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eresaflicek/Documents/excel-challenge/"/>
    </mc:Choice>
  </mc:AlternateContent>
  <xr:revisionPtr revIDLastSave="0" documentId="13_ncr:1_{AD75B3A7-131D-2749-9919-5213A08AA6F8}" xr6:coauthVersionLast="45" xr6:coauthVersionMax="45" xr10:uidLastSave="{00000000-0000-0000-0000-000000000000}"/>
  <bookViews>
    <workbookView xWindow="33300" yWindow="2220" windowWidth="28560" windowHeight="18420" activeTab="5" xr2:uid="{00000000-000D-0000-FFFF-FFFF00000000}"/>
  </bookViews>
  <sheets>
    <sheet name="Data" sheetId="1" r:id="rId1"/>
    <sheet name="Pivot Table (Category)" sheetId="2" r:id="rId2"/>
    <sheet name="Pivot Table (Sub-Category)" sheetId="3" r:id="rId3"/>
    <sheet name="Pivot Table (Years)" sheetId="5" r:id="rId4"/>
    <sheet name="Bonus" sheetId="7" r:id="rId5"/>
    <sheet name="Bonus Statistical Analysis" sheetId="8" r:id="rId6"/>
  </sheets>
  <definedNames>
    <definedName name="_xlnm._FilterDatabase" localSheetId="0" hidden="1">Data!$A$1:$T$4115</definedName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15" hidden="1">Bonus!$A$2:$A$13</definedName>
    <definedName name="_xlchart.v1.16" hidden="1">Bonus!$B$1</definedName>
    <definedName name="_xlchart.v1.17" hidden="1">Bonus!$B$2:$B$13</definedName>
    <definedName name="_xlchart.v1.18" hidden="1">Bonus!$C$1</definedName>
    <definedName name="_xlchart.v1.19" hidden="1">Bonus!$C$2:$C$13</definedName>
    <definedName name="_xlchart.v1.2" hidden="1">Bonus!$B$2:$B$13</definedName>
    <definedName name="_xlchart.v1.20" hidden="1">Bonus!$D$1</definedName>
    <definedName name="_xlchart.v1.21" hidden="1">Bonus!$D$2:$D$13</definedName>
    <definedName name="_xlchart.v1.22" hidden="1">Bonus!$E$1</definedName>
    <definedName name="_xlchart.v1.23" hidden="1">Bonus!$E$2:$E$13</definedName>
    <definedName name="_xlchart.v1.24" hidden="1">Bonus!$F$1</definedName>
    <definedName name="_xlchart.v1.25" hidden="1">Bonus!$F$2:$F$13</definedName>
    <definedName name="_xlchart.v1.26" hidden="1">Bonus!$G$1</definedName>
    <definedName name="_xlchart.v1.27" hidden="1">Bonus!$G$2:$G$13</definedName>
    <definedName name="_xlchart.v1.28" hidden="1">Bonus!$H$1</definedName>
    <definedName name="_xlchart.v1.29" hidden="1">Bonus!$H$2:$H$13</definedName>
    <definedName name="_xlchart.v1.3" hidden="1">Bonus!$C$1</definedName>
    <definedName name="_xlchart.v1.30" hidden="1">Bonus!$A$2:$A$13</definedName>
    <definedName name="_xlchart.v1.31" hidden="1">Bonus!$B$1</definedName>
    <definedName name="_xlchart.v1.32" hidden="1">Bonus!$B$2:$B$13</definedName>
    <definedName name="_xlchart.v1.33" hidden="1">Bonus!$C$1</definedName>
    <definedName name="_xlchart.v1.34" hidden="1">Bonus!$C$2:$C$13</definedName>
    <definedName name="_xlchart.v1.35" hidden="1">Bonus!$D$1</definedName>
    <definedName name="_xlchart.v1.36" hidden="1">Bonus!$D$2:$D$13</definedName>
    <definedName name="_xlchart.v1.37" hidden="1">Bonus!$E$1</definedName>
    <definedName name="_xlchart.v1.38" hidden="1">Bonus!$E$2:$E$13</definedName>
    <definedName name="_xlchart.v1.39" hidden="1">Bonus!$F$1</definedName>
    <definedName name="_xlchart.v1.4" hidden="1">Bonus!$C$2:$C$13</definedName>
    <definedName name="_xlchart.v1.40" hidden="1">Bonus!$F$2:$F$13</definedName>
    <definedName name="_xlchart.v1.41" hidden="1">Bonus!$G$1</definedName>
    <definedName name="_xlchart.v1.42" hidden="1">Bonus!$G$2:$G$13</definedName>
    <definedName name="_xlchart.v1.43" hidden="1">Bonus!$H$1</definedName>
    <definedName name="_xlchart.v1.44" hidden="1">Bonus!$H$2:$H$13</definedName>
    <definedName name="_xlchart.v1.45" hidden="1">Bonus!$A$2:$A$13</definedName>
    <definedName name="_xlchart.v1.46" hidden="1">Bonus!$B$1</definedName>
    <definedName name="_xlchart.v1.47" hidden="1">Bonus!$B$2:$B$13</definedName>
    <definedName name="_xlchart.v1.48" hidden="1">Bonus!$C$1</definedName>
    <definedName name="_xlchart.v1.49" hidden="1">Bonus!$C$2:$C$13</definedName>
    <definedName name="_xlchart.v1.5" hidden="1">Bonus!$D$1</definedName>
    <definedName name="_xlchart.v1.50" hidden="1">Bonus!$D$1</definedName>
    <definedName name="_xlchart.v1.51" hidden="1">Bonus!$D$2:$D$13</definedName>
    <definedName name="_xlchart.v1.52" hidden="1">Bonus!$E$1</definedName>
    <definedName name="_xlchart.v1.53" hidden="1">Bonus!$E$2:$E$13</definedName>
    <definedName name="_xlchart.v1.54" hidden="1">Bonus!$F$1</definedName>
    <definedName name="_xlchart.v1.55" hidden="1">Bonus!$F$2:$F$13</definedName>
    <definedName name="_xlchart.v1.56" hidden="1">Bonus!$G$1</definedName>
    <definedName name="_xlchart.v1.57" hidden="1">Bonus!$G$2:$G$13</definedName>
    <definedName name="_xlchart.v1.58" hidden="1">Bonus!$H$1</definedName>
    <definedName name="_xlchart.v1.59" hidden="1">Bonus!$H$2:$H$13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91029"/>
  <pivotCaches>
    <pivotCache cacheId="6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3" i="8" l="1"/>
  <c r="J12" i="8"/>
  <c r="J11" i="8"/>
  <c r="J10" i="8"/>
  <c r="J9" i="8"/>
  <c r="J8" i="8"/>
  <c r="I13" i="8"/>
  <c r="I12" i="8"/>
  <c r="I11" i="8"/>
  <c r="I10" i="8"/>
  <c r="I9" i="8"/>
  <c r="I8" i="8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12" i="7"/>
  <c r="B11" i="7"/>
  <c r="B10" i="7"/>
  <c r="B9" i="7"/>
  <c r="B8" i="7"/>
  <c r="B7" i="7"/>
  <c r="B6" i="7"/>
  <c r="E6" i="7" s="1"/>
  <c r="B5" i="7"/>
  <c r="E5" i="7" s="1"/>
  <c r="B4" i="7"/>
  <c r="B3" i="7"/>
  <c r="B2" i="7"/>
  <c r="D13" i="7"/>
  <c r="C13" i="7"/>
  <c r="B13" i="7"/>
  <c r="D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G5" i="7" l="1"/>
  <c r="H5" i="7"/>
  <c r="G6" i="7"/>
  <c r="H6" i="7"/>
  <c r="H12" i="7"/>
  <c r="E12" i="7"/>
  <c r="F12" i="7" s="1"/>
  <c r="E4" i="7"/>
  <c r="G4" i="7" s="1"/>
  <c r="F6" i="7"/>
  <c r="E11" i="7"/>
  <c r="G11" i="7" s="1"/>
  <c r="E3" i="7"/>
  <c r="G3" i="7" s="1"/>
  <c r="F5" i="7"/>
  <c r="E10" i="7"/>
  <c r="H10" i="7" s="1"/>
  <c r="E9" i="7"/>
  <c r="F9" i="7" s="1"/>
  <c r="E8" i="7"/>
  <c r="G8" i="7" s="1"/>
  <c r="E7" i="7"/>
  <c r="F7" i="7" s="1"/>
  <c r="E13" i="7"/>
  <c r="F13" i="7" s="1"/>
  <c r="E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7" l="1"/>
  <c r="H7" i="7"/>
  <c r="F4" i="7"/>
  <c r="F11" i="7"/>
  <c r="H8" i="7"/>
  <c r="F8" i="7"/>
  <c r="G12" i="7"/>
  <c r="G10" i="7"/>
  <c r="H4" i="7"/>
  <c r="H3" i="7"/>
  <c r="F3" i="7"/>
  <c r="G7" i="7"/>
  <c r="H9" i="7"/>
  <c r="F10" i="7"/>
  <c r="G9" i="7"/>
  <c r="H13" i="7"/>
  <c r="G13" i="7"/>
  <c r="H2" i="7"/>
  <c r="G2" i="7"/>
  <c r="F2" i="7"/>
</calcChain>
</file>

<file path=xl/sharedStrings.xml><?xml version="1.0" encoding="utf-8"?>
<sst xmlns="http://schemas.openxmlformats.org/spreadsheetml/2006/main" count="28549" uniqueCount="8412">
  <si>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</si>
  <si>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</si>
  <si>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</si>
  <si>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</si>
  <si>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</si>
  <si>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</si>
  <si>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</si>
  <si>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</si>
  <si>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</si>
  <si>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</si>
  <si>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</si>
  <si>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</si>
  <si>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</si>
  <si>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</si>
  <si>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</si>
  <si>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</si>
  <si>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</si>
  <si>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</si>
  <si>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</si>
  <si>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</si>
  <si>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</si>
  <si>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</si>
  <si>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</si>
  <si>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</si>
  <si>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</si>
  <si>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</si>
  <si>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</si>
  <si>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</si>
  <si>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</si>
  <si>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</si>
  <si>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</si>
  <si>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</si>
  <si>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</si>
  <si>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</si>
  <si>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</si>
  <si>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</si>
  <si>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</si>
  <si>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</si>
  <si>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</si>
  <si>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</si>
  <si>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</si>
  <si>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</si>
  <si>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</si>
  <si>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</si>
  <si>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</si>
  <si>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</si>
  <si>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</si>
  <si>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</si>
  <si>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</si>
  <si>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</si>
  <si>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</si>
  <si>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</si>
  <si>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</si>
  <si>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</si>
  <si>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</si>
  <si>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</si>
  <si>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</si>
  <si>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</si>
  <si>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</si>
  <si>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</si>
  <si>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</si>
  <si>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</si>
  <si>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</si>
  <si>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</si>
  <si>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</si>
  <si>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</si>
  <si>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</si>
  <si>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</si>
  <si>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</si>
  <si>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</si>
  <si>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</si>
  <si>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</si>
  <si>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</si>
  <si>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</si>
  <si>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</si>
  <si>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</si>
  <si>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</si>
  <si>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</si>
  <si>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</si>
  <si>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</si>
  <si>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</si>
  <si>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</si>
  <si>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</si>
  <si>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</si>
  <si>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</si>
  <si>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</si>
  <si>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</si>
  <si>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</si>
  <si>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</si>
  <si>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</si>
  <si>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</si>
  <si>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</si>
  <si>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</si>
  <si>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</si>
  <si>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</si>
  <si>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</si>
  <si>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</si>
  <si>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</si>
  <si>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</si>
  <si>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</si>
  <si>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</si>
  <si>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</si>
  <si>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</si>
  <si>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</si>
  <si>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</si>
  <si>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</si>
  <si>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</si>
  <si>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</si>
  <si>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</si>
  <si>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</si>
  <si>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</si>
  <si>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</si>
  <si>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</si>
  <si>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</si>
  <si>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</si>
  <si>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</si>
  <si>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</si>
  <si>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</si>
  <si>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</si>
  <si>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</si>
  <si>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</si>
  <si>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</si>
  <si>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</si>
  <si>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</si>
  <si>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</si>
  <si>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</si>
  <si>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</si>
  <si>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</si>
  <si>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</si>
  <si>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</si>
  <si>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</si>
  <si>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</si>
  <si>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</si>
  <si>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</si>
  <si>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</si>
  <si>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</si>
  <si>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</si>
  <si>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</si>
  <si>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</si>
  <si>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</si>
  <si>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</si>
  <si>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</si>
  <si>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</si>
  <si>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</si>
  <si>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</si>
  <si>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</si>
  <si>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</si>
  <si>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</si>
  <si>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</si>
  <si>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</si>
  <si>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</si>
  <si>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</si>
  <si>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</si>
  <si>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</si>
  <si>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</si>
  <si>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</si>
  <si>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</si>
  <si>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</si>
  <si>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</si>
  <si>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</si>
  <si>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</si>
  <si>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</si>
  <si>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</si>
  <si>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</si>
  <si>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</si>
  <si>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</si>
  <si>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</si>
  <si>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</si>
  <si>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</si>
  <si>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</si>
  <si>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</si>
  <si>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</si>
  <si>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</si>
  <si>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</si>
  <si>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</si>
  <si>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</si>
  <si>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</si>
  <si>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</si>
  <si>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</si>
  <si>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</si>
  <si>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</si>
  <si>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</si>
  <si>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</si>
  <si>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</si>
  <si>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</si>
  <si>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</si>
  <si>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</si>
  <si>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</si>
  <si>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</si>
  <si>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</si>
  <si>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</si>
  <si>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</si>
  <si>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</si>
  <si>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</si>
  <si>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</si>
  <si>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</si>
  <si>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</si>
  <si>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</si>
  <si>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</si>
  <si>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</si>
  <si>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</si>
  <si>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</si>
  <si>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</si>
  <si>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</si>
  <si>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</si>
  <si>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</si>
  <si>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</si>
  <si>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</si>
  <si>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</si>
  <si>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</si>
  <si>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</si>
  <si>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</si>
  <si>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</si>
  <si>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</si>
  <si>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</si>
  <si>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</si>
  <si>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</si>
  <si>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</si>
  <si>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</si>
  <si>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</si>
  <si>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</si>
  <si>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</si>
  <si>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</si>
  <si>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</si>
  <si>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</si>
  <si>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</si>
  <si>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</si>
  <si>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</si>
  <si>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</si>
  <si>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</si>
  <si>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</si>
  <si>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</si>
  <si>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</si>
  <si>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</si>
  <si>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</si>
  <si>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</si>
  <si>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</si>
  <si>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</si>
  <si>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</si>
  <si>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</si>
  <si>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</si>
  <si>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</si>
  <si>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</si>
  <si>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</si>
  <si>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</si>
  <si>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</si>
  <si>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</si>
  <si>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</si>
  <si>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</si>
  <si>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</si>
  <si>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</si>
  <si>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</si>
  <si>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</si>
  <si>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</si>
  <si>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</si>
  <si>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</si>
  <si>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</si>
  <si>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</si>
  <si>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</si>
  <si>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</si>
  <si>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</si>
  <si>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</si>
  <si>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</si>
  <si>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</si>
  <si>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</si>
  <si>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</si>
  <si>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</si>
  <si>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</si>
  <si>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</si>
  <si>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</si>
  <si>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</si>
  <si>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</si>
  <si>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</si>
  <si>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</si>
  <si>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</si>
  <si>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</si>
  <si>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</si>
  <si>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</si>
  <si>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</si>
  <si>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</si>
  <si>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</si>
  <si>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</si>
  <si>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</si>
  <si>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</si>
  <si>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</si>
  <si>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</si>
  <si>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</si>
  <si>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</si>
  <si>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</si>
  <si>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</si>
  <si>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</si>
  <si>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</si>
  <si>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</si>
  <si>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</si>
  <si>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</si>
  <si>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</si>
  <si>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</si>
  <si>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</si>
  <si>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</si>
  <si>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</si>
  <si>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</si>
  <si>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</si>
  <si>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</si>
  <si>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</si>
  <si>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</si>
  <si>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</si>
  <si>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</si>
  <si>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</si>
  <si>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</si>
  <si>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</si>
  <si>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</si>
  <si>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</si>
  <si>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</si>
  <si>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</si>
  <si>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</si>
  <si>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</si>
  <si>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</si>
  <si>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</si>
  <si>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</si>
  <si>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</si>
  <si>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</si>
  <si>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</si>
  <si>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</si>
  <si>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</si>
  <si>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</si>
  <si>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</si>
  <si>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</si>
  <si>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</si>
  <si>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</si>
  <si>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</si>
  <si>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</si>
  <si>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</si>
  <si>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</si>
  <si>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</si>
  <si>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</si>
  <si>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</si>
  <si>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</si>
  <si>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</si>
  <si>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</si>
  <si>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</si>
  <si>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</si>
  <si>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</si>
  <si>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</si>
  <si>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</si>
  <si>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</si>
  <si>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</si>
  <si>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</si>
  <si>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</si>
  <si>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</si>
  <si>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</si>
  <si>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</si>
  <si>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</si>
  <si>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</si>
  <si>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</si>
  <si>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</si>
  <si>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</si>
  <si>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</si>
  <si>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</si>
  <si>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</si>
  <si>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</si>
  <si>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</si>
  <si>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</si>
  <si>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</si>
  <si>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</si>
  <si>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</si>
  <si>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</si>
  <si>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</si>
  <si>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</si>
  <si>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</si>
  <si>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</si>
  <si>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</si>
  <si>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</si>
  <si>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</si>
  <si>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</si>
  <si>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</si>
  <si>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</si>
  <si>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</si>
  <si>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</si>
  <si>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</si>
  <si>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</si>
  <si>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</si>
  <si>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</si>
  <si>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</si>
  <si>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</si>
  <si>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</si>
  <si>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</si>
  <si>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</si>
  <si>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</si>
  <si>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</si>
  <si>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</si>
  <si>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</si>
  <si>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</si>
  <si>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</si>
  <si>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</si>
  <si>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</si>
  <si>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</si>
  <si>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</si>
  <si>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</si>
  <si>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</si>
  <si>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</si>
  <si>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</si>
  <si>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</si>
  <si>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</si>
  <si>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</si>
  <si>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</si>
  <si>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</si>
  <si>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</si>
  <si>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</si>
  <si>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</si>
  <si>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</si>
  <si>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</si>
  <si>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</si>
  <si>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</si>
  <si>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</si>
  <si>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</si>
  <si>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</si>
  <si>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</si>
  <si>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</si>
  <si>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</si>
  <si>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</si>
  <si>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</si>
  <si>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</si>
  <si>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</si>
  <si>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</si>
  <si>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</si>
  <si>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</si>
  <si>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</si>
  <si>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</si>
  <si>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</si>
  <si>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</si>
  <si>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</si>
  <si>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</si>
  <si>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</si>
  <si>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</si>
  <si>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</si>
  <si>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</si>
  <si>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</si>
  <si>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</si>
  <si>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</si>
  <si>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</si>
  <si>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</si>
  <si>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</si>
  <si>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</si>
  <si>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</si>
  <si>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</si>
  <si>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</si>
  <si>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</si>
  <si>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</si>
  <si>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</si>
  <si>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</si>
  <si>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</si>
  <si>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</si>
  <si>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</si>
  <si>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</si>
  <si>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</si>
  <si>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</si>
  <si>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</si>
  <si>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</si>
  <si>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</si>
  <si>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</si>
  <si>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</si>
  <si>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</si>
  <si>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</si>
  <si>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</si>
  <si>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</si>
  <si>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</si>
  <si>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</si>
  <si>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</si>
  <si>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</si>
  <si>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</si>
  <si>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</si>
  <si>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</si>
  <si>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</si>
  <si>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</si>
  <si>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</si>
  <si>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</si>
  <si>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</si>
  <si>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</si>
  <si>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</si>
  <si>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</si>
  <si>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</si>
  <si>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</si>
  <si>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</si>
  <si>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</si>
  <si>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</si>
  <si>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</si>
  <si>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</si>
  <si>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</si>
  <si>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</si>
  <si>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</si>
  <si>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</si>
  <si>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</si>
  <si>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</si>
  <si>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</si>
  <si>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</si>
  <si>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</si>
  <si>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</si>
  <si>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</si>
  <si>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</si>
  <si>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</si>
  <si>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</si>
  <si>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</si>
  <si>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</si>
  <si>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</si>
  <si>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</si>
  <si>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</si>
  <si>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</si>
  <si>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</si>
  <si>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</si>
  <si>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</si>
  <si>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</si>
  <si>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</si>
  <si>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</si>
  <si>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</si>
  <si>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</si>
  <si>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</si>
  <si>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</si>
  <si>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</si>
  <si>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</si>
  <si>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</si>
  <si>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</si>
  <si>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</si>
  <si>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</si>
  <si>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</si>
  <si>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</si>
  <si>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</si>
  <si>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</si>
  <si>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</si>
  <si>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</si>
  <si>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</si>
  <si>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</si>
  <si>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</si>
  <si>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</si>
  <si>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</si>
  <si>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</si>
  <si>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</si>
  <si>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</si>
  <si>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</si>
  <si>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</si>
  <si>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</si>
  <si>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</si>
  <si>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</si>
  <si>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</si>
  <si>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</si>
  <si>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</si>
  <si>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</si>
  <si>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</si>
  <si>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</si>
  <si>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</si>
  <si>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</si>
  <si>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</si>
  <si>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</si>
  <si>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</si>
  <si>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</si>
  <si>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</si>
  <si>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</si>
  <si>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</si>
  <si>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</si>
  <si>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</si>
  <si>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</si>
  <si>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</si>
  <si>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</si>
  <si>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</si>
  <si>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</si>
  <si>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</si>
  <si>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</si>
  <si>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</si>
  <si>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</si>
  <si>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</si>
  <si>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</si>
  <si>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</si>
  <si>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</si>
  <si>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</si>
  <si>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</si>
  <si>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</si>
  <si>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</si>
  <si>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</si>
  <si>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</si>
  <si>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</si>
  <si>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</si>
  <si>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</si>
  <si>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</si>
  <si>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</si>
  <si>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</si>
  <si>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</si>
  <si>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</si>
  <si>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</si>
  <si>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</si>
  <si>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</si>
  <si>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</si>
  <si>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</si>
  <si>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</si>
  <si>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</si>
  <si>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</si>
  <si>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</si>
  <si>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</si>
  <si>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</si>
  <si>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</si>
  <si>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</si>
  <si>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</si>
  <si>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</si>
  <si>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</si>
  <si>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</si>
  <si>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</si>
  <si>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</si>
  <si>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</si>
  <si>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</si>
  <si>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</si>
  <si>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</si>
  <si>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</si>
  <si>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</si>
  <si>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</si>
  <si>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</si>
  <si>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</si>
  <si>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</si>
  <si>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</si>
  <si>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</si>
  <si>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</si>
  <si>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</si>
  <si>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</si>
  <si>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</si>
  <si>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</si>
  <si>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</si>
  <si>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</si>
  <si>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</si>
  <si>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</si>
  <si>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</si>
  <si>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</si>
  <si>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</si>
  <si>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</si>
  <si>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</si>
  <si>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</si>
  <si>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</si>
  <si>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</si>
  <si>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</si>
  <si>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</si>
  <si>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</si>
  <si>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</si>
  <si>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</si>
  <si>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</si>
  <si>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</si>
  <si>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</si>
  <si>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</si>
  <si>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</si>
  <si>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</si>
  <si>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</si>
  <si>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</si>
  <si>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</si>
  <si>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</si>
  <si>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</si>
  <si>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</si>
  <si>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</si>
  <si>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</si>
  <si>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</si>
  <si>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</si>
  <si>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</si>
  <si>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</si>
  <si>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</si>
  <si>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</si>
  <si>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</si>
  <si>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</si>
  <si>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</si>
  <si>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</si>
  <si>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</si>
  <si>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</si>
  <si>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</si>
  <si>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</si>
  <si>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</si>
  <si>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</si>
  <si>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</si>
  <si>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</si>
  <si>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</si>
  <si>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</si>
  <si>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</si>
  <si>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</si>
  <si>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</si>
  <si>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</si>
  <si>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</si>
  <si>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</si>
  <si>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</si>
  <si>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</si>
  <si>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</si>
  <si>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</si>
  <si>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</si>
  <si>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</si>
  <si>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</si>
  <si>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</si>
  <si>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</si>
  <si>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</si>
  <si>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</si>
  <si>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</si>
  <si>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</si>
  <si>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</si>
  <si>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</si>
  <si>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</si>
  <si>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</si>
  <si>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</si>
  <si>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</si>
  <si>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</si>
  <si>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</si>
  <si>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</si>
  <si>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</si>
  <si>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</si>
  <si>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</si>
  <si>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</si>
  <si>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</si>
  <si>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</si>
  <si>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</si>
  <si>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</si>
  <si>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</si>
  <si>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</si>
  <si>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</si>
  <si>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</si>
  <si>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</si>
  <si>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</si>
  <si>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</si>
  <si>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</si>
  <si>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</si>
  <si>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</si>
  <si>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</si>
  <si>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</si>
  <si>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</si>
  <si>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</si>
  <si>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</si>
  <si>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</si>
  <si>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</si>
  <si>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</si>
  <si>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</si>
  <si>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</si>
  <si>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</si>
  <si>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</si>
  <si>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</si>
  <si>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</si>
  <si>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</si>
  <si>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</si>
  <si>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</si>
  <si>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</si>
  <si>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</si>
  <si>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</si>
  <si>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</si>
  <si>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</si>
  <si>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</si>
  <si>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</si>
  <si>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</si>
  <si>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</si>
  <si>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</si>
  <si>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</si>
  <si>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</si>
  <si>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</si>
  <si>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</si>
  <si>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</si>
  <si>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</si>
  <si>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</si>
  <si>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</si>
  <si>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</si>
  <si>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</si>
  <si>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</si>
  <si>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</si>
  <si>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</si>
  <si>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</si>
  <si>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</si>
  <si>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</si>
  <si>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</si>
  <si>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</si>
  <si>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</si>
  <si>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</si>
  <si>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</si>
  <si>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</si>
  <si>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</si>
  <si>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</si>
  <si>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</si>
  <si>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</si>
  <si>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</si>
  <si>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</si>
  <si>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</si>
  <si>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</si>
  <si>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</si>
  <si>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</si>
  <si>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</si>
  <si>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</si>
  <si>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</si>
  <si>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</si>
  <si>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</si>
  <si>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</si>
  <si>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</si>
  <si>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</si>
  <si>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</si>
  <si>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</si>
  <si>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</si>
  <si>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</si>
  <si>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</si>
  <si>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</si>
  <si>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</si>
  <si>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</si>
  <si>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</si>
  <si>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</si>
  <si>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</si>
  <si>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</si>
  <si>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</si>
  <si>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</si>
  <si>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</si>
  <si>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</si>
  <si>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</si>
  <si>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</si>
  <si>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</si>
  <si>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</si>
  <si>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</si>
  <si>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</si>
  <si>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</si>
  <si>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</si>
  <si>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</si>
  <si>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</si>
  <si>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</si>
  <si>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</si>
  <si>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</si>
  <si>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</si>
  <si>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</si>
  <si>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</si>
  <si>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</si>
  <si>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</si>
  <si>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</si>
  <si>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</si>
  <si>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</si>
  <si>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</si>
  <si>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</si>
  <si>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</si>
  <si>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</si>
  <si>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</si>
  <si>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</si>
  <si>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</si>
  <si>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</si>
  <si>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</si>
  <si>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</si>
  <si>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</si>
  <si>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</si>
  <si>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</si>
  <si>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</si>
  <si>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</si>
  <si>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</si>
  <si>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</si>
  <si>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</si>
  <si>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</si>
  <si>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</si>
  <si>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</si>
  <si>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</si>
  <si>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</si>
  <si>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</si>
  <si>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</si>
  <si>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</si>
  <si>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</si>
  <si>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</si>
  <si>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</si>
  <si>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</si>
  <si>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</si>
  <si>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</si>
  <si>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</si>
  <si>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</si>
  <si>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</si>
  <si>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</si>
  <si>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</si>
  <si>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</si>
  <si>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</si>
  <si>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</si>
  <si>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</si>
  <si>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</si>
  <si>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</si>
  <si>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</si>
  <si>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</si>
  <si>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</si>
  <si>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</si>
  <si>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</si>
  <si>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</si>
  <si>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</si>
  <si>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</si>
  <si>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</si>
  <si>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</si>
  <si>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</si>
  <si>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</si>
  <si>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</si>
  <si>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</si>
  <si>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</si>
  <si>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</si>
  <si>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</si>
  <si>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</si>
  <si>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</si>
  <si>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</si>
  <si>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</si>
  <si>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</si>
  <si>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</si>
  <si>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</si>
  <si>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</si>
  <si>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</si>
  <si>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</si>
  <si>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</si>
  <si>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</si>
  <si>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</si>
  <si>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</si>
  <si>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</si>
  <si>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</si>
  <si>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</si>
  <si>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</si>
  <si>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</si>
  <si>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</si>
  <si>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</si>
  <si>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</si>
  <si>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</si>
  <si>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</si>
  <si>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</si>
  <si>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</si>
  <si>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</si>
  <si>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</si>
  <si>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</si>
  <si>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</si>
  <si>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</si>
  <si>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</si>
  <si>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</si>
  <si>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</si>
  <si>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</si>
  <si>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</si>
  <si>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</si>
  <si>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</si>
  <si>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</si>
  <si>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</si>
  <si>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</si>
  <si>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</si>
  <si>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</si>
  <si>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</si>
  <si>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</si>
  <si>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</si>
  <si>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</si>
  <si>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</si>
  <si>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</si>
  <si>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</si>
  <si>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</si>
  <si>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</si>
  <si>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</si>
  <si>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</si>
  <si>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</si>
  <si>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</si>
  <si>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</si>
  <si>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</si>
  <si>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</si>
  <si>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</si>
  <si>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</si>
  <si>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</si>
  <si>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</si>
  <si>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</si>
  <si>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</si>
  <si>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</si>
  <si>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</si>
  <si>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</si>
  <si>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</si>
  <si>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</si>
  <si>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</si>
  <si>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</si>
  <si>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</si>
  <si>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</si>
  <si>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</si>
  <si>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</si>
  <si>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</si>
  <si>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</si>
  <si>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</si>
  <si>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</si>
  <si>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</si>
  <si>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</si>
  <si>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</si>
  <si>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</si>
  <si>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</si>
  <si>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</si>
  <si>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</si>
  <si>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</si>
  <si>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</si>
  <si>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</si>
  <si>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</si>
  <si>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</si>
  <si>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</si>
  <si>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</si>
  <si>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</si>
  <si>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</si>
  <si>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</si>
  <si>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</si>
  <si>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</si>
  <si>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</si>
  <si>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</si>
  <si>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</si>
  <si>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</si>
  <si>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</si>
  <si>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</si>
  <si>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</si>
  <si>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</si>
  <si>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</si>
  <si>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</si>
  <si>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</si>
  <si>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</si>
  <si>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</si>
  <si>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</si>
  <si>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</si>
  <si>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</si>
  <si>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</si>
  <si>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</si>
  <si>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</si>
  <si>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</si>
  <si>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</si>
  <si>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</si>
  <si>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</si>
  <si>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</si>
  <si>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</si>
  <si>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</si>
  <si>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</si>
  <si>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</si>
  <si>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</si>
  <si>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</si>
  <si>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</si>
  <si>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</si>
  <si>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</si>
  <si>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</si>
  <si>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</si>
  <si>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</si>
  <si>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</si>
  <si>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</si>
  <si>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</si>
  <si>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</si>
  <si>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</si>
  <si>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</si>
  <si>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</si>
  <si>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</si>
  <si>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</si>
  <si>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</si>
  <si>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</si>
  <si>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</si>
  <si>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</si>
  <si>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</si>
  <si>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</si>
  <si>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</si>
  <si>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</si>
  <si>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</si>
  <si>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</si>
  <si>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</si>
  <si>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</si>
  <si>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</si>
  <si>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</si>
  <si>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</si>
  <si>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</si>
  <si>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</si>
  <si>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</si>
  <si>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</si>
  <si>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</si>
  <si>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</si>
  <si>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</si>
  <si>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</si>
  <si>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</si>
  <si>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</si>
  <si>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</si>
  <si>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</si>
  <si>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</si>
  <si>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</si>
  <si>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</si>
  <si>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</si>
  <si>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</si>
  <si>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</si>
  <si>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</si>
  <si>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</si>
  <si>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</si>
  <si>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</si>
  <si>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</si>
  <si>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</si>
  <si>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</si>
  <si>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</si>
  <si>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</si>
  <si>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</si>
  <si>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</si>
  <si>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</si>
  <si>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</si>
  <si>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</si>
  <si>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</si>
  <si>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</si>
  <si>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</si>
  <si>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</si>
  <si>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</si>
  <si>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</si>
  <si>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</si>
  <si>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</si>
  <si>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</si>
  <si>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</si>
  <si>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</si>
  <si>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</si>
  <si>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</si>
  <si>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</si>
  <si>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</si>
  <si>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</si>
  <si>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</si>
  <si>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</si>
  <si>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</si>
  <si>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</si>
  <si>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</si>
  <si>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</si>
  <si>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</si>
  <si>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</si>
  <si>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</si>
  <si>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</si>
  <si>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</si>
  <si>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</si>
  <si>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</si>
  <si>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</si>
  <si>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</si>
  <si>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</si>
  <si>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</si>
  <si>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</si>
  <si>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</si>
  <si>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</si>
  <si>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</si>
  <si>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</si>
  <si>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</si>
  <si>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</si>
  <si>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</si>
  <si>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</si>
  <si>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</si>
  <si>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</si>
  <si>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</si>
  <si>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</si>
  <si>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</si>
  <si>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</si>
  <si>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</si>
  <si>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</si>
  <si>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</si>
  <si>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</si>
  <si>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</si>
  <si>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</si>
  <si>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</si>
  <si>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</si>
  <si>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</si>
  <si>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</si>
  <si>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</si>
  <si>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</si>
  <si>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</si>
  <si>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</si>
  <si>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</si>
  <si>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</si>
  <si>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</si>
  <si>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</si>
  <si>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</si>
  <si>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</si>
  <si>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</si>
  <si>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</si>
  <si>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</si>
  <si>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</si>
  <si>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</si>
  <si>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</si>
  <si>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</si>
  <si>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</si>
  <si>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</si>
  <si>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</si>
  <si>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</si>
  <si>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</si>
  <si>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</si>
  <si>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</si>
  <si>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</si>
  <si>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</si>
  <si>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</si>
  <si>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</si>
  <si>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</si>
  <si>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</si>
  <si>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</si>
  <si>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</si>
  <si>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</si>
  <si>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</si>
  <si>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</si>
  <si>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</si>
  <si>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</si>
  <si>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</si>
  <si>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</si>
  <si>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</si>
  <si>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</si>
  <si>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</si>
  <si>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</si>
  <si>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</si>
  <si>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</si>
  <si>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</si>
  <si>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</si>
  <si>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</si>
  <si>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</si>
  <si>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</si>
  <si>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</si>
  <si>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</si>
  <si>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</si>
  <si>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</si>
  <si>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</si>
  <si>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</si>
  <si>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</si>
  <si>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</si>
  <si>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</si>
  <si>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</si>
  <si>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</si>
  <si>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</si>
  <si>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</si>
  <si>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</si>
  <si>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</si>
  <si>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</si>
  <si>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</si>
  <si>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</si>
  <si>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</si>
  <si>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</si>
  <si>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</si>
  <si>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</si>
  <si>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</si>
  <si>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</si>
  <si>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</si>
  <si>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</si>
  <si>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</si>
  <si>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</si>
  <si>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</si>
  <si>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</si>
  <si>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</si>
  <si>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</si>
  <si>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</si>
  <si>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</si>
  <si>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</si>
  <si>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</si>
  <si>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</si>
  <si>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</si>
  <si>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</si>
  <si>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</si>
  <si>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</si>
  <si>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</si>
  <si>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</si>
  <si>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</si>
  <si>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</si>
  <si>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</si>
  <si>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</si>
  <si>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</si>
  <si>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</si>
  <si>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</si>
  <si>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</si>
  <si>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</si>
  <si>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</si>
  <si>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</si>
  <si>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</si>
  <si>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</si>
  <si>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</si>
  <si>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</si>
  <si>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</si>
  <si>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</si>
  <si>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</si>
  <si>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</si>
  <si>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</si>
  <si>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</si>
  <si>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</si>
  <si>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</si>
  <si>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</si>
  <si>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</si>
  <si>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</si>
  <si>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</si>
  <si>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</si>
  <si>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</si>
  <si>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</si>
  <si>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</si>
  <si>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</si>
  <si>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</si>
  <si>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</si>
  <si>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</si>
  <si>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</si>
  <si>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</si>
  <si>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</si>
  <si>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</si>
  <si>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</si>
  <si>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</si>
  <si>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</si>
  <si>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</si>
  <si>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</si>
  <si>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</si>
  <si>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</si>
  <si>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</si>
  <si>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</si>
  <si>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</si>
  <si>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</si>
  <si>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</si>
  <si>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</si>
  <si>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</si>
  <si>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</si>
  <si>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</si>
  <si>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</si>
  <si>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</si>
  <si>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</si>
  <si>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</si>
  <si>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</si>
  <si>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</si>
  <si>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</si>
  <si>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</si>
  <si>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</si>
  <si>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</si>
  <si>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</si>
  <si>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</si>
  <si>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</si>
  <si>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</si>
  <si>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</si>
  <si>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</si>
  <si>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</si>
  <si>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</si>
  <si>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</si>
  <si>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</si>
  <si>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</si>
  <si>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</si>
  <si>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</si>
  <si>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</si>
  <si>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</si>
  <si>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</si>
  <si>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</si>
  <si>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</si>
  <si>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</si>
  <si>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</si>
  <si>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</si>
  <si>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</si>
  <si>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</si>
  <si>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</si>
  <si>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</si>
  <si>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</si>
  <si>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</si>
  <si>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</si>
  <si>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</si>
  <si>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</si>
  <si>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</si>
  <si>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</si>
  <si>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</si>
  <si>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</si>
  <si>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</si>
  <si>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</si>
  <si>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</si>
  <si>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</si>
  <si>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</si>
  <si>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</si>
  <si>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</si>
  <si>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</si>
  <si>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</si>
  <si>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</si>
  <si>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</si>
  <si>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</si>
  <si>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</si>
  <si>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</si>
  <si>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</si>
  <si>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</si>
  <si>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</si>
  <si>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</si>
  <si>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</si>
  <si>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</si>
  <si>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</si>
  <si>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</si>
  <si>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</si>
  <si>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</si>
  <si>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</si>
  <si>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</si>
  <si>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</si>
  <si>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</si>
  <si>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</si>
  <si>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</si>
  <si>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</si>
  <si>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</si>
  <si>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</si>
  <si>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</si>
  <si>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</si>
  <si>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</si>
  <si>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</si>
  <si>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</si>
  <si>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</si>
  <si>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</si>
  <si>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</si>
  <si>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</si>
  <si>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</si>
  <si>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</si>
  <si>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</si>
  <si>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</si>
  <si>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</si>
  <si>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</si>
  <si>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</si>
  <si>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</si>
  <si>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</si>
  <si>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</si>
  <si>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</si>
  <si>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</si>
  <si>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</si>
  <si>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</si>
  <si>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</si>
  <si>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</si>
  <si>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</si>
  <si>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</si>
  <si>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</si>
  <si>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</si>
  <si>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</si>
  <si>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</si>
  <si>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</si>
  <si>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</si>
  <si>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</si>
  <si>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</si>
  <si>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</si>
  <si>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</si>
  <si>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</si>
  <si>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</si>
  <si>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</si>
  <si>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</si>
  <si>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</si>
  <si>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</si>
  <si>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</si>
  <si>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</si>
  <si>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</si>
  <si>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</si>
  <si>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</si>
  <si>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</si>
  <si>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</si>
  <si>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</si>
  <si>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</si>
  <si>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</si>
  <si>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</si>
  <si>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</si>
  <si>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</si>
  <si>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</si>
  <si>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</si>
  <si>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</si>
  <si>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</si>
  <si>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</si>
  <si>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</si>
  <si>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</si>
  <si>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</si>
  <si>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</si>
  <si>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</si>
  <si>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</si>
  <si>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</si>
  <si>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</si>
  <si>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</si>
  <si>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</si>
  <si>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</si>
  <si>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</si>
  <si>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</si>
  <si>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</si>
  <si>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</si>
  <si>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</si>
  <si>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</si>
  <si>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</si>
  <si>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</si>
  <si>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</si>
  <si>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</si>
  <si>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</si>
  <si>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</si>
  <si>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</si>
  <si>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</si>
  <si>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</si>
  <si>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</si>
  <si>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</si>
  <si>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</si>
  <si>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</si>
  <si>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</si>
  <si>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</si>
  <si>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</si>
  <si>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</si>
  <si>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</si>
  <si>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</si>
  <si>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</si>
  <si>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</si>
  <si>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</si>
  <si>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</si>
  <si>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</si>
  <si>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</si>
  <si>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</si>
  <si>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</si>
  <si>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</si>
  <si>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</si>
  <si>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</si>
  <si>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</si>
  <si>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</si>
  <si>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</si>
  <si>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</si>
  <si>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</si>
  <si>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</si>
  <si>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</si>
  <si>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</si>
  <si>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</si>
  <si>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</si>
  <si>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</si>
  <si>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</si>
  <si>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</si>
  <si>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</si>
  <si>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</si>
  <si>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</si>
  <si>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</si>
  <si>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</si>
  <si>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</si>
  <si>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</si>
  <si>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</si>
  <si>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</si>
  <si>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</si>
  <si>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</si>
  <si>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</si>
  <si>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</si>
  <si>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</si>
  <si>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</si>
  <si>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</si>
  <si>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</si>
  <si>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</si>
  <si>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</si>
  <si>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</si>
  <si>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</si>
  <si>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</si>
  <si>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</si>
  <si>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</si>
  <si>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</si>
  <si>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</si>
  <si>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</si>
  <si>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</si>
  <si>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</si>
  <si>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</si>
  <si>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</si>
  <si>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</si>
  <si>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</si>
  <si>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</si>
  <si>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</si>
  <si>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</si>
  <si>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</si>
  <si>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</si>
  <si>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</si>
  <si>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</si>
  <si>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</si>
  <si>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</si>
  <si>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</si>
  <si>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</si>
  <si>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</si>
  <si>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</si>
  <si>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</si>
  <si>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</si>
  <si>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</si>
  <si>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</si>
  <si>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</si>
  <si>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</si>
  <si>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</si>
  <si>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</si>
  <si>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</si>
  <si>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</si>
  <si>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</si>
  <si>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</si>
  <si>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</si>
  <si>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</si>
  <si>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</si>
  <si>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</si>
  <si>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</si>
  <si>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</si>
  <si>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</si>
  <si>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</si>
  <si>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</si>
  <si>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</si>
  <si>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</si>
  <si>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</si>
  <si>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</si>
  <si>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</si>
  <si>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</si>
  <si>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</si>
  <si>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</si>
  <si>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</si>
  <si>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</si>
  <si>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</si>
  <si>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</si>
  <si>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</si>
  <si>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</si>
  <si>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</si>
  <si>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</si>
  <si>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</si>
  <si>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</si>
  <si>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</si>
  <si>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</si>
  <si>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</si>
  <si>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</si>
  <si>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</si>
  <si>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</si>
  <si>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</si>
  <si>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</si>
  <si>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</si>
  <si>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</si>
  <si>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</si>
  <si>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</si>
  <si>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</si>
  <si>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</si>
  <si>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</si>
  <si>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</si>
  <si>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</si>
  <si>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</si>
  <si>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</si>
  <si>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</si>
  <si>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</si>
  <si>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</si>
  <si>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</si>
  <si>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</si>
  <si>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</si>
  <si>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</si>
  <si>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</si>
  <si>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</si>
  <si>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</si>
  <si>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</si>
  <si>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</si>
  <si>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</si>
  <si>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</si>
  <si>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</si>
  <si>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</si>
  <si>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</si>
  <si>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</si>
  <si>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</si>
  <si>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</si>
  <si>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</si>
  <si>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</si>
  <si>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</si>
  <si>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</si>
  <si>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</si>
  <si>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</si>
  <si>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</si>
  <si>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</si>
  <si>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</si>
  <si>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</si>
  <si>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</si>
  <si>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</si>
  <si>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</si>
  <si>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</si>
  <si>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</si>
  <si>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</si>
  <si>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</si>
  <si>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</si>
  <si>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</si>
  <si>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</si>
  <si>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</si>
  <si>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</si>
  <si>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</si>
  <si>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</si>
  <si>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</si>
  <si>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</si>
  <si>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</si>
  <si>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</si>
  <si>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</si>
  <si>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</si>
  <si>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</si>
  <si>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</si>
  <si>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</si>
  <si>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</si>
  <si>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</si>
  <si>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</si>
  <si>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</si>
  <si>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</si>
  <si>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</si>
  <si>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</si>
  <si>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</si>
  <si>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</si>
  <si>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</si>
  <si>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</si>
  <si>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</si>
  <si>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</si>
  <si>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</si>
  <si>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</si>
  <si>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</si>
  <si>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</si>
  <si>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</si>
  <si>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</si>
  <si>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</si>
  <si>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</si>
  <si>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</si>
  <si>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</si>
  <si>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</si>
  <si>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</si>
  <si>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</si>
  <si>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</si>
  <si>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</si>
  <si>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</si>
  <si>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</si>
  <si>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</si>
  <si>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</si>
  <si>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</si>
  <si>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</si>
  <si>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</si>
  <si>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</si>
  <si>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</si>
  <si>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</si>
  <si>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</si>
  <si>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</si>
  <si>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</si>
  <si>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</si>
  <si>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</si>
  <si>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</si>
  <si>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</si>
  <si>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</si>
  <si>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</si>
  <si>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</si>
  <si>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</si>
  <si>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</si>
  <si>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</si>
  <si>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</si>
  <si>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</si>
  <si>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</si>
  <si>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</si>
  <si>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</si>
  <si>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</si>
  <si>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</si>
  <si>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</si>
  <si>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</si>
  <si>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</si>
  <si>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</si>
  <si>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</si>
  <si>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</si>
  <si>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</si>
  <si>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</si>
  <si>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</si>
  <si>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</si>
  <si>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</si>
  <si>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</si>
  <si>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</si>
  <si>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</si>
  <si>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</si>
  <si>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</si>
  <si>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</si>
  <si>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</si>
  <si>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</si>
  <si>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</si>
  <si>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</si>
  <si>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</si>
  <si>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</si>
  <si>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</si>
  <si>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</si>
  <si>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</si>
  <si>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</si>
  <si>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</si>
  <si>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</si>
  <si>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</si>
  <si>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</si>
  <si>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</si>
  <si>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</si>
  <si>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</si>
  <si>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</si>
  <si>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</si>
  <si>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</si>
  <si>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</si>
  <si>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</si>
  <si>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</si>
  <si>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</si>
  <si>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</si>
  <si>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</si>
  <si>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</si>
  <si>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</si>
  <si>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</si>
  <si>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</si>
  <si>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</si>
  <si>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</si>
  <si>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</si>
  <si>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</si>
  <si>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</si>
  <si>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</si>
  <si>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</si>
  <si>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</si>
  <si>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</si>
  <si>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</si>
  <si>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</si>
  <si>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</si>
  <si>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</si>
  <si>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</si>
  <si>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</si>
  <si>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</si>
  <si>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</si>
  <si>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</si>
  <si>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</si>
  <si>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</si>
  <si>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</si>
  <si>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</si>
  <si>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</si>
  <si>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</si>
  <si>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</si>
  <si>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</si>
  <si>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</si>
  <si>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</si>
  <si>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</si>
  <si>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</si>
  <si>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</si>
  <si>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</si>
  <si>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</si>
  <si>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</si>
  <si>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</si>
  <si>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</si>
  <si>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</si>
  <si>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</si>
  <si>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</si>
  <si>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</si>
  <si>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</si>
  <si>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</si>
  <si>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</si>
  <si>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</si>
  <si>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</si>
  <si>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</si>
  <si>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</si>
  <si>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</si>
  <si>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</si>
  <si>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</si>
  <si>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</si>
  <si>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</si>
  <si>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</si>
  <si>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</si>
  <si>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</si>
  <si>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</si>
  <si>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</si>
  <si>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</si>
  <si>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</si>
  <si>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</si>
  <si>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</si>
  <si>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</si>
  <si>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</si>
  <si>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</si>
  <si>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</si>
  <si>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</si>
  <si>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</si>
  <si>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</si>
  <si>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</si>
  <si>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</si>
  <si>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</si>
  <si>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</si>
  <si>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</si>
  <si>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</si>
  <si>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</si>
  <si>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</si>
  <si>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</si>
  <si>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</si>
  <si>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</si>
  <si>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</si>
  <si>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</si>
  <si>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</si>
  <si>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</si>
  <si>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</si>
  <si>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</si>
  <si>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</si>
  <si>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</si>
  <si>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</si>
  <si>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</si>
  <si>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</si>
  <si>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</si>
  <si>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</si>
  <si>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</si>
  <si>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</si>
  <si>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</si>
  <si>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</si>
  <si>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</si>
  <si>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</si>
  <si>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</si>
  <si>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</si>
  <si>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</si>
  <si>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</si>
  <si>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</si>
  <si>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</si>
  <si>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</si>
  <si>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</si>
  <si>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</si>
  <si>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</si>
  <si>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</si>
  <si>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</si>
  <si>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</si>
  <si>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</si>
  <si>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</si>
  <si>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</si>
  <si>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</si>
  <si>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</si>
  <si>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</si>
  <si>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</si>
  <si>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</si>
  <si>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</si>
  <si>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</si>
  <si>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</si>
  <si>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</si>
  <si>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</si>
  <si>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</si>
  <si>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</si>
  <si>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</si>
  <si>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</si>
  <si>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</si>
  <si>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</si>
  <si>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</si>
  <si>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</si>
  <si>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</si>
  <si>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</si>
  <si>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</si>
  <si>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</si>
  <si>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</si>
  <si>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</si>
  <si>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</si>
  <si>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</si>
  <si>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</si>
  <si>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</si>
  <si>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</si>
  <si>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</si>
  <si>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</si>
  <si>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</si>
  <si>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</si>
  <si>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</si>
  <si>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</si>
  <si>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</si>
  <si>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</si>
  <si>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</si>
  <si>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</si>
  <si>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</si>
  <si>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</si>
  <si>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</si>
  <si>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</si>
  <si>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</si>
  <si>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</si>
  <si>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</si>
  <si>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</si>
  <si>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</si>
  <si>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</si>
  <si>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</si>
  <si>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</si>
  <si>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</si>
  <si>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</si>
  <si>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</si>
  <si>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</si>
  <si>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</si>
  <si>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</si>
  <si>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</si>
  <si>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</si>
  <si>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</si>
  <si>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</si>
  <si>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</si>
  <si>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</si>
  <si>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</si>
  <si>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</si>
  <si>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</si>
  <si>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</si>
  <si>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</si>
  <si>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</si>
  <si>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</si>
  <si>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</si>
  <si>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</si>
  <si>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</si>
  <si>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</si>
  <si>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</si>
  <si>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</si>
  <si>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</si>
  <si>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</si>
  <si>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</si>
  <si>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</si>
  <si>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</si>
  <si>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</si>
  <si>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</si>
  <si>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</si>
  <si>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</si>
  <si>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</si>
  <si>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</si>
  <si>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</si>
  <si>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</si>
  <si>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</si>
  <si>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</si>
  <si>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</si>
  <si>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</si>
  <si>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</si>
  <si>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</si>
  <si>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</si>
  <si>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</si>
  <si>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</si>
  <si>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</si>
  <si>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</si>
  <si>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</si>
  <si>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</si>
  <si>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</si>
  <si>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</si>
  <si>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</si>
  <si>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</si>
  <si>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</si>
  <si>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</si>
  <si>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</si>
  <si>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</si>
  <si>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</si>
  <si>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</si>
  <si>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</si>
  <si>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</si>
  <si>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</si>
  <si>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</si>
  <si>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</si>
  <si>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</si>
  <si>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</si>
  <si>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</si>
  <si>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</si>
  <si>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</si>
  <si>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</si>
  <si>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</si>
  <si>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</si>
  <si>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</si>
  <si>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</si>
  <si>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</si>
  <si>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</si>
  <si>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</si>
  <si>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</si>
  <si>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</si>
  <si>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</si>
  <si>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</si>
  <si>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</si>
  <si>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</si>
  <si>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</si>
  <si>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</si>
  <si>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</si>
  <si>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</si>
  <si>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</si>
  <si>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</si>
  <si>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</si>
  <si>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</si>
  <si>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</si>
  <si>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</si>
  <si>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</si>
  <si>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</si>
  <si>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</si>
  <si>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</si>
  <si>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</si>
  <si>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</si>
  <si>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</si>
  <si>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</si>
  <si>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</si>
  <si>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</si>
  <si>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</si>
  <si>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</si>
  <si>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</si>
  <si>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</si>
  <si>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</si>
  <si>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</si>
  <si>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</si>
  <si>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</si>
  <si>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</si>
  <si>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</si>
  <si>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</si>
  <si>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</si>
  <si>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</si>
  <si>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</si>
  <si>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</si>
  <si>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</si>
  <si>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</si>
  <si>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</si>
  <si>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</si>
  <si>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</si>
  <si>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</si>
  <si>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</si>
  <si>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</si>
  <si>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</si>
  <si>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</si>
  <si>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</si>
  <si>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</si>
  <si>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</si>
  <si>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</si>
  <si>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</si>
  <si>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</si>
  <si>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</si>
  <si>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</si>
  <si>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</si>
  <si>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</si>
  <si>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</si>
  <si>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</si>
  <si>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</si>
  <si>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</si>
  <si>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</si>
  <si>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</si>
  <si>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</si>
  <si>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</si>
  <si>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</si>
  <si>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</si>
  <si>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</si>
  <si>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</si>
  <si>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</si>
  <si>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</si>
  <si>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</si>
  <si>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</si>
  <si>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</si>
  <si>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</si>
  <si>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</si>
  <si>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</si>
  <si>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</si>
  <si>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</si>
  <si>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</si>
  <si>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</si>
  <si>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</si>
  <si>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</si>
  <si>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</si>
  <si>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</si>
  <si>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</si>
  <si>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</si>
  <si>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</si>
  <si>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</si>
  <si>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</si>
  <si>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</si>
  <si>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</si>
  <si>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</si>
  <si>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</si>
  <si>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</si>
  <si>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</si>
  <si>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</si>
  <si>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</si>
  <si>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</si>
  <si>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</si>
  <si>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</si>
  <si>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</si>
  <si>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</si>
  <si>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</si>
  <si>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</si>
  <si>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</si>
  <si>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</si>
  <si>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</si>
  <si>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</si>
  <si>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</si>
  <si>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</si>
  <si>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</si>
  <si>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</si>
  <si>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</si>
  <si>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</si>
  <si>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</si>
  <si>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</si>
  <si>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</si>
  <si>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</si>
  <si>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</si>
  <si>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</si>
  <si>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</si>
  <si>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</si>
  <si>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</si>
  <si>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</si>
  <si>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</si>
  <si>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</si>
  <si>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</si>
  <si>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</si>
  <si>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</si>
  <si>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</si>
  <si>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</si>
  <si>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</si>
  <si>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</si>
  <si>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</si>
  <si>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</si>
  <si>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</si>
  <si>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</si>
  <si>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</si>
  <si>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</si>
  <si>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</si>
  <si>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</si>
  <si>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</si>
  <si>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</si>
  <si>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</si>
  <si>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</si>
  <si>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</si>
  <si>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</si>
  <si>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</si>
  <si>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</si>
  <si>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</si>
  <si>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</si>
  <si>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</si>
  <si>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</si>
  <si>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</si>
  <si>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</si>
  <si>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</si>
  <si>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</si>
  <si>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</si>
  <si>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</si>
  <si>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</si>
  <si>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</si>
  <si>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</si>
  <si>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</si>
  <si>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</si>
  <si>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</si>
  <si>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</si>
  <si>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</si>
  <si>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</si>
  <si>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</si>
  <si>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</si>
  <si>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</si>
  <si>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</si>
  <si>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</si>
  <si>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</si>
  <si>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</si>
  <si>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</si>
  <si>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</si>
  <si>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</si>
  <si>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</si>
  <si>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</si>
  <si>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</si>
  <si>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</si>
  <si>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</si>
  <si>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</si>
  <si>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</si>
  <si>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</si>
  <si>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</si>
  <si>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</si>
  <si>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</si>
  <si>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</si>
  <si>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</si>
  <si>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</si>
  <si>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</si>
  <si>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</si>
  <si>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</si>
  <si>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</si>
  <si>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</si>
  <si>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</si>
  <si>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</si>
  <si>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</si>
  <si>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</si>
  <si>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</si>
  <si>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</si>
  <si>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</si>
  <si>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</si>
  <si>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</si>
  <si>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</si>
  <si>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</si>
  <si>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</si>
  <si>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</si>
  <si>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</si>
  <si>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</si>
  <si>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</si>
  <si>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</si>
  <si>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</si>
  <si>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</si>
  <si>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</si>
  <si>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</si>
  <si>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</si>
  <si>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</si>
  <si>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</si>
  <si>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</si>
  <si>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</si>
  <si>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</si>
  <si>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</si>
  <si>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</si>
  <si>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</si>
  <si>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</si>
  <si>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</si>
  <si>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</si>
  <si>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</si>
  <si>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</si>
  <si>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</si>
  <si>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</si>
  <si>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</si>
  <si>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</si>
  <si>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</si>
  <si>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</si>
  <si>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</si>
  <si>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</si>
  <si>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</si>
  <si>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</si>
  <si>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</si>
  <si>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</si>
  <si>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</si>
  <si>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</si>
  <si>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</si>
  <si>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</si>
  <si>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</si>
  <si>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</si>
  <si>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</si>
  <si>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</si>
  <si>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</si>
  <si>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</si>
  <si>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</si>
  <si>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</si>
  <si>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</si>
  <si>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</si>
  <si>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</si>
  <si>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</si>
  <si>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</si>
  <si>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</si>
  <si>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</si>
  <si>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</si>
  <si>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</si>
  <si>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</si>
  <si>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</si>
  <si>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</si>
  <si>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</si>
  <si>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</si>
  <si>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</si>
  <si>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</si>
  <si>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</si>
  <si>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</si>
  <si>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</si>
  <si>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</si>
  <si>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</si>
  <si>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</si>
  <si>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</si>
  <si>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</si>
  <si>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</si>
  <si>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</si>
  <si>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</si>
  <si>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</si>
  <si>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</si>
  <si>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</si>
  <si>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</si>
  <si>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</si>
  <si>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</si>
  <si>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</si>
  <si>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</si>
  <si>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</si>
  <si>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</si>
  <si>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</si>
  <si>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</si>
  <si>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</si>
  <si>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</si>
  <si>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</si>
  <si>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</si>
  <si>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</si>
  <si>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</si>
  <si>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</si>
  <si>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</si>
  <si>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</si>
  <si>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</si>
  <si>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</si>
  <si>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</si>
  <si>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</si>
  <si>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</si>
  <si>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</si>
  <si>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</si>
  <si>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</si>
  <si>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</si>
  <si>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</si>
  <si>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</si>
  <si>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</si>
  <si>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</si>
  <si>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</si>
  <si>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</si>
  <si>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</si>
  <si>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</si>
  <si>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</si>
  <si>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</si>
  <si>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</si>
  <si>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</si>
  <si>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</si>
  <si>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</si>
  <si>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</si>
  <si>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</si>
  <si>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</si>
  <si>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</si>
  <si>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</si>
  <si>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</si>
  <si>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</si>
  <si>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</si>
  <si>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</si>
  <si>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</si>
  <si>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</si>
  <si>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</si>
  <si>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</si>
  <si>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</si>
  <si>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</si>
  <si>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</si>
  <si>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</si>
  <si>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</si>
  <si>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</si>
  <si>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</si>
  <si>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</si>
  <si>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</si>
  <si>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</si>
  <si>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</si>
  <si>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</si>
  <si>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</si>
  <si>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</si>
  <si>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</si>
  <si>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</si>
  <si>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</si>
  <si>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</si>
  <si>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</si>
  <si>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</si>
  <si>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</si>
  <si>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</si>
  <si>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</si>
  <si>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</si>
  <si>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</si>
  <si>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</si>
  <si>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</si>
  <si>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</si>
  <si>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</si>
  <si>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</si>
  <si>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</si>
  <si>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</si>
  <si>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</si>
  <si>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</si>
  <si>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</si>
  <si>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</si>
  <si>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</si>
  <si>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</si>
  <si>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</si>
  <si>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</si>
  <si>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</si>
  <si>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</si>
  <si>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</si>
  <si>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</si>
  <si>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</si>
  <si>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</si>
  <si>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</si>
  <si>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</si>
  <si>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</si>
  <si>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</si>
  <si>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</si>
  <si>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</si>
  <si>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</si>
  <si>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</si>
  <si>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</si>
  <si>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</si>
  <si>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</si>
  <si>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</si>
  <si>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</si>
  <si>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</si>
  <si>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</si>
  <si>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</si>
  <si>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</si>
  <si>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</si>
  <si>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</si>
  <si>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</si>
  <si>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</si>
  <si>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</si>
  <si>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</si>
  <si>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</si>
  <si>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</si>
  <si>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</si>
  <si>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</si>
  <si>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</si>
  <si>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</si>
  <si>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</si>
  <si>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</si>
  <si>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</si>
  <si>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</si>
  <si>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</si>
  <si>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</si>
  <si>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</si>
  <si>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</si>
  <si>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</si>
  <si>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</si>
  <si>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</si>
  <si>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</si>
  <si>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</si>
  <si>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</si>
  <si>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</si>
  <si>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</si>
  <si>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</si>
  <si>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</si>
  <si>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</si>
  <si>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</si>
  <si>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</si>
  <si>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</si>
  <si>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</si>
  <si>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</si>
  <si>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</si>
  <si>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</si>
  <si>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</si>
  <si>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</si>
  <si>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</si>
  <si>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</si>
  <si>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</si>
  <si>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</si>
  <si>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</si>
  <si>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</si>
  <si>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</si>
  <si>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</si>
  <si>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</si>
  <si>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</si>
  <si>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</si>
  <si>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</si>
  <si>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</si>
  <si>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</si>
  <si>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</si>
  <si>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</si>
  <si>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</si>
  <si>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</si>
  <si>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</si>
  <si>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</si>
  <si>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</si>
  <si>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</si>
  <si>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</si>
  <si>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</si>
  <si>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</si>
  <si>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</si>
  <si>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</si>
  <si>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</si>
  <si>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</si>
  <si>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</si>
  <si>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</si>
  <si>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</si>
  <si>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</si>
  <si>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</si>
  <si>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</si>
  <si>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</si>
  <si>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</si>
  <si>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</si>
  <si>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</si>
  <si>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</si>
  <si>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</si>
  <si>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</si>
  <si>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</si>
  <si>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</si>
  <si>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</si>
  <si>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</si>
  <si>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</si>
  <si>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</si>
  <si>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</si>
  <si>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</si>
  <si>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</si>
  <si>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</si>
  <si>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</si>
  <si>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</si>
  <si>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</si>
  <si>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</si>
  <si>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</si>
  <si>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</si>
  <si>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</si>
  <si>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</si>
  <si>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</si>
  <si>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</si>
  <si>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</si>
  <si>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</si>
  <si>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</si>
  <si>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</si>
  <si>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</si>
  <si>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</si>
  <si>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</si>
  <si>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</si>
  <si>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</si>
  <si>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</si>
  <si>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</si>
  <si>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</si>
  <si>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</si>
  <si>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</si>
  <si>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</si>
  <si>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</si>
  <si>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</si>
  <si>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</si>
  <si>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</si>
  <si>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</si>
  <si>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</si>
  <si>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</si>
  <si>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</si>
  <si>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</si>
  <si>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</si>
  <si>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</si>
  <si>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</si>
  <si>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</si>
  <si>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</si>
  <si>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</si>
  <si>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</si>
  <si>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</si>
  <si>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</si>
  <si>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</si>
  <si>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</si>
  <si>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</si>
  <si>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</si>
  <si>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</si>
  <si>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</si>
  <si>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</si>
  <si>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</si>
  <si>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</si>
  <si>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</si>
  <si>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</si>
  <si>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</si>
  <si>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</si>
  <si>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</si>
  <si>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</si>
  <si>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</si>
  <si>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</si>
  <si>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</si>
  <si>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</si>
  <si>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</si>
  <si>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</si>
  <si>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</si>
  <si>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</si>
  <si>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</si>
  <si>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</si>
  <si>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</si>
  <si>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</si>
  <si>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</si>
  <si>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</si>
  <si>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</si>
  <si>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</si>
  <si>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</si>
  <si>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</si>
  <si>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</si>
  <si>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</si>
  <si>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</si>
  <si>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</si>
  <si>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</si>
  <si>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</si>
  <si>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</si>
  <si>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</si>
  <si>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</si>
  <si>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</si>
  <si>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</si>
  <si>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</si>
  <si>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</si>
  <si>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</si>
  <si>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</si>
  <si>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</si>
  <si>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</si>
  <si>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</si>
  <si>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</si>
  <si>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</si>
  <si>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</si>
  <si>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</si>
  <si>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</si>
  <si>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</si>
  <si>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</si>
  <si>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</si>
  <si>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</si>
  <si>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</si>
  <si>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</si>
  <si>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</si>
  <si>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</si>
  <si>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</si>
  <si>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</si>
  <si>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</si>
  <si>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</si>
  <si>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</si>
  <si>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</si>
  <si>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</si>
  <si>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</si>
  <si>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</si>
  <si>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</si>
  <si>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</si>
  <si>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</si>
  <si>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</si>
  <si>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</si>
  <si>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</si>
  <si>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</si>
  <si>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</si>
  <si>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</si>
  <si>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</si>
  <si>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</si>
  <si>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</si>
  <si>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</si>
  <si>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</si>
  <si>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</si>
  <si>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</si>
  <si>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</si>
  <si>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</si>
  <si>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</si>
  <si>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</si>
  <si>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</si>
  <si>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</si>
  <si>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</si>
  <si>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</si>
  <si>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</si>
  <si>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</si>
  <si>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</si>
  <si>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</si>
  <si>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</si>
  <si>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</si>
  <si>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</si>
  <si>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</si>
  <si>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</si>
  <si>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</si>
  <si>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</si>
  <si>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</si>
  <si>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</si>
  <si>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</si>
  <si>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</si>
  <si>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</si>
  <si>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</si>
  <si>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</si>
  <si>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</si>
  <si>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</si>
  <si>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</si>
  <si>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</si>
  <si>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</si>
  <si>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</si>
  <si>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</si>
  <si>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</si>
  <si>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</si>
  <si>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</si>
  <si>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</si>
  <si>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</si>
  <si>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</si>
  <si>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</si>
  <si>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</si>
  <si>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</si>
  <si>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</si>
  <si>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</si>
  <si>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</si>
  <si>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</si>
  <si>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</si>
  <si>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</si>
  <si>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</si>
  <si>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</si>
  <si>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</si>
  <si>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</si>
  <si>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</si>
  <si>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</si>
  <si>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</si>
  <si>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</si>
  <si>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</si>
  <si>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</si>
  <si>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</si>
  <si>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</si>
  <si>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</si>
  <si>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</si>
  <si>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</si>
  <si>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</si>
  <si>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</si>
  <si>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</si>
  <si>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</si>
  <si>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</si>
  <si>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</si>
  <si>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</si>
  <si>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</si>
  <si>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</si>
  <si>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</si>
  <si>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</si>
  <si>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</si>
  <si>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</si>
  <si>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</si>
  <si>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</si>
  <si>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</si>
  <si>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</si>
  <si>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</si>
  <si>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</si>
  <si>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</si>
  <si>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</si>
  <si>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</si>
  <si>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</si>
  <si>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</si>
  <si>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</si>
  <si>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</si>
  <si>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</si>
  <si>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</si>
  <si>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</si>
  <si>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</si>
  <si>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</si>
  <si>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</si>
  <si>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</si>
  <si>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</si>
  <si>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</si>
  <si>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</si>
  <si>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</si>
  <si>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</si>
  <si>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</si>
  <si>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</si>
  <si>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</si>
  <si>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</si>
  <si>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</si>
  <si>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</si>
  <si>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</si>
  <si>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</si>
  <si>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</si>
  <si>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</si>
  <si>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</si>
  <si>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</si>
  <si>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</si>
  <si>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</si>
  <si>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</si>
  <si>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</si>
  <si>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</si>
  <si>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</si>
  <si>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</si>
  <si>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</si>
  <si>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</si>
  <si>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</si>
  <si>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</si>
  <si>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</si>
  <si>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</si>
  <si>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</si>
  <si>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</si>
  <si>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</si>
  <si>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</si>
  <si>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</si>
  <si>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</si>
  <si>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</si>
  <si>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</si>
  <si>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</si>
  <si>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</si>
  <si>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</si>
  <si>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</si>
  <si>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</si>
  <si>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</si>
  <si>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</si>
  <si>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</si>
  <si>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</si>
  <si>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</si>
  <si>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</si>
  <si>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</si>
  <si>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</si>
  <si>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</si>
  <si>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</si>
  <si>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</si>
  <si>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</si>
  <si>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</si>
  <si>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</si>
  <si>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</si>
  <si>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</si>
  <si>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</si>
  <si>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</si>
  <si>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</si>
  <si>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</si>
  <si>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</si>
  <si>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</si>
  <si>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</si>
  <si>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</si>
  <si>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</si>
  <si>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</si>
  <si>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</si>
  <si>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</si>
  <si>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</si>
  <si>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</si>
  <si>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</si>
  <si>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</si>
  <si>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</si>
  <si>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</si>
  <si>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</si>
  <si>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</si>
  <si>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</si>
  <si>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</si>
  <si>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</si>
  <si>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</si>
  <si>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</si>
  <si>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</si>
  <si>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</si>
  <si>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</si>
  <si>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</si>
  <si>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</si>
  <si>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</si>
  <si>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</si>
  <si>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</si>
  <si>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</si>
  <si>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</si>
  <si>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</si>
  <si>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</si>
  <si>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</si>
  <si>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</si>
  <si>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</si>
  <si>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</si>
  <si>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</si>
  <si>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</si>
  <si>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</si>
  <si>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</si>
  <si>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</si>
  <si>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</si>
  <si>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</si>
  <si>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</si>
  <si>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</si>
  <si>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</si>
  <si>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</si>
  <si>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</si>
  <si>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</si>
  <si>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</si>
  <si>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</si>
  <si>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</si>
  <si>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</si>
  <si>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</si>
  <si>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</si>
  <si>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</si>
  <si>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</si>
  <si>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</si>
  <si>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</si>
  <si>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</si>
  <si>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</si>
  <si>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</si>
  <si>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</si>
  <si>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</si>
  <si>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</si>
  <si>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</si>
  <si>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</si>
  <si>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</si>
  <si>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</si>
  <si>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</si>
  <si>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</si>
  <si>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</si>
  <si>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</si>
  <si>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</si>
  <si>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</si>
  <si>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</si>
  <si>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</si>
  <si>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</si>
  <si>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</si>
  <si>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</si>
  <si>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</si>
  <si>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</si>
  <si>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</si>
  <si>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</si>
  <si>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</si>
  <si>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</si>
  <si>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</si>
  <si>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</si>
  <si>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</si>
  <si>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</si>
  <si>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</si>
  <si>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</si>
  <si>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</si>
  <si>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</si>
  <si>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</si>
  <si>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</si>
  <si>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</si>
  <si>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</si>
  <si>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</si>
  <si>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</si>
  <si>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</si>
  <si>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</si>
  <si>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</si>
  <si>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</si>
  <si>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</si>
  <si>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</si>
  <si>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</si>
  <si>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</si>
  <si>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</si>
  <si>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</si>
  <si>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</si>
  <si>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</si>
  <si>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</si>
  <si>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</si>
  <si>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</si>
  <si>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</si>
  <si>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</si>
  <si>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</si>
  <si>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</si>
  <si>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</si>
  <si>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</si>
  <si>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</si>
  <si>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</si>
  <si>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</si>
  <si>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</si>
  <si>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</si>
  <si>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</si>
  <si>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</si>
  <si>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</si>
  <si>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</si>
  <si>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</si>
  <si>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</si>
  <si>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</si>
  <si>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</si>
  <si>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</si>
  <si>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</si>
  <si>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</si>
  <si>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</si>
  <si>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</si>
  <si>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</si>
  <si>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</si>
  <si>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</si>
  <si>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</si>
  <si>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</si>
  <si>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</si>
  <si>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</si>
  <si>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</si>
  <si>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</si>
  <si>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</si>
  <si>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</si>
  <si>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</si>
  <si>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</si>
  <si>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</si>
  <si>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</si>
  <si>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</si>
  <si>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</si>
  <si>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</si>
  <si>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</si>
  <si>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</si>
  <si>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</si>
  <si>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</si>
  <si>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</si>
  <si>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</si>
  <si>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</si>
  <si>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</si>
  <si>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</si>
  <si>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</si>
  <si>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</si>
  <si>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</si>
  <si>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</si>
  <si>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</si>
  <si>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</si>
  <si>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</si>
  <si>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</si>
  <si>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</si>
  <si>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</si>
  <si>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</si>
  <si>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</si>
  <si>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</si>
  <si>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</si>
  <si>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</si>
  <si>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</si>
  <si>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</si>
  <si>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</si>
  <si>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</si>
  <si>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</si>
  <si>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</si>
  <si>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</si>
  <si>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</si>
  <si>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</si>
  <si>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</si>
  <si>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</si>
  <si>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</si>
  <si>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</si>
  <si>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</si>
  <si>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</si>
  <si>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</si>
  <si>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</si>
  <si>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</si>
  <si>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</si>
  <si>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</si>
  <si>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</si>
  <si>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</si>
  <si>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</si>
  <si>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</si>
  <si>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</si>
  <si>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</si>
  <si>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</si>
  <si>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</si>
  <si>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</si>
  <si>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</si>
  <si>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</si>
  <si>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</si>
  <si>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</si>
  <si>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</si>
  <si>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</si>
  <si>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</si>
  <si>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</si>
  <si>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</si>
  <si>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</si>
  <si>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</si>
  <si>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</si>
  <si>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</si>
  <si>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</si>
  <si>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</si>
  <si>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</si>
  <si>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</si>
  <si>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</si>
  <si>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</si>
  <si>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</si>
  <si>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</si>
  <si>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</si>
  <si>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</si>
  <si>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</si>
  <si>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</si>
  <si>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</si>
  <si>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</si>
  <si>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</si>
  <si>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</si>
  <si>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</si>
  <si>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</si>
  <si>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</si>
  <si>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</si>
  <si>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</si>
  <si>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</si>
  <si>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</si>
  <si>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</si>
  <si>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</si>
  <si>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</si>
  <si>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</si>
  <si>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</si>
  <si>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</si>
  <si>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</si>
  <si>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</si>
  <si>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</si>
  <si>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</si>
  <si>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</si>
  <si>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</si>
  <si>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</si>
  <si>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</si>
  <si>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</si>
  <si>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</si>
  <si>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</si>
  <si>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</si>
  <si>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</si>
  <si>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</si>
  <si>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</si>
  <si>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</si>
  <si>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</si>
  <si>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</si>
  <si>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</si>
  <si>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</si>
  <si>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</si>
  <si>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</si>
  <si>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</si>
  <si>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</si>
  <si>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</si>
  <si>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</si>
  <si>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</si>
  <si>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</si>
  <si>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</si>
  <si>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</si>
  <si>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</si>
  <si>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</si>
  <si>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</si>
  <si>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</si>
  <si>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</si>
  <si>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</si>
  <si>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</si>
  <si>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</si>
  <si>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</si>
  <si>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</si>
  <si>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</si>
  <si>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</si>
  <si>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</si>
  <si>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</si>
  <si>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</si>
  <si>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</si>
  <si>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</si>
  <si>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</si>
  <si>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</si>
  <si>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</si>
  <si>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</si>
  <si>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</si>
  <si>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</si>
  <si>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</si>
  <si>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</si>
  <si>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</si>
  <si>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</si>
  <si>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</si>
  <si>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</si>
  <si>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</si>
  <si>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</si>
  <si>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</si>
  <si>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</si>
  <si>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</si>
  <si>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</si>
  <si>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</si>
  <si>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</si>
  <si>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</si>
  <si>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</si>
  <si>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</si>
  <si>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</si>
  <si>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</si>
  <si>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</si>
  <si>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</si>
  <si>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</si>
  <si>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</si>
  <si>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</si>
  <si>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</si>
  <si>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</si>
  <si>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</si>
  <si>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</si>
  <si>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</si>
  <si>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</si>
  <si>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</si>
  <si>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</si>
  <si>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</si>
  <si>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</si>
  <si>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</si>
  <si>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</si>
  <si>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</si>
  <si>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</si>
  <si>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</si>
  <si>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</si>
  <si>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</si>
  <si>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</si>
  <si>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</si>
  <si>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</si>
  <si>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</si>
  <si>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</si>
  <si>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</si>
  <si>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</si>
  <si>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</si>
  <si>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</si>
  <si>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</si>
  <si>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</si>
  <si>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</si>
  <si>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</si>
  <si>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</si>
  <si>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</si>
  <si>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</si>
  <si>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</si>
  <si>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</si>
  <si>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</si>
  <si>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</si>
  <si>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</si>
  <si>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</si>
  <si>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</si>
  <si>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</si>
  <si>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</si>
  <si>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</si>
  <si>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</si>
  <si>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</si>
  <si>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</si>
  <si>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</si>
  <si>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</si>
  <si>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</si>
  <si>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</si>
  <si>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</si>
  <si>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</si>
  <si>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</si>
  <si>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</si>
  <si>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</si>
  <si>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</si>
  <si>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</si>
  <si>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</si>
  <si>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</si>
  <si>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</si>
  <si>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</si>
  <si>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</si>
  <si>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</si>
  <si>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</si>
  <si>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</si>
  <si>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</si>
  <si>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</si>
  <si>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</si>
  <si>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</si>
  <si>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</si>
  <si>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</si>
  <si>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</si>
  <si>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</si>
  <si>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</si>
  <si>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</si>
  <si>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</si>
  <si>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</si>
  <si>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</si>
  <si>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</si>
  <si>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</si>
  <si>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</si>
  <si>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</si>
  <si>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</si>
  <si>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</si>
  <si>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</si>
  <si>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</si>
  <si>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</si>
  <si>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</si>
  <si>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</si>
  <si>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</si>
  <si>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</si>
  <si>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</si>
  <si>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</si>
  <si>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</si>
  <si>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</si>
  <si>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</si>
  <si>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</si>
  <si>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</si>
  <si>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</si>
  <si>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</si>
  <si>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</si>
  <si>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</si>
  <si>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</si>
  <si>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</si>
  <si>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</si>
  <si>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</si>
  <si>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</si>
  <si>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</si>
  <si>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</si>
  <si>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</si>
  <si>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</si>
  <si>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</si>
  <si>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</si>
  <si>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</si>
  <si>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</si>
  <si>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</si>
  <si>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</si>
  <si>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</si>
  <si>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</si>
  <si>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</si>
  <si>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</si>
  <si>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</si>
  <si>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</si>
  <si>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</si>
  <si>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</si>
  <si>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</si>
  <si>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</si>
  <si>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</si>
  <si>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</si>
  <si>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</si>
  <si>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</si>
  <si>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</si>
  <si>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</si>
  <si>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</si>
  <si>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</si>
  <si>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</si>
  <si>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</si>
  <si>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</si>
  <si>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</si>
  <si>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</si>
  <si>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</si>
  <si>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</si>
  <si>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</si>
  <si>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</si>
  <si>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</si>
  <si>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</si>
  <si>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</si>
  <si>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</si>
  <si>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</si>
  <si>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</si>
  <si>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</si>
  <si>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</si>
  <si>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</si>
  <si>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</si>
  <si>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</si>
  <si>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</si>
  <si>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</si>
  <si>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</si>
  <si>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</si>
  <si>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</si>
  <si>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</si>
  <si>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</si>
  <si>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</si>
  <si>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</si>
  <si>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</si>
  <si>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</si>
  <si>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</si>
  <si>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</si>
  <si>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</si>
  <si>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</si>
  <si>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</si>
  <si>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</si>
  <si>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</si>
  <si>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</si>
  <si>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</si>
  <si>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</si>
  <si>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</si>
  <si>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</si>
  <si>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</si>
  <si>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</si>
  <si>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</si>
  <si>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</si>
  <si>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</si>
  <si>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</si>
  <si>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</si>
  <si>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</si>
  <si>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</si>
  <si>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</si>
  <si>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</si>
  <si>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</si>
  <si>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</si>
  <si>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</si>
  <si>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</si>
  <si>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</si>
  <si>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</si>
  <si>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</si>
  <si>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</si>
  <si>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</si>
  <si>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</si>
  <si>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</si>
  <si>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</si>
  <si>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</si>
  <si>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</si>
  <si>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</si>
  <si>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</si>
  <si>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</si>
  <si>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</si>
  <si>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</si>
  <si>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</si>
  <si>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</si>
  <si>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</si>
  <si>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</si>
  <si>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</si>
  <si>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</si>
  <si>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</si>
  <si>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</si>
  <si>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</si>
  <si>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</si>
  <si>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</si>
  <si>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</si>
  <si>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</si>
  <si>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</si>
  <si>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</si>
  <si>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</si>
  <si>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</si>
  <si>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</si>
  <si>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</si>
  <si>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</si>
  <si>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</si>
  <si>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</si>
  <si>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</si>
  <si>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</si>
  <si>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</si>
  <si>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</si>
  <si>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</si>
  <si>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</si>
  <si>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</si>
  <si>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</si>
  <si>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</si>
  <si>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</si>
  <si>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</si>
  <si>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</si>
  <si>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</si>
  <si>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</si>
  <si>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</si>
  <si>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</si>
  <si>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</si>
  <si>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</si>
  <si>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</si>
  <si>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</si>
  <si>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</si>
  <si>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</si>
  <si>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</si>
  <si>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</si>
  <si>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</si>
  <si>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</si>
  <si>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</si>
  <si>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</si>
  <si>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</si>
  <si>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</si>
  <si>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</si>
  <si>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</si>
  <si>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</si>
  <si>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</si>
  <si>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</si>
  <si>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</si>
  <si>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</si>
  <si>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</si>
  <si>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</si>
  <si>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</si>
  <si>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</si>
  <si>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</si>
  <si>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</si>
  <si>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</si>
  <si>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</si>
  <si>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</si>
  <si>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</si>
  <si>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</si>
  <si>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</si>
  <si>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</si>
  <si>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</si>
  <si>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</si>
  <si>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</si>
  <si>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</si>
  <si>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</si>
  <si>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</si>
  <si>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</si>
  <si>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</si>
  <si>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</si>
  <si>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</si>
  <si>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</si>
  <si>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</si>
  <si>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</si>
  <si>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</si>
  <si>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</si>
  <si>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</si>
  <si>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</si>
  <si>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</si>
  <si>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</si>
  <si>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</si>
  <si>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</si>
  <si>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</si>
  <si>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</si>
  <si>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</si>
  <si>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</si>
  <si>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</si>
  <si>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</si>
  <si>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</si>
  <si>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</si>
  <si>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</si>
  <si>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</si>
  <si>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</si>
  <si>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</si>
  <si>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</si>
  <si>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</si>
  <si>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</si>
  <si>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</si>
  <si>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</si>
  <si>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</si>
  <si>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</si>
  <si>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</si>
  <si>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</si>
  <si>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</si>
  <si>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</si>
  <si>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</si>
  <si>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</si>
  <si>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</si>
  <si>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</si>
  <si>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</si>
  <si>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</si>
  <si>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</si>
  <si>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</si>
  <si>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</si>
  <si>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</si>
  <si>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</si>
  <si>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</si>
  <si>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</si>
  <si>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</si>
  <si>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</si>
  <si>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</si>
  <si>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</si>
  <si>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</si>
  <si>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</si>
  <si>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</si>
  <si>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</si>
  <si>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</si>
  <si>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</si>
  <si>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</si>
  <si>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</si>
  <si>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</si>
  <si>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</si>
  <si>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</si>
  <si>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</si>
  <si>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</si>
  <si>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</si>
  <si>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</si>
  <si>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</si>
  <si>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</si>
  <si>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</si>
  <si>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</si>
  <si>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</si>
  <si>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</si>
  <si>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</si>
  <si>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</si>
  <si>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</si>
  <si>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</si>
  <si>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</si>
  <si>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</si>
  <si>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</si>
  <si>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</si>
  <si>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</si>
  <si>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</si>
  <si>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</si>
  <si>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</si>
  <si>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</si>
  <si>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</si>
  <si>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</si>
  <si>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</si>
  <si>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</si>
  <si>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</si>
  <si>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</si>
  <si>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</si>
  <si>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</si>
  <si>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</si>
  <si>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</si>
  <si>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</si>
  <si>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</si>
  <si>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</si>
  <si>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</si>
  <si>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</si>
  <si>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</si>
  <si>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</si>
  <si>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</si>
  <si>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</si>
  <si>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</si>
  <si>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</si>
  <si>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</si>
  <si>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</si>
  <si>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</si>
  <si>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</si>
  <si>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</si>
  <si>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</si>
  <si>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</si>
  <si>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</si>
  <si>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</si>
  <si>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</si>
  <si>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</si>
  <si>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</si>
  <si>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</si>
  <si>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</si>
  <si>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</si>
  <si>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</si>
  <si>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</si>
  <si>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</si>
  <si>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</si>
  <si>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</si>
  <si>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</si>
  <si>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</si>
  <si>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</si>
  <si>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</si>
  <si>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</si>
  <si>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</si>
  <si>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</si>
  <si>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</si>
  <si>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</si>
  <si>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</si>
  <si>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</si>
  <si>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</si>
  <si>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</si>
  <si>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</si>
  <si>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</si>
  <si>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</si>
  <si>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</si>
  <si>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</si>
  <si>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</si>
  <si>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</si>
  <si>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</si>
  <si>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</si>
  <si>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</si>
  <si>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</si>
  <si>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</si>
  <si>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</si>
  <si>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</si>
  <si>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</si>
  <si>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</si>
  <si>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</si>
  <si>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</si>
  <si>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</si>
  <si>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</si>
  <si>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</si>
  <si>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</si>
  <si>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</si>
  <si>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</si>
  <si>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</si>
  <si>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</si>
  <si>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</si>
  <si>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</si>
  <si>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</si>
  <si>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</si>
  <si>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</si>
  <si>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</si>
  <si>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</si>
  <si>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</si>
  <si>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</si>
  <si>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</si>
  <si>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</si>
  <si>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</si>
  <si>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</si>
  <si>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</si>
  <si>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</si>
  <si>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</si>
  <si>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</si>
  <si>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</si>
  <si>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</si>
  <si>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</si>
  <si>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</si>
  <si>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</si>
  <si>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</si>
  <si>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</si>
  <si>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</si>
  <si>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</si>
  <si>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</si>
  <si>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</si>
  <si>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</si>
  <si>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</si>
  <si>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</si>
  <si>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</si>
  <si>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</si>
  <si>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</si>
  <si>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</si>
  <si>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</si>
  <si>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</si>
  <si>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</si>
  <si>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</si>
  <si>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</si>
  <si>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</si>
  <si>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</si>
  <si>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</si>
  <si>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</si>
  <si>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</si>
  <si>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</si>
  <si>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</si>
  <si>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</si>
  <si>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</si>
  <si>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</si>
  <si>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</si>
  <si>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</si>
  <si>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</si>
  <si>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</si>
  <si>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</si>
  <si>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</si>
  <si>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</si>
  <si>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</si>
  <si>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</si>
  <si>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</si>
  <si>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</si>
  <si>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</si>
  <si>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</si>
  <si>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</si>
  <si>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</si>
  <si>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</si>
  <si>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</si>
  <si>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</si>
  <si>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</si>
  <si>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</si>
  <si>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</si>
  <si>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</si>
  <si>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</si>
  <si>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</si>
  <si>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</si>
  <si>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</si>
  <si>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</si>
  <si>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</si>
  <si>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</si>
  <si>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</si>
  <si>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</si>
  <si>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</si>
  <si>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</si>
  <si>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</si>
  <si>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</si>
  <si>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</si>
  <si>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</si>
  <si>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</si>
  <si>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</si>
  <si>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</si>
  <si>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</si>
  <si>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</si>
  <si>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</si>
  <si>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</si>
  <si>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</si>
  <si>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</si>
  <si>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</si>
  <si>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</si>
  <si>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</si>
  <si>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</si>
  <si>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</si>
  <si>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</si>
  <si>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</si>
  <si>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</si>
  <si>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</si>
  <si>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</si>
  <si>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</si>
  <si>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</si>
  <si>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</si>
  <si>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</si>
  <si>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</si>
  <si>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</si>
  <si>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</si>
  <si>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</si>
  <si>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</si>
  <si>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</si>
  <si>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</si>
  <si>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</si>
  <si>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</si>
  <si>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</si>
  <si>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</si>
  <si>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</si>
  <si>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</si>
  <si>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</si>
  <si>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</si>
  <si>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</si>
  <si>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</si>
  <si>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</si>
  <si>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</si>
  <si>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</si>
  <si>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</si>
  <si>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</si>
  <si>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</si>
  <si>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</si>
  <si>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</si>
  <si>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</si>
  <si>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</si>
  <si>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</si>
  <si>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</si>
  <si>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</si>
  <si>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</si>
  <si>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</si>
  <si>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</si>
  <si>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</si>
  <si>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</si>
  <si>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</si>
  <si>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</si>
  <si>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</si>
  <si>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</si>
  <si>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</si>
  <si>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</si>
  <si>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</si>
  <si>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</si>
  <si>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</si>
  <si>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</si>
  <si>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</si>
  <si>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</si>
  <si>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</si>
  <si>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</si>
  <si>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</si>
  <si>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</si>
  <si>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</si>
  <si>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</si>
  <si>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</si>
  <si>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</si>
  <si>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</si>
  <si>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</si>
  <si>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</si>
  <si>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</si>
  <si>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</si>
  <si>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</si>
  <si>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</si>
  <si>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</si>
  <si>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</si>
  <si>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</si>
  <si>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</si>
  <si>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</si>
  <si>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</si>
  <si>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</si>
  <si>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</si>
  <si>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</si>
  <si>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</si>
  <si>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</si>
  <si>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</si>
  <si>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</si>
  <si>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</si>
  <si>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</si>
  <si>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</si>
  <si>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</si>
  <si>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</si>
  <si>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</si>
  <si>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</si>
  <si>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</si>
  <si>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</si>
  <si>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</si>
  <si>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</si>
  <si>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</si>
  <si>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</si>
  <si>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</si>
  <si>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</si>
  <si>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</si>
  <si>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</si>
  <si>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</si>
  <si>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</si>
  <si>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</si>
  <si>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</si>
  <si>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</si>
  <si>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</si>
  <si>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</si>
  <si>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</si>
  <si>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</si>
  <si>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</si>
  <si>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</si>
  <si>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</si>
  <si>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</si>
  <si>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</si>
  <si>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</si>
  <si>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</si>
  <si>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</si>
  <si>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</si>
  <si>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</si>
  <si>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</si>
  <si>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</si>
  <si>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</si>
  <si>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</si>
  <si>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</si>
  <si>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</si>
  <si>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</si>
  <si>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</si>
  <si>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</si>
  <si>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</si>
  <si>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</si>
  <si>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</si>
  <si>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</si>
  <si>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</si>
  <si>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</si>
  <si>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</si>
  <si>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</si>
  <si>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</si>
  <si>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</si>
  <si>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</si>
  <si>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</si>
  <si>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</si>
  <si>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</si>
  <si>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</si>
  <si>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</si>
  <si>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</si>
  <si>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</si>
  <si>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</si>
  <si>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</si>
  <si>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</si>
  <si>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</si>
  <si>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</si>
  <si>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</si>
  <si>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</si>
  <si>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</si>
  <si>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</si>
  <si>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</si>
  <si>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</si>
  <si>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</si>
  <si>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</si>
  <si>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</si>
  <si>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</si>
  <si>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</si>
  <si>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</si>
  <si>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</si>
  <si>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</si>
  <si>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</si>
  <si>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</si>
  <si>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</si>
  <si>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</si>
  <si>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</si>
  <si>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</si>
  <si>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</si>
  <si>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</si>
  <si>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</si>
  <si>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</si>
  <si>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</si>
  <si>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</si>
  <si>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</si>
  <si>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</si>
  <si>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</si>
  <si>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</si>
  <si>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</si>
  <si>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</si>
  <si>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</si>
  <si>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</si>
  <si>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</si>
  <si>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</si>
  <si>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</si>
  <si>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</si>
  <si>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</si>
  <si>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</si>
  <si>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</si>
  <si>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</si>
  <si>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</si>
  <si>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</si>
  <si>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</si>
  <si>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</si>
  <si>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</si>
  <si>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</si>
  <si>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</si>
  <si>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</si>
  <si>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</si>
  <si>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</si>
  <si>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</si>
  <si>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</si>
  <si>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</si>
  <si>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</si>
  <si>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</si>
  <si>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</si>
  <si>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</si>
  <si>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</si>
  <si>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</si>
  <si>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</si>
  <si>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</si>
  <si>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</si>
  <si>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</si>
  <si>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</si>
  <si>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</si>
  <si>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</si>
  <si>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</si>
  <si>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</si>
  <si>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</si>
  <si>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</si>
  <si>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</si>
  <si>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</si>
  <si>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</si>
  <si>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</si>
  <si>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</si>
  <si>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</si>
  <si>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</si>
  <si>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</si>
  <si>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</si>
  <si>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</si>
  <si>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</si>
  <si>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</si>
  <si>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</si>
  <si>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</si>
  <si>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</si>
  <si>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</si>
  <si>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</si>
  <si>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</si>
  <si>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</si>
  <si>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</si>
  <si>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</si>
  <si>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</si>
  <si>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</si>
  <si>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</si>
  <si>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</si>
  <si>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</si>
  <si>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</si>
  <si>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</si>
  <si>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</si>
  <si>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</si>
  <si>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</si>
  <si>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</si>
  <si>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</si>
  <si>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</si>
  <si>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</si>
  <si>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</si>
  <si>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</si>
  <si>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</si>
  <si>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</si>
  <si>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</si>
  <si>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</si>
  <si>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</si>
  <si>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</si>
  <si>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</si>
  <si>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</si>
  <si>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</si>
  <si>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</si>
  <si>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</si>
  <si>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</si>
  <si>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</si>
  <si>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</si>
  <si>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</si>
  <si>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</si>
  <si>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</si>
  <si>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</si>
  <si>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</si>
  <si>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</si>
  <si>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</si>
  <si>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</si>
  <si>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</si>
  <si>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</si>
  <si>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</si>
  <si>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</si>
  <si>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</si>
  <si>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</si>
  <si>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</si>
  <si>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</si>
  <si>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</si>
  <si>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</si>
  <si>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</si>
  <si>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</si>
  <si>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</si>
  <si>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</si>
  <si>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</si>
  <si>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</si>
  <si>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</si>
  <si>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</si>
  <si>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</si>
  <si>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</si>
  <si>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</si>
  <si>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</si>
  <si>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</si>
  <si>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</si>
  <si>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</si>
  <si>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</si>
  <si>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</si>
  <si>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</si>
  <si>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</si>
  <si>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</si>
  <si>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</si>
  <si>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</si>
  <si>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</si>
  <si>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</si>
  <si>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</si>
  <si>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</si>
  <si>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</si>
  <si>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</si>
  <si>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</si>
  <si>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</si>
  <si>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</si>
  <si>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</si>
  <si>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</si>
  <si>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</si>
  <si>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</si>
  <si>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</si>
  <si>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</si>
  <si>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</si>
  <si>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</si>
  <si>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</si>
  <si>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</si>
  <si>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</si>
  <si>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</si>
  <si>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</si>
  <si>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</si>
  <si>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</si>
  <si>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</si>
  <si>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</si>
  <si>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</si>
  <si>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</si>
  <si>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</si>
  <si>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</si>
  <si>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</si>
  <si>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</si>
  <si>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</si>
  <si>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</si>
  <si>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</si>
  <si>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</si>
  <si>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</si>
  <si>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</si>
  <si>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</si>
  <si>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</si>
  <si>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</si>
  <si>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</si>
  <si>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</si>
  <si>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</si>
  <si>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</si>
  <si>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</si>
  <si>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</si>
  <si>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</si>
  <si>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</si>
  <si>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</si>
  <si>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</si>
  <si>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</si>
  <si>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</si>
  <si>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</si>
  <si>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</si>
  <si>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</si>
  <si>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</si>
  <si>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</si>
  <si>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</si>
  <si>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</si>
  <si>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</si>
  <si>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</si>
  <si>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</si>
  <si>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</si>
  <si>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</si>
  <si>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</si>
  <si>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</si>
  <si>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</si>
  <si>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</si>
  <si>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</si>
  <si>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</si>
  <si>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</si>
  <si>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</si>
  <si>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</si>
  <si>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</si>
  <si>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</si>
  <si>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</si>
  <si>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</si>
  <si>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</si>
  <si>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</si>
  <si>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</si>
  <si>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</si>
  <si>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</si>
  <si>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</si>
  <si>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</si>
  <si>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</si>
  <si>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</si>
  <si>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</si>
  <si>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</si>
  <si>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</si>
  <si>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</si>
  <si>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</si>
  <si>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</si>
  <si>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</si>
  <si>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</si>
  <si>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</si>
  <si>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</si>
  <si>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</si>
  <si>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</si>
  <si>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</si>
  <si>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</si>
  <si>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</si>
  <si>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</si>
  <si>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</si>
  <si>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</si>
  <si>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</si>
  <si>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</si>
  <si>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</si>
  <si>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</si>
  <si>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</si>
  <si>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</si>
  <si>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</si>
  <si>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</si>
  <si>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</si>
  <si>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</si>
  <si>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</si>
  <si>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</si>
  <si>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</si>
  <si>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</si>
  <si>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</si>
  <si>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</si>
  <si>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</si>
  <si>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</si>
  <si>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</si>
  <si>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</si>
  <si>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</si>
  <si>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</si>
  <si>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</si>
  <si>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</si>
  <si>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</si>
  <si>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</si>
  <si>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</si>
  <si>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</si>
  <si>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</si>
  <si>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</si>
  <si>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</si>
  <si>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</si>
  <si>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</si>
  <si>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</si>
  <si>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</si>
  <si>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</si>
  <si>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</si>
  <si>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</si>
  <si>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</si>
  <si>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</si>
  <si>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</si>
  <si>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</si>
  <si>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</si>
  <si>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</si>
  <si>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</si>
  <si>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</si>
  <si>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</si>
  <si>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</si>
  <si>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</si>
  <si>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</si>
  <si>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</si>
  <si>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</si>
  <si>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</si>
  <si>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</si>
  <si>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</si>
  <si>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</si>
  <si>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</si>
  <si>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</si>
  <si>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</si>
  <si>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</si>
  <si>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</si>
  <si>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</si>
  <si>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</si>
  <si>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</si>
  <si>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</si>
  <si>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</si>
  <si>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</si>
  <si>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</si>
  <si>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</si>
  <si>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</si>
  <si>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</si>
  <si>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</si>
  <si>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</si>
  <si>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</si>
  <si>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</si>
  <si>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</si>
  <si>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</si>
  <si>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</si>
  <si>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</si>
  <si>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</si>
  <si>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</si>
  <si>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</si>
  <si>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</si>
  <si>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</si>
  <si>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</si>
  <si>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</si>
  <si>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</si>
  <si>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</si>
  <si>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</si>
  <si>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</si>
  <si>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</si>
  <si>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</si>
  <si>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</si>
  <si>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</si>
  <si>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</si>
  <si>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</si>
  <si>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</si>
  <si>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</si>
  <si>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</si>
  <si>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</si>
  <si>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</si>
  <si>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</si>
  <si>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</si>
  <si>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</si>
  <si>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</si>
  <si>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</si>
  <si>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</si>
  <si>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</si>
  <si>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</si>
  <si>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</si>
  <si>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</si>
  <si>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</si>
  <si>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</si>
  <si>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</si>
  <si>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</si>
  <si>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</si>
  <si>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</si>
  <si>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</si>
  <si>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</si>
  <si>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</si>
  <si>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</si>
  <si>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</si>
  <si>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</si>
  <si>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</si>
  <si>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</si>
  <si>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</si>
  <si>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</si>
  <si>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</si>
  <si>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</si>
  <si>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</si>
  <si>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</si>
  <si>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</si>
  <si>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</si>
  <si>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</si>
  <si>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</si>
  <si>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</si>
  <si>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</si>
  <si>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</si>
  <si>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</si>
  <si>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</si>
  <si>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</si>
  <si>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</si>
  <si>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</si>
  <si>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</si>
  <si>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</si>
  <si>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</si>
  <si>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</si>
  <si>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</si>
  <si>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</si>
  <si>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</si>
  <si>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</si>
  <si>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</si>
  <si>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</si>
  <si>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</si>
  <si>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</si>
  <si>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</si>
  <si>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</si>
  <si>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</si>
  <si>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</si>
  <si>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</si>
  <si>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</si>
  <si>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</si>
  <si>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</si>
  <si>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</si>
  <si>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</si>
  <si>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</si>
  <si>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</si>
  <si>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</si>
  <si>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</si>
  <si>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</si>
  <si>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</si>
  <si>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</si>
  <si>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</si>
  <si>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</si>
  <si>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</si>
  <si>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</si>
  <si>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</si>
  <si>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</si>
  <si>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</si>
  <si>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</si>
  <si>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</si>
  <si>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</si>
  <si>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</si>
  <si>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</si>
  <si>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</si>
  <si>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</si>
  <si>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</si>
  <si>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</si>
  <si>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</si>
  <si>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</si>
  <si>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</si>
  <si>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</si>
  <si>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</si>
  <si>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</si>
  <si>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</si>
  <si>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</si>
  <si>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</si>
  <si>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</si>
  <si>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</si>
  <si>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</si>
  <si>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</si>
  <si>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</si>
  <si>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</si>
  <si>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</si>
  <si>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</si>
  <si>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</si>
  <si>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</si>
  <si>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</si>
  <si>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</si>
  <si>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</si>
  <si>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</si>
  <si>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</si>
  <si>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</si>
  <si>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</si>
  <si>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</si>
  <si>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</si>
  <si>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</si>
  <si>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</si>
  <si>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</si>
  <si>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</si>
  <si>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</si>
  <si>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</si>
  <si>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</si>
  <si>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</si>
  <si>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</si>
  <si>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</si>
  <si>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</si>
  <si>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</si>
  <si>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</si>
  <si>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</si>
  <si>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</si>
  <si>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</si>
  <si>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</si>
  <si>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</si>
  <si>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</si>
  <si>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</si>
  <si>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</si>
  <si>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</si>
  <si>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</si>
  <si>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</si>
  <si>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</si>
  <si>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</si>
  <si>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</si>
  <si>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</si>
  <si>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</si>
  <si>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</si>
  <si>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</si>
  <si>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</si>
  <si>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</si>
  <si>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</si>
  <si>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</si>
  <si>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</si>
  <si>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</si>
  <si>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</si>
  <si>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</si>
  <si>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</si>
  <si>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</si>
  <si>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</si>
  <si>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</si>
  <si>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</si>
  <si>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</si>
  <si>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</si>
  <si>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</si>
  <si>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</si>
  <si>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</si>
  <si>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</si>
  <si>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</si>
  <si>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</si>
  <si>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</si>
  <si>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</si>
  <si>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</si>
  <si>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</si>
  <si>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</si>
  <si>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</si>
  <si>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</si>
  <si>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</si>
  <si>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</si>
  <si>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</si>
  <si>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</si>
  <si>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</si>
  <si>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</si>
  <si>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</si>
  <si>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</si>
  <si>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</si>
  <si>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</si>
  <si>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</si>
  <si>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</si>
  <si>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</si>
  <si>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</si>
  <si>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</si>
  <si>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</si>
  <si>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</si>
  <si>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</si>
  <si>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</si>
  <si>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</si>
  <si>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</si>
  <si>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</si>
  <si>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</si>
  <si>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</si>
  <si>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</si>
  <si>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</si>
  <si>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</si>
  <si>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</si>
  <si>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</si>
  <si>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</si>
  <si>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</si>
  <si>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</si>
  <si>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</si>
  <si>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</si>
  <si>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</si>
  <si>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</si>
  <si>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</si>
  <si>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</si>
  <si>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</si>
  <si>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</si>
  <si>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</si>
  <si>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</si>
  <si>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</si>
  <si>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</si>
  <si>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</si>
  <si>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</si>
  <si>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</si>
  <si>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</si>
  <si>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</si>
  <si>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</si>
  <si>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</si>
  <si>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</si>
  <si>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</si>
  <si>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</si>
  <si>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</si>
  <si>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</si>
  <si>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</si>
  <si>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</si>
  <si>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</si>
  <si>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</si>
  <si>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</si>
  <si>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</si>
  <si>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</si>
  <si>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</si>
  <si>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</si>
  <si>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</si>
  <si>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</si>
  <si>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</si>
  <si>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</si>
  <si>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</si>
  <si>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</si>
  <si>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</si>
  <si>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</si>
  <si>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</si>
  <si>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</si>
  <si>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</si>
  <si>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</si>
  <si>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</si>
  <si>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</si>
  <si>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</si>
  <si>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</si>
  <si>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</si>
  <si>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</si>
  <si>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</si>
  <si>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</si>
  <si>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</si>
  <si>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</si>
  <si>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</si>
  <si>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</si>
  <si>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</si>
  <si>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</si>
  <si>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</si>
  <si>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</si>
  <si>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</si>
  <si>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</si>
  <si>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</si>
  <si>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</si>
  <si>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</si>
  <si>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</si>
  <si>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</si>
  <si>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</si>
  <si>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</si>
  <si>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</si>
  <si>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</si>
  <si>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</si>
  <si>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</si>
  <si>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</si>
  <si>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</si>
  <si>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</si>
  <si>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</si>
  <si>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</si>
  <si>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</si>
  <si>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</si>
  <si>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</si>
  <si>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</si>
  <si>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</si>
  <si>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</si>
  <si>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</si>
  <si>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</si>
  <si>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</si>
  <si>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</si>
  <si>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</si>
  <si>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</si>
  <si>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</si>
  <si>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</si>
  <si>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</si>
  <si>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</si>
  <si>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</si>
  <si>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</si>
  <si>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</si>
  <si>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</si>
  <si>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</si>
  <si>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</si>
  <si>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</si>
  <si>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</si>
  <si>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</si>
  <si>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</si>
  <si>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</si>
  <si>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</si>
  <si>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</si>
  <si>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</si>
  <si>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</si>
  <si>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</si>
  <si>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</si>
  <si>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</si>
  <si>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</si>
  <si>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</si>
  <si>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</si>
  <si>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</si>
  <si>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</si>
  <si>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</si>
  <si>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</si>
  <si>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</si>
  <si>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</si>
  <si>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</si>
  <si>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</si>
  <si>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</si>
  <si>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</si>
  <si>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</si>
  <si>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</si>
  <si>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</si>
  <si>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</si>
  <si>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</si>
  <si>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</si>
  <si>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</si>
  <si>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</si>
  <si>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</si>
  <si>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</si>
  <si>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</si>
  <si>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</si>
  <si>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</si>
  <si>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</si>
  <si>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</si>
  <si>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</si>
  <si>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</si>
  <si>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</si>
  <si>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</si>
  <si>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</si>
  <si>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</si>
  <si>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</si>
  <si>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</si>
  <si>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</si>
  <si>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</si>
  <si>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</si>
  <si>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</si>
  <si>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</si>
  <si>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</si>
  <si>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</si>
  <si>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</si>
  <si>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</si>
  <si>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</si>
  <si>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</si>
  <si>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</si>
  <si>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</si>
  <si>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</si>
  <si>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</si>
  <si>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</si>
  <si>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</si>
  <si>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</si>
  <si>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</si>
  <si>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</si>
  <si>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</si>
  <si>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</si>
  <si>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</si>
  <si>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</si>
  <si>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</si>
  <si>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</si>
  <si>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</si>
  <si>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</si>
  <si>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</si>
  <si>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</si>
  <si>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</si>
  <si>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</si>
  <si>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</si>
  <si>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</si>
  <si>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</si>
  <si>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</si>
  <si>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</si>
  <si>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</si>
  <si>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</si>
  <si>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</si>
  <si>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</si>
  <si>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</si>
  <si>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</si>
  <si>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</si>
  <si>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</si>
  <si>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</si>
  <si>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</si>
  <si>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</si>
  <si>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</si>
  <si>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</si>
  <si>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</si>
  <si>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</si>
  <si>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</si>
  <si>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</si>
  <si>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</si>
  <si>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</si>
  <si>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</si>
  <si>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</si>
  <si>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</si>
  <si>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</si>
  <si>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</si>
  <si>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</si>
  <si>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</si>
  <si>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</si>
  <si>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</si>
  <si>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</si>
  <si>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</si>
  <si>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</si>
  <si>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</si>
  <si>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</si>
  <si>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</si>
  <si>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</si>
  <si>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</si>
  <si>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</si>
  <si>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</si>
  <si>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</si>
  <si>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</si>
  <si>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</si>
  <si>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</si>
  <si>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</si>
  <si>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</si>
  <si>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</si>
  <si>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</si>
  <si>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</si>
  <si>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</si>
  <si>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</si>
  <si>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</si>
  <si>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</si>
  <si>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</si>
  <si>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</si>
  <si>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</si>
  <si>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</si>
  <si>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</si>
  <si>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</si>
  <si>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</si>
  <si>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</si>
  <si>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</si>
  <si>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</si>
  <si>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</si>
  <si>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</si>
  <si>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</si>
  <si>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</si>
  <si>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</si>
  <si>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</si>
  <si>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</si>
  <si>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</si>
  <si>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</si>
  <si>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</si>
  <si>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</si>
  <si>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</si>
  <si>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</si>
  <si>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</si>
  <si>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</si>
  <si>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</si>
  <si>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</si>
  <si>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</si>
  <si>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</si>
  <si>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</si>
  <si>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</si>
  <si>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</si>
  <si>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</si>
  <si>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</si>
  <si>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</si>
  <si>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</si>
  <si>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</si>
  <si>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</si>
  <si>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</si>
  <si>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</si>
  <si>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</si>
  <si>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</si>
  <si>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</si>
  <si>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</si>
  <si>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</si>
  <si>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</si>
  <si>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</si>
  <si>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</si>
  <si>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</si>
  <si>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</si>
  <si>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</si>
  <si>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</si>
  <si>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</si>
  <si>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</si>
  <si>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</si>
  <si>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</si>
  <si>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</si>
  <si>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</si>
  <si>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</si>
  <si>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</si>
  <si>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</si>
  <si>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</si>
  <si>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</si>
  <si>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</si>
  <si>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</si>
  <si>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</si>
  <si>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</si>
  <si>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</si>
  <si>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</si>
  <si>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</si>
  <si>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</si>
  <si>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</si>
  <si>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</si>
  <si>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</si>
  <si>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</si>
  <si>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</si>
  <si>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</si>
  <si>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</si>
  <si>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</si>
  <si>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</si>
  <si>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</si>
  <si>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</si>
  <si>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</si>
  <si>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</si>
  <si>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</si>
  <si>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</si>
  <si>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</si>
  <si>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</si>
  <si>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</si>
  <si>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</si>
  <si>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</si>
  <si>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</si>
  <si>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</si>
  <si>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</si>
  <si>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</si>
  <si>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</si>
  <si>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</si>
  <si>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</si>
  <si>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</si>
  <si>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</si>
  <si>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</si>
  <si>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</si>
  <si>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</si>
  <si>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</si>
  <si>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</si>
  <si>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</si>
  <si>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</si>
  <si>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</si>
  <si>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</si>
  <si>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</si>
  <si>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</si>
  <si>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</si>
  <si>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</si>
  <si>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</si>
  <si>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</si>
  <si>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</si>
  <si>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</si>
  <si>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</si>
  <si>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</si>
  <si>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</si>
  <si>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</si>
  <si>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</si>
  <si>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</si>
  <si>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</si>
  <si>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</si>
  <si>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</si>
  <si>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</si>
  <si>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</si>
  <si>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</si>
  <si>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</si>
  <si>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</si>
  <si>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</si>
  <si>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</si>
  <si>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</si>
  <si>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</si>
  <si>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</si>
  <si>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</si>
  <si>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</si>
  <si>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</si>
  <si>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</si>
  <si>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</si>
  <si>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</si>
  <si>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</si>
  <si>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</si>
  <si>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</si>
  <si>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</si>
  <si>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</si>
  <si>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</si>
  <si>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</si>
  <si>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</si>
  <si>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</si>
  <si>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</si>
  <si>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</si>
  <si>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</si>
  <si>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</si>
  <si>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</si>
  <si>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</si>
  <si>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</si>
  <si>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</si>
  <si>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</si>
  <si>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</si>
  <si>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</si>
  <si>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</si>
  <si>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</si>
  <si>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</si>
  <si>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</si>
  <si>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</si>
  <si>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</si>
  <si>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</si>
  <si>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</si>
  <si>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</si>
  <si>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</si>
  <si>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</si>
  <si>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</si>
  <si>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</si>
  <si>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</si>
  <si>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</si>
  <si>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</si>
  <si>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</si>
  <si>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</si>
  <si>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</si>
  <si>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</si>
  <si>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</si>
  <si>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</si>
  <si>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</si>
  <si>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</si>
  <si>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</si>
  <si>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</si>
  <si>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</si>
  <si>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</si>
  <si>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</si>
  <si>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</si>
  <si>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</si>
  <si>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</si>
  <si>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</si>
  <si>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</si>
  <si>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</si>
  <si>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</si>
  <si>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</si>
  <si>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</si>
  <si>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</si>
  <si>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</si>
  <si>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</si>
  <si>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</si>
  <si>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</si>
  <si>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</si>
  <si>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</si>
  <si>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</si>
  <si>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</si>
  <si>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</si>
  <si>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</si>
  <si>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</si>
  <si>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</si>
  <si>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</si>
  <si>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</si>
  <si>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</si>
  <si>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</si>
  <si>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</si>
  <si>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</si>
  <si>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</si>
  <si>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</si>
  <si>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</si>
  <si>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</si>
  <si>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</si>
  <si>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</si>
  <si>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</si>
  <si>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</si>
  <si>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</si>
  <si>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</si>
  <si>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</si>
  <si>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</si>
  <si>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</si>
  <si>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</si>
  <si>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</si>
  <si>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</si>
  <si>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</si>
  <si>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</si>
  <si>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</si>
  <si>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</si>
  <si>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</si>
  <si>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</si>
  <si>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</si>
  <si>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</si>
  <si>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</si>
  <si>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</si>
  <si>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</si>
  <si>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</si>
  <si>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</si>
  <si>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</si>
  <si>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</si>
  <si>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</si>
  <si>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</si>
  <si>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</si>
  <si>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</si>
  <si>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</si>
  <si>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</si>
  <si>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</si>
  <si>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</si>
  <si>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</si>
  <si>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</si>
  <si>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</si>
  <si>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</si>
  <si>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</si>
  <si>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</si>
  <si>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</si>
  <si>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</si>
  <si>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</si>
  <si>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</si>
  <si>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</si>
  <si>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</si>
  <si>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</si>
  <si>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</si>
  <si>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</si>
  <si>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</si>
  <si>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</si>
  <si>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</si>
  <si>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</si>
  <si>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</si>
  <si>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</si>
  <si>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</si>
  <si>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</si>
  <si>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</si>
  <si>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</si>
  <si>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</si>
  <si>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</si>
  <si>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</si>
  <si>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</si>
  <si>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</si>
  <si>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</si>
  <si>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</si>
  <si>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</si>
  <si>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</si>
  <si>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</si>
  <si>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</si>
  <si>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</si>
  <si>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</si>
  <si>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</si>
  <si>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</si>
  <si>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</si>
  <si>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</si>
  <si>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</si>
  <si>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</si>
  <si>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</si>
  <si>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</si>
  <si>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</si>
  <si>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</si>
  <si>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</si>
  <si>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</si>
  <si>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</si>
  <si>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</si>
  <si>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</si>
  <si>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</si>
  <si>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</si>
  <si>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</si>
  <si>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</si>
  <si>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</si>
  <si>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</si>
  <si>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</si>
  <si>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</si>
  <si>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</si>
  <si>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</si>
  <si>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</si>
  <si>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</si>
  <si>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</si>
  <si>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</si>
  <si>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</si>
  <si>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</si>
  <si>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</si>
  <si>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</si>
  <si>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</si>
  <si>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</si>
  <si>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</si>
  <si>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</si>
  <si>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</si>
  <si>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</si>
  <si>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</si>
  <si>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</si>
  <si>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</si>
  <si>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</si>
  <si>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</si>
  <si>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</si>
  <si>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</si>
  <si>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</si>
  <si>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</si>
  <si>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</si>
  <si>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</si>
  <si>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</si>
  <si>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</si>
  <si>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</si>
  <si>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</si>
  <si>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</si>
  <si>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</si>
  <si>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</si>
  <si>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</si>
  <si>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</si>
  <si>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</si>
  <si>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</si>
  <si>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</si>
  <si>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</si>
  <si>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</si>
  <si>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</si>
  <si>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</si>
  <si>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</si>
  <si>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</si>
  <si>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</si>
  <si>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</si>
  <si>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</si>
  <si>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</si>
  <si>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</si>
  <si>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</si>
  <si>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</si>
  <si>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</si>
  <si>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</si>
  <si>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</si>
  <si>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</si>
  <si>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</si>
  <si>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</si>
  <si>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</si>
  <si>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</si>
  <si>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</si>
  <si>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</si>
  <si>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</si>
  <si>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</si>
  <si>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</si>
  <si>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</si>
  <si>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</si>
  <si>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</si>
  <si>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</si>
  <si>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</si>
  <si>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</si>
  <si>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</si>
  <si>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</si>
  <si>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</si>
  <si>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</si>
  <si>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</si>
  <si>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</si>
  <si>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</si>
  <si>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</si>
  <si>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</si>
  <si>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</si>
  <si>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</si>
  <si>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</si>
  <si>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</si>
  <si>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</si>
  <si>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</si>
  <si>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</si>
  <si>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</si>
  <si>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</si>
  <si>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</si>
  <si>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</si>
  <si>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</si>
  <si>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</si>
  <si>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</si>
  <si>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</si>
  <si>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</si>
  <si>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</si>
  <si>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</si>
  <si>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</si>
  <si>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</si>
  <si>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</si>
  <si>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</si>
  <si>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</si>
  <si>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</si>
  <si>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</si>
  <si>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</si>
  <si>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</si>
  <si>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</si>
  <si>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</si>
  <si>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</si>
  <si>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</si>
  <si>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</si>
  <si>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</si>
  <si>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</si>
  <si>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</si>
  <si>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</si>
  <si>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</si>
  <si>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</si>
  <si>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</si>
  <si>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</si>
  <si>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</si>
  <si>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</si>
  <si>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</si>
  <si>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</si>
  <si>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</si>
  <si>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</si>
  <si>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</si>
  <si>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</si>
  <si>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</si>
  <si>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</si>
  <si>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</si>
  <si>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</si>
  <si>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</si>
  <si>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</si>
  <si>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</si>
  <si>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</si>
  <si>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</si>
  <si>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</si>
  <si>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</si>
  <si>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</si>
  <si>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</si>
  <si>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</si>
  <si>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</si>
  <si>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</si>
  <si>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</si>
  <si>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</si>
  <si>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</si>
  <si>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</si>
  <si>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</si>
  <si>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</si>
  <si>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</si>
  <si>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</si>
  <si>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</si>
  <si>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</si>
  <si>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</si>
  <si>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</si>
  <si>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</si>
  <si>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</si>
  <si>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</si>
  <si>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</si>
  <si>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</si>
  <si>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</si>
  <si>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</si>
  <si>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</si>
  <si>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</si>
  <si>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</si>
  <si>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</si>
  <si>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</si>
  <si>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</si>
  <si>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</si>
  <si>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</si>
  <si>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</si>
  <si>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</si>
  <si>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</si>
  <si>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</si>
  <si>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</si>
  <si>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</si>
  <si>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</si>
  <si>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</si>
  <si>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</si>
  <si>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</si>
  <si>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</si>
  <si>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</si>
  <si>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</si>
  <si>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</si>
  <si>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</si>
  <si>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</si>
  <si>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</si>
  <si>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</si>
  <si>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</si>
  <si>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</si>
  <si>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</si>
  <si>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</si>
  <si>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</si>
  <si>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</si>
  <si>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</si>
  <si>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</si>
  <si>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</si>
  <si>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</si>
  <si>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</si>
  <si>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</si>
  <si>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</si>
  <si>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</si>
  <si>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</si>
  <si>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</si>
  <si>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</si>
  <si>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</si>
  <si>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</si>
  <si>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</si>
  <si>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</si>
  <si>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</si>
  <si>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</si>
  <si>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</si>
  <si>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</si>
  <si>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</si>
  <si>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</si>
  <si>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</si>
  <si>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</si>
  <si>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</si>
  <si>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</si>
  <si>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</si>
  <si>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</si>
  <si>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</si>
  <si>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</si>
  <si>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</si>
  <si>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</si>
  <si>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</si>
  <si>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</si>
  <si>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</si>
  <si>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</si>
  <si>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</si>
  <si>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</si>
  <si>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</si>
  <si>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</si>
  <si>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</si>
  <si>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</si>
  <si>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</si>
  <si>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</si>
  <si>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</si>
  <si>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</si>
  <si>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</si>
  <si>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</si>
  <si>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</si>
  <si>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</si>
  <si>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</si>
  <si>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</si>
  <si>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</si>
  <si>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</si>
  <si>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</si>
  <si>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</si>
  <si>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</si>
  <si>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</si>
  <si>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</si>
  <si>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</si>
  <si>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</si>
  <si>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</si>
  <si>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</si>
  <si>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</si>
  <si>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</si>
  <si>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</si>
  <si>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</si>
  <si>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</si>
  <si>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</si>
  <si>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</si>
  <si>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</si>
  <si>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</si>
  <si>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</si>
  <si>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</si>
  <si>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</si>
  <si>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</si>
  <si>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</si>
  <si>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</si>
  <si>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</si>
  <si>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</si>
  <si>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</si>
  <si>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</si>
  <si>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</si>
  <si>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</si>
  <si>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</si>
  <si>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</si>
  <si>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</si>
  <si>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</si>
  <si>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</si>
  <si>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</si>
  <si>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</si>
  <si>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</si>
  <si>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</si>
  <si>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</si>
  <si>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</si>
  <si>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</si>
  <si>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</si>
  <si>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</si>
  <si>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</si>
  <si>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</si>
  <si>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</si>
  <si>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</si>
  <si>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</si>
  <si>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</si>
  <si>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</si>
  <si>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</si>
  <si>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</si>
  <si>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</si>
  <si>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</si>
  <si>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</si>
  <si>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</si>
  <si>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</si>
  <si>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</si>
  <si>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</si>
  <si>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</si>
  <si>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</si>
  <si>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</si>
  <si>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</si>
  <si>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</si>
  <si>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</si>
  <si>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</si>
  <si>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</si>
  <si>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</si>
  <si>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</si>
  <si>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</si>
  <si>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</si>
  <si>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</si>
  <si>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</si>
  <si>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</si>
  <si>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</si>
  <si>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</si>
  <si>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</si>
  <si>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</si>
  <si>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</si>
  <si>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</si>
  <si>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</si>
  <si>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</si>
  <si>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</si>
  <si>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</si>
  <si>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</si>
  <si>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</si>
  <si>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</si>
  <si>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</si>
  <si>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</si>
  <si>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</si>
  <si>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</si>
  <si>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</si>
  <si>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</si>
  <si>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</si>
  <si>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</si>
  <si>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</si>
  <si>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</si>
  <si>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</si>
  <si>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</si>
  <si>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</si>
  <si>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</si>
  <si>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</si>
  <si>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</si>
  <si>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</si>
  <si>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</si>
  <si>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</si>
  <si>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</si>
  <si>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</si>
  <si>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</si>
  <si>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</si>
  <si>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</si>
  <si>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</si>
  <si>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</si>
  <si>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</si>
  <si>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</si>
  <si>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</si>
  <si>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</si>
  <si>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</si>
  <si>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</si>
  <si>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</si>
  <si>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</si>
  <si>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</si>
  <si>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</si>
  <si>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</si>
  <si>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</si>
  <si>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</si>
  <si>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</si>
  <si>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</si>
  <si>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</si>
  <si>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</si>
  <si>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</si>
  <si>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</si>
  <si>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</si>
  <si>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</si>
  <si>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</si>
  <si>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</si>
  <si>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</si>
  <si>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</si>
  <si>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</si>
  <si>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</si>
  <si>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</si>
  <si>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</si>
  <si>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</si>
  <si>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</si>
  <si>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</si>
  <si>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</si>
  <si>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</si>
  <si>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</si>
  <si>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</si>
  <si>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</si>
  <si>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</si>
  <si>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</si>
  <si>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</si>
  <si>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</si>
  <si>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</si>
  <si>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</si>
  <si>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</si>
  <si>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</si>
  <si>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</si>
  <si>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</si>
  <si>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</si>
  <si>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</si>
  <si>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</si>
  <si>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</si>
  <si>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</si>
  <si>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</si>
  <si>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</si>
  <si>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</si>
  <si>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</si>
  <si>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</si>
  <si>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</si>
  <si>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</si>
  <si>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</si>
  <si>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</si>
  <si>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</si>
  <si>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</si>
  <si>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</si>
  <si>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</si>
  <si>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</si>
  <si>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</si>
  <si>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</si>
  <si>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</si>
  <si>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</si>
  <si>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</si>
  <si>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</si>
  <si>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</si>
  <si>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</si>
  <si>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</si>
  <si>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</si>
  <si>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</si>
  <si>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</si>
  <si>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</si>
  <si>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</si>
  <si>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</si>
  <si>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</si>
  <si>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</si>
  <si>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</si>
  <si>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</si>
  <si>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</si>
  <si>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</si>
  <si>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</si>
  <si>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</si>
  <si>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</si>
  <si>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</si>
  <si>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</si>
  <si>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</si>
  <si>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</si>
  <si>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</si>
  <si>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</si>
  <si>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</si>
  <si>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</si>
  <si>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</si>
  <si>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</si>
  <si>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</si>
  <si>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</si>
  <si>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</si>
  <si>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</si>
  <si>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</si>
  <si>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</si>
  <si>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</si>
  <si>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</si>
  <si>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</si>
  <si>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</si>
  <si>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</si>
  <si>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</si>
  <si>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</si>
  <si>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</si>
  <si>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</si>
  <si>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</si>
  <si>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</si>
  <si>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</si>
  <si>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</si>
  <si>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</si>
  <si>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</si>
  <si>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</si>
  <si>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</si>
  <si>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</si>
  <si>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</si>
  <si>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</si>
  <si>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</si>
  <si>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</si>
  <si>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</si>
  <si>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</si>
  <si>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</si>
  <si>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</si>
  <si>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</si>
  <si>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</si>
  <si>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</si>
  <si>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</si>
  <si>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</si>
  <si>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</si>
  <si>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</si>
  <si>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</si>
  <si>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</si>
  <si>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</si>
  <si>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</si>
  <si>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</si>
  <si>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</si>
  <si>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</si>
  <si>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</si>
  <si>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</si>
  <si>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</si>
  <si>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</si>
  <si>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</si>
  <si>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</si>
  <si>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</si>
  <si>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</si>
  <si>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</si>
  <si>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</si>
  <si>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</si>
  <si>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</si>
  <si>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</si>
  <si>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</si>
  <si>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</si>
  <si>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</si>
  <si>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</si>
  <si>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</si>
  <si>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</si>
  <si>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</si>
  <si>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</si>
  <si>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</si>
  <si>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</si>
  <si>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</si>
  <si>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</si>
  <si>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</si>
  <si>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</si>
  <si>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</si>
  <si>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</si>
  <si>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</si>
  <si>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</si>
  <si>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</si>
  <si>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</si>
  <si>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</si>
  <si>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</si>
  <si>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</si>
  <si>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</si>
  <si>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</si>
  <si>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</si>
  <si>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</si>
  <si>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</si>
  <si>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</si>
  <si>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</si>
  <si>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</si>
  <si>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</si>
  <si>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</si>
  <si>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</si>
  <si>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</si>
  <si>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</si>
  <si>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</si>
  <si>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</si>
  <si>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</si>
  <si>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</si>
  <si>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</si>
  <si>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</si>
  <si>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</si>
  <si>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</si>
  <si>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</si>
  <si>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</si>
  <si>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</si>
  <si>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</si>
  <si>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</si>
  <si>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</si>
  <si>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</si>
  <si>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</si>
  <si>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</si>
  <si>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</si>
  <si>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</si>
  <si>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</si>
  <si>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</si>
  <si>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</si>
  <si>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</si>
  <si>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</si>
  <si>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</si>
  <si>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</si>
  <si>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</si>
  <si>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</si>
  <si>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</si>
  <si>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</si>
  <si>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</si>
  <si>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</si>
  <si>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</si>
  <si>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</si>
  <si>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</si>
  <si>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</si>
  <si>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</si>
  <si>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</si>
  <si>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</si>
  <si>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</si>
  <si>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</si>
  <si>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</si>
  <si>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</si>
  <si>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</si>
  <si>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</si>
  <si>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</si>
  <si>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</si>
  <si>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</si>
  <si>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</si>
  <si>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</si>
  <si>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</si>
  <si>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</si>
  <si>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</si>
  <si>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</si>
  <si>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</si>
  <si>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</si>
  <si>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</si>
  <si>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</si>
  <si>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</si>
  <si>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</si>
  <si>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</si>
  <si>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</si>
  <si>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</si>
  <si>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</si>
  <si>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</si>
  <si>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</si>
  <si>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</si>
  <si>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</si>
  <si>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</si>
  <si>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</si>
  <si>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</si>
  <si>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</si>
  <si>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</si>
  <si>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</si>
  <si>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</si>
  <si>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</si>
  <si>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</si>
  <si>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</si>
  <si>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</si>
  <si>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</si>
  <si>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</si>
  <si>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</si>
  <si>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</si>
  <si>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</si>
  <si>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</si>
  <si>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</si>
  <si>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</si>
  <si>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</si>
  <si>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</si>
  <si>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</si>
  <si>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</si>
  <si>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</si>
  <si>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</si>
  <si>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</si>
  <si>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</si>
  <si>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</si>
  <si>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</si>
  <si>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</si>
  <si>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</si>
  <si>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</si>
  <si>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</si>
  <si>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</si>
  <si>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</si>
  <si>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</si>
  <si>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</si>
  <si>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</si>
  <si>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</si>
  <si>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</si>
  <si>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</si>
  <si>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</si>
  <si>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</si>
  <si>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</si>
  <si>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</si>
  <si>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</si>
  <si>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</si>
  <si>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</si>
  <si>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</si>
  <si>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</si>
  <si>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</si>
  <si>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</si>
  <si>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</si>
  <si>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</si>
  <si>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</si>
  <si>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</si>
  <si>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</si>
  <si>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</si>
  <si>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</si>
  <si>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</si>
  <si>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</si>
  <si>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</si>
  <si>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</si>
  <si>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</si>
  <si>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</si>
  <si>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</si>
  <si>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</si>
  <si>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</si>
  <si>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</si>
  <si>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</si>
  <si>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</si>
  <si>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</si>
  <si>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</si>
  <si>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</si>
  <si>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</si>
  <si>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</si>
  <si>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</si>
  <si>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</si>
  <si>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</si>
  <si>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</si>
  <si>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</si>
  <si>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</si>
  <si>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</si>
  <si>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</si>
  <si>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</si>
  <si>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</si>
  <si>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</si>
  <si>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</si>
  <si>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</si>
  <si>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</si>
  <si>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</si>
  <si>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</si>
  <si>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</si>
  <si>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</si>
  <si>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</si>
  <si>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</si>
  <si>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</si>
  <si>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</si>
  <si>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</si>
  <si>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</si>
  <si>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</si>
  <si>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</si>
  <si>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</si>
  <si>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</si>
  <si>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</si>
  <si>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</si>
  <si>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</si>
  <si>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</si>
  <si>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</si>
  <si>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</si>
  <si>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</si>
  <si>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</si>
  <si>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</si>
  <si>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</si>
  <si>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</si>
  <si>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</si>
  <si>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</si>
  <si>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</si>
  <si>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</si>
  <si>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</si>
  <si>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</si>
  <si>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</si>
  <si>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</si>
  <si>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</si>
  <si>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</si>
  <si>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</si>
  <si>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</si>
  <si>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</si>
  <si>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</si>
  <si>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</si>
  <si>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</si>
  <si>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</si>
  <si>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</si>
  <si>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</si>
  <si>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</si>
  <si>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</si>
  <si>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</si>
  <si>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</si>
  <si>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</si>
  <si>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</si>
  <si>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</si>
  <si>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</si>
  <si>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</si>
  <si>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</si>
  <si>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</si>
  <si>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</si>
  <si>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</si>
  <si>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</si>
  <si>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</si>
  <si>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</si>
  <si>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</si>
  <si>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</si>
  <si>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</si>
  <si>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</si>
  <si>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</si>
  <si>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</si>
  <si>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</si>
  <si>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</si>
  <si>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</si>
  <si>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</si>
  <si>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</si>
  <si>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</si>
  <si>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</si>
  <si>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</si>
  <si>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</si>
  <si>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</si>
  <si>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</si>
  <si>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</si>
  <si>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</si>
  <si>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</si>
  <si>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</si>
  <si>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</si>
  <si>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</si>
  <si>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</si>
  <si>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</si>
  <si>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</si>
  <si>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</si>
  <si>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</si>
  <si>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</si>
  <si>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</si>
  <si>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</si>
  <si>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</si>
  <si>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</si>
  <si>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</si>
  <si>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</si>
  <si>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</si>
  <si>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</si>
  <si>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</si>
  <si>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</si>
  <si>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</si>
  <si>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</si>
  <si>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</si>
  <si>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</si>
  <si>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</si>
  <si>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</si>
  <si>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</si>
  <si>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</si>
  <si>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</si>
  <si>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</si>
  <si>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</si>
  <si>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</si>
  <si>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</si>
  <si>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</si>
  <si>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</si>
  <si>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</si>
  <si>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</si>
  <si>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</si>
  <si>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</si>
  <si>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</si>
  <si>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</si>
  <si>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</si>
  <si>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</si>
  <si>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</si>
  <si>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</si>
  <si>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</si>
  <si>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</si>
  <si>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</si>
  <si>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</si>
  <si>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</si>
  <si>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</si>
  <si>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</si>
  <si>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</si>
  <si>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</si>
  <si>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</si>
  <si>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</si>
  <si>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</si>
  <si>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</si>
  <si>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</si>
  <si>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</si>
  <si>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</si>
  <si>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</si>
  <si>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</si>
  <si>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</si>
  <si>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</si>
  <si>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</si>
  <si>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</si>
  <si>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</si>
  <si>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</si>
  <si>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</si>
  <si>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</si>
  <si>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</si>
  <si>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</si>
  <si>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</si>
  <si>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</si>
  <si>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</si>
  <si>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</si>
  <si>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</si>
  <si>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</si>
  <si>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</si>
  <si>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</si>
  <si>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</si>
  <si>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</si>
  <si>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</si>
  <si>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</si>
  <si>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</si>
  <si>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</si>
  <si>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</si>
  <si>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</si>
  <si>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</si>
  <si>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</si>
  <si>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</si>
  <si>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</si>
  <si>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</si>
  <si>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</si>
  <si>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</si>
  <si>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</si>
  <si>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</si>
  <si>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</si>
  <si>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</si>
  <si>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</si>
  <si>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</si>
  <si>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</si>
  <si>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</si>
  <si>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</si>
  <si>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</si>
  <si>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</si>
  <si>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</si>
  <si>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</si>
  <si>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</si>
  <si>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</si>
  <si>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</si>
  <si>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</si>
  <si>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</si>
  <si>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</si>
  <si>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</si>
  <si>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</si>
  <si>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</si>
  <si>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</si>
  <si>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</si>
  <si>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</si>
  <si>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</si>
  <si>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</si>
  <si>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</si>
  <si>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</si>
  <si>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</si>
  <si>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</si>
  <si>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</si>
  <si>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</si>
  <si>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</si>
  <si>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</si>
  <si>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</si>
  <si>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</si>
  <si>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</si>
  <si>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</si>
  <si>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</si>
  <si>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</si>
  <si>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</si>
  <si>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</si>
  <si>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</si>
  <si>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</si>
  <si>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</si>
  <si>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</si>
  <si>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</si>
  <si>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</si>
  <si>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</si>
  <si>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</si>
  <si>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</si>
  <si>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</si>
  <si>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</si>
  <si>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</si>
  <si>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</si>
  <si>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</si>
  <si>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</si>
  <si>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</si>
  <si>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</si>
  <si>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</si>
  <si>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</si>
  <si>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</si>
  <si>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</si>
  <si>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</si>
  <si>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</si>
  <si>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</si>
  <si>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</si>
  <si>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</si>
  <si>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</si>
  <si>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</si>
  <si>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</si>
  <si>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</si>
  <si>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</si>
  <si>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</si>
  <si>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</si>
  <si>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</si>
  <si>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</si>
  <si>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</si>
  <si>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</si>
  <si>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</si>
  <si>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</si>
  <si>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</si>
  <si>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</si>
  <si>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</si>
  <si>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</si>
  <si>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</si>
  <si>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</si>
  <si>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</si>
  <si>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</si>
  <si>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</si>
  <si>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</si>
  <si>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</si>
  <si>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</si>
  <si>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</si>
  <si>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</si>
  <si>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</si>
  <si>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</si>
  <si>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</si>
  <si>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</si>
  <si>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</si>
  <si>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</si>
  <si>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</si>
  <si>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</si>
  <si>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</si>
  <si>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</si>
  <si>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</si>
  <si>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</si>
  <si>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</si>
  <si>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</si>
  <si>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</si>
  <si>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</si>
  <si>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</si>
  <si>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</si>
  <si>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</si>
  <si>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</si>
  <si>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</si>
  <si>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</si>
  <si>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</si>
  <si>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</si>
  <si>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</si>
  <si>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</si>
  <si>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</si>
  <si>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</si>
  <si>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</si>
  <si>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</si>
  <si>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</si>
  <si>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</si>
  <si>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</si>
  <si>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</si>
  <si>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</si>
  <si>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</si>
  <si>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</si>
  <si>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</si>
  <si>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</si>
  <si>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</si>
  <si>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</si>
  <si>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</si>
  <si>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</si>
  <si>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</si>
  <si>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</si>
  <si>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</si>
  <si>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</si>
  <si>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</si>
  <si>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</si>
  <si>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</si>
  <si>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</si>
  <si>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</si>
  <si>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</si>
  <si>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</si>
  <si>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</si>
  <si>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</si>
  <si>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</si>
  <si>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</si>
  <si>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</si>
  <si>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</si>
  <si>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</si>
  <si>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</si>
  <si>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</si>
  <si>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</si>
  <si>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</si>
  <si>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</si>
  <si>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</si>
  <si>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</si>
  <si>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</si>
  <si>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</si>
  <si>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</si>
  <si>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</si>
  <si>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</si>
  <si>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</si>
  <si>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</si>
  <si>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</si>
  <si>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</si>
  <si>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</si>
  <si>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</si>
  <si>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</si>
  <si>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</si>
  <si>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</si>
  <si>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</si>
  <si>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</si>
  <si>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</si>
  <si>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</si>
  <si>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</si>
  <si>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</si>
  <si>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</si>
  <si>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</si>
  <si>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</si>
  <si>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</si>
  <si>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</si>
  <si>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</si>
  <si>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</si>
  <si>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</si>
  <si>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</si>
  <si>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</si>
  <si>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</si>
  <si>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</si>
  <si>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</si>
  <si>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</si>
  <si>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</si>
  <si>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</si>
  <si>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</si>
  <si>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</si>
  <si>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</si>
  <si>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</si>
  <si>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</si>
  <si>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</si>
  <si>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</si>
  <si>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</si>
  <si>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</si>
  <si>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</si>
  <si>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</si>
  <si>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</si>
  <si>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</si>
  <si>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</si>
  <si>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</si>
  <si>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</si>
  <si>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</si>
  <si>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</si>
  <si>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</si>
  <si>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</si>
  <si>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</si>
  <si>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</si>
  <si>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</si>
  <si>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</si>
  <si>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</si>
  <si>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</si>
  <si>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</si>
  <si>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</si>
  <si>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</si>
  <si>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</si>
  <si>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</si>
  <si>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</si>
  <si>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</si>
  <si>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</si>
  <si>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</si>
  <si>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</si>
  <si>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</si>
  <si>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</si>
  <si>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</si>
  <si>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</si>
  <si>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</si>
  <si>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</si>
  <si>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</si>
  <si>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</si>
  <si>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</si>
  <si>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</si>
  <si>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</si>
  <si>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</si>
  <si>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</si>
  <si>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</si>
  <si>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</si>
  <si>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</si>
  <si>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</si>
  <si>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</si>
  <si>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</si>
  <si>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</si>
  <si>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</si>
  <si>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</si>
  <si>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</si>
  <si>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</si>
  <si>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</si>
  <si>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</si>
  <si>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</si>
  <si>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</si>
  <si>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</si>
  <si>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</si>
  <si>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</si>
  <si>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</si>
  <si>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</si>
  <si>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</si>
  <si>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</si>
  <si>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</si>
  <si>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</si>
  <si>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</si>
  <si>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</si>
  <si>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</si>
  <si>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</si>
  <si>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</si>
  <si>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</si>
  <si>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</si>
  <si>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</si>
  <si>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</si>
  <si>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</si>
  <si>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</si>
  <si>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</si>
  <si>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</si>
  <si>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</si>
  <si>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</si>
  <si>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</si>
  <si>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</si>
  <si>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</si>
  <si>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</si>
  <si>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</si>
  <si>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</si>
  <si>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</si>
  <si>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</si>
  <si>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</si>
  <si>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</si>
  <si>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</si>
  <si>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</si>
  <si>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</si>
  <si>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</si>
  <si>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</si>
  <si>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</si>
  <si>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</si>
  <si>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</si>
  <si>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</si>
  <si>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</si>
  <si>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</si>
  <si>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</si>
  <si>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</si>
  <si>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</si>
  <si>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</si>
  <si>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</si>
  <si>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</si>
  <si>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</si>
  <si>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</si>
  <si>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</si>
  <si>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</si>
  <si>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</si>
  <si>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</si>
  <si>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</si>
  <si>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</si>
  <si>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</si>
  <si>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</si>
  <si>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</si>
  <si>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</si>
  <si>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</si>
  <si>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</si>
  <si>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</si>
  <si>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</si>
  <si>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</si>
  <si>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</si>
  <si>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</si>
  <si>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</si>
  <si>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</si>
  <si>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</si>
  <si>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</si>
  <si>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</si>
  <si>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</si>
  <si>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</si>
  <si>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</si>
  <si>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</si>
  <si>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</si>
  <si>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</si>
  <si>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</si>
  <si>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</si>
  <si>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</si>
  <si>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</si>
  <si>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</si>
  <si>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</si>
  <si>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</si>
  <si>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</si>
  <si>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</si>
  <si>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</si>
  <si>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</si>
  <si>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</si>
  <si>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</si>
  <si>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</si>
  <si>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</si>
  <si>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</si>
  <si>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</si>
  <si>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</si>
  <si>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</si>
  <si>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</si>
  <si>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</si>
  <si>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</si>
  <si>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</si>
  <si>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</si>
  <si>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</si>
  <si>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</si>
  <si>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</si>
  <si>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</si>
  <si>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</si>
  <si>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</si>
  <si>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</si>
  <si>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</si>
  <si>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</si>
  <si>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</si>
  <si>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</si>
  <si>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</si>
  <si>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</si>
  <si>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</si>
  <si>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</si>
  <si>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</si>
  <si>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</si>
  <si>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</si>
  <si>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</si>
  <si>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</si>
  <si>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</si>
  <si>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</si>
  <si>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</si>
  <si>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</si>
  <si>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</si>
  <si>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</si>
  <si>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</si>
  <si>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</si>
  <si>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</si>
  <si>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</si>
  <si>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</si>
  <si>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</si>
  <si>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</si>
  <si>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</si>
  <si>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</si>
  <si>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</si>
  <si>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</si>
  <si>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</si>
  <si>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</si>
  <si>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</si>
  <si>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</si>
  <si>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</si>
  <si>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</si>
  <si>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</si>
  <si>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</si>
  <si>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</si>
  <si>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</si>
  <si>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</si>
  <si>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</si>
  <si>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</si>
  <si>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</si>
  <si>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</si>
  <si>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</si>
  <si>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</si>
  <si>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</si>
  <si>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</si>
  <si>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</si>
  <si>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</si>
  <si>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</si>
  <si>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</si>
  <si>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</si>
  <si>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</si>
  <si>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</si>
  <si>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</si>
  <si>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</si>
  <si>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</si>
  <si>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</si>
  <si>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</si>
  <si>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</si>
  <si>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</si>
  <si>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</si>
  <si>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</si>
  <si>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</si>
  <si>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</si>
  <si>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</si>
  <si>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</si>
  <si>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</si>
  <si>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</si>
  <si>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</si>
  <si>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</si>
  <si>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</si>
  <si>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</si>
  <si>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</si>
  <si>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</si>
  <si>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</si>
  <si>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</si>
  <si>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</si>
  <si>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</si>
  <si>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</si>
  <si>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</si>
  <si>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</si>
  <si>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</si>
  <si>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</si>
  <si>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</si>
  <si>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</si>
  <si>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</si>
  <si>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</si>
  <si>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</si>
  <si>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</si>
  <si>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</si>
  <si>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</si>
  <si>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</si>
  <si>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</si>
  <si>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</si>
  <si>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</si>
  <si>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</si>
  <si>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</si>
  <si>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</si>
  <si>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</si>
  <si>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</si>
  <si>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</si>
  <si>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</si>
  <si>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</si>
  <si>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</si>
  <si>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</si>
  <si>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</si>
  <si>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</si>
  <si>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</si>
  <si>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</si>
  <si>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</si>
  <si>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</si>
  <si>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</si>
  <si>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</si>
  <si>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</si>
  <si>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</si>
  <si>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</si>
  <si>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</si>
  <si>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</si>
  <si>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</si>
  <si>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</si>
  <si>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</si>
  <si>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</si>
  <si>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</si>
  <si>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</si>
  <si>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</si>
  <si>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</si>
  <si>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</si>
  <si>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</si>
  <si>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</si>
  <si>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</si>
  <si>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</si>
  <si>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</si>
  <si>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</si>
  <si>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</si>
  <si>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</si>
  <si>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</si>
  <si>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</si>
  <si>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</si>
  <si>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</si>
  <si>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</si>
  <si>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</si>
  <si>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</si>
  <si>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</si>
  <si>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</si>
  <si>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</si>
  <si>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</si>
  <si>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</si>
  <si>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</si>
  <si>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</si>
  <si>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</si>
  <si>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</si>
  <si>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</si>
  <si>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</si>
  <si>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</si>
  <si>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</si>
  <si>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</si>
  <si>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</si>
  <si>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</si>
  <si>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</si>
  <si>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</si>
  <si>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</si>
  <si>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</si>
  <si>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</si>
  <si>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</si>
  <si>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</si>
  <si>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</si>
  <si>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</si>
  <si>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</si>
  <si>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</si>
  <si>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</si>
  <si>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</si>
  <si>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</si>
  <si>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</si>
  <si>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</si>
  <si>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</si>
  <si>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</si>
  <si>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</si>
  <si>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</si>
  <si>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</si>
  <si>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</si>
  <si>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</si>
  <si>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</si>
  <si>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</si>
  <si>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</si>
  <si>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</si>
  <si>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</si>
  <si>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</si>
  <si>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</si>
  <si>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</si>
  <si>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</si>
  <si>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</si>
  <si>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</si>
  <si>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</si>
  <si>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</si>
  <si>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</si>
  <si>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</si>
  <si>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</si>
  <si>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</si>
  <si>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</si>
  <si>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</si>
  <si>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</si>
  <si>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</si>
  <si>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</si>
  <si>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</si>
  <si>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</si>
  <si>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</si>
  <si>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</si>
  <si>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</si>
  <si>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</si>
  <si>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</si>
  <si>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</si>
  <si>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</si>
  <si>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</si>
  <si>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</si>
  <si>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</si>
  <si>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</si>
  <si>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</si>
  <si>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</si>
  <si>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</si>
  <si>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</si>
  <si>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</si>
  <si>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</si>
  <si>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</si>
  <si>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</si>
  <si>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</si>
  <si>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</si>
  <si>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</si>
  <si>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</si>
  <si>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</si>
  <si>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</si>
  <si>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</si>
  <si>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</si>
  <si>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</si>
  <si>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</si>
  <si>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</si>
  <si>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</si>
  <si>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</si>
  <si>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</si>
  <si>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</si>
  <si>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</si>
  <si>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</si>
  <si>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</si>
  <si>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</si>
  <si>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</si>
  <si>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</si>
  <si>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</si>
  <si>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</si>
  <si>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</si>
  <si>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</si>
  <si>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</si>
  <si>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</si>
  <si>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</si>
  <si>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</si>
  <si>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</si>
  <si>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</si>
  <si>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</si>
  <si>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</si>
  <si>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</si>
  <si>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</si>
  <si>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</si>
  <si>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</si>
  <si>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</si>
  <si>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</si>
  <si>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</si>
  <si>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</si>
  <si>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</si>
  <si>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</si>
  <si>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</si>
  <si>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</si>
  <si>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</si>
  <si>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</si>
  <si>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</si>
  <si>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</si>
  <si>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</si>
  <si>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</si>
  <si>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</si>
  <si>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</si>
  <si>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</si>
  <si>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</si>
  <si>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</si>
  <si>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</si>
  <si>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</si>
  <si>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</si>
  <si>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</si>
  <si>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</si>
  <si>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</si>
  <si>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</si>
  <si>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</si>
  <si>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</si>
  <si>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</si>
  <si>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</si>
  <si>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</si>
  <si>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</si>
  <si>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</si>
  <si>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</si>
  <si>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</si>
  <si>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</si>
  <si>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</si>
  <si>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</si>
  <si>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</si>
  <si>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</si>
  <si>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</si>
  <si>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</si>
  <si>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</si>
  <si>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</si>
  <si>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</si>
  <si>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</si>
  <si>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</si>
  <si>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</si>
  <si>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</si>
  <si>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</si>
  <si>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</si>
  <si>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</si>
  <si>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</si>
  <si>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</si>
  <si>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</si>
  <si>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</si>
  <si>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</si>
  <si>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</si>
  <si>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</si>
  <si>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</si>
  <si>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</si>
  <si>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</si>
  <si>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</si>
  <si>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</si>
  <si>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</si>
  <si>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</si>
  <si>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</si>
  <si>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</si>
  <si>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</si>
  <si>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</si>
  <si>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</si>
  <si>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</si>
  <si>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</si>
  <si>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</si>
  <si>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</si>
  <si>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</si>
  <si>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</si>
  <si>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</si>
  <si>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</si>
  <si>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</si>
  <si>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</si>
  <si>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</si>
  <si>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</si>
  <si>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</si>
  <si>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</si>
  <si>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</si>
  <si>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</si>
  <si>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</si>
  <si>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</si>
  <si>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</si>
  <si>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</si>
  <si>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</si>
  <si>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</si>
  <si>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</si>
  <si>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</si>
  <si>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</si>
  <si>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</si>
  <si>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</si>
  <si>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</si>
  <si>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</si>
  <si>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</si>
  <si>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</si>
  <si>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</si>
  <si>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</si>
  <si>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</si>
  <si>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</si>
  <si>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</si>
  <si>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</si>
  <si>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</si>
  <si>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</si>
  <si>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</si>
  <si>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</si>
  <si>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</si>
  <si>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</si>
  <si>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</si>
  <si>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</si>
  <si>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</si>
  <si>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</si>
  <si>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</si>
  <si>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</si>
  <si>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</si>
  <si>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</si>
  <si>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</si>
  <si>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</si>
  <si>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</si>
  <si>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</si>
  <si>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</si>
  <si>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</si>
  <si>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</si>
  <si>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</si>
  <si>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</si>
  <si>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</si>
  <si>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</si>
  <si>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</si>
  <si>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</si>
  <si>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</si>
  <si>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</si>
  <si>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</si>
  <si>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</si>
  <si>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</si>
  <si>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</si>
  <si>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</si>
  <si>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</si>
  <si>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</si>
  <si>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</si>
  <si>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</si>
  <si>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</si>
  <si>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</si>
  <si>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</si>
  <si>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</si>
  <si>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</si>
  <si>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</si>
  <si>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</si>
  <si>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</si>
  <si>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</si>
  <si>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</si>
  <si>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</si>
  <si>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</si>
  <si>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</si>
  <si>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</si>
  <si>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</si>
  <si>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</si>
  <si>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</si>
  <si>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</si>
  <si>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</si>
  <si>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</si>
  <si>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</si>
  <si>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</si>
  <si>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</si>
  <si>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</si>
  <si>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</si>
  <si>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</si>
  <si>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</si>
  <si>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</si>
  <si>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</si>
  <si>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</si>
  <si>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</si>
  <si>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</si>
  <si>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</si>
  <si>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</si>
  <si>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</si>
  <si>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</si>
  <si>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</si>
  <si>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</si>
  <si>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</si>
  <si>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</si>
  <si>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</si>
  <si>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</si>
  <si>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</si>
  <si>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</si>
  <si>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</si>
  <si>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</si>
  <si>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</si>
  <si>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</si>
  <si>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</si>
  <si>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</si>
  <si>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</si>
  <si>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</si>
  <si>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</si>
  <si>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</si>
  <si>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</si>
  <si>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</si>
  <si>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</si>
  <si>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</si>
  <si>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</si>
  <si>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</si>
  <si>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</si>
  <si>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</si>
  <si>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</si>
  <si>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</si>
  <si>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</si>
  <si>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</si>
  <si>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</si>
  <si>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</si>
  <si>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</si>
  <si>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</si>
  <si>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</si>
  <si>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</si>
  <si>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</si>
  <si>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</si>
  <si>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</si>
  <si>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</si>
  <si>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</si>
  <si>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</si>
  <si>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</si>
  <si>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</si>
  <si>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</si>
  <si>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</si>
  <si>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</si>
  <si>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</si>
  <si>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</si>
  <si>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</si>
  <si>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</si>
  <si>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</si>
  <si>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</si>
  <si>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</si>
  <si>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</si>
  <si>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</si>
  <si>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</si>
  <si>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</si>
  <si>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</si>
  <si>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</si>
  <si>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</si>
  <si>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</si>
  <si>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</si>
  <si>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</si>
  <si>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</si>
  <si>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</si>
  <si>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</si>
  <si>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</si>
  <si>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</si>
  <si>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</si>
  <si>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</si>
  <si>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</si>
  <si>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</si>
  <si>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</si>
  <si>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</si>
  <si>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</si>
  <si>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</si>
  <si>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</si>
  <si>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</si>
  <si>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</si>
  <si>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</si>
  <si>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</si>
  <si>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</si>
  <si>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</si>
  <si>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</si>
  <si>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</si>
  <si>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</si>
  <si>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</si>
  <si>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</si>
  <si>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</si>
  <si>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</si>
  <si>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</si>
  <si>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</si>
  <si>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</si>
  <si>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</si>
  <si>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</si>
  <si>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</si>
  <si>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</si>
  <si>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</si>
  <si>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</si>
  <si>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</si>
  <si>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</si>
  <si>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</si>
  <si>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</si>
  <si>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</si>
  <si>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</si>
  <si>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</si>
  <si>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</si>
  <si>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</si>
  <si>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</si>
  <si>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</si>
  <si>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</si>
  <si>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</si>
  <si>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</si>
  <si>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</si>
  <si>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</si>
  <si>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</si>
  <si>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</si>
  <si>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</si>
  <si>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</si>
  <si>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</si>
  <si>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</si>
  <si>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</si>
  <si>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</si>
  <si>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</si>
  <si>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</si>
  <si>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</si>
  <si>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</si>
  <si>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</si>
  <si>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</si>
  <si>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</si>
  <si>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</si>
  <si>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</si>
  <si>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</si>
  <si>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</si>
  <si>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</si>
  <si>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</si>
  <si>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</si>
  <si>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</si>
  <si>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</si>
  <si>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</si>
  <si>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</si>
  <si>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</si>
  <si>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</si>
  <si>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</si>
  <si>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</si>
  <si>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</si>
  <si>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</si>
  <si>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</si>
  <si>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</si>
  <si>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</si>
  <si>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</si>
  <si>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</si>
  <si>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</si>
  <si>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</si>
  <si>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</si>
  <si>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</si>
  <si>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</si>
  <si>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</si>
  <si>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</si>
  <si>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</si>
  <si>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</si>
  <si>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</si>
  <si>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</si>
  <si>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</si>
  <si>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</si>
  <si>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</si>
  <si>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</si>
  <si>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</si>
  <si>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</si>
  <si>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</si>
  <si>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</si>
  <si>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</si>
  <si>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</si>
  <si>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</si>
  <si>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</si>
  <si>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</si>
  <si>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</si>
  <si>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</si>
  <si>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</si>
  <si>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</si>
  <si>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</si>
  <si>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</si>
  <si>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</si>
  <si>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</si>
  <si>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</si>
  <si>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</si>
  <si>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</si>
  <si>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</si>
  <si>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</si>
  <si>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</si>
  <si>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</si>
  <si>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</si>
  <si>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</si>
  <si>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</si>
  <si>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</si>
  <si>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</si>
  <si>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</si>
  <si>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</si>
  <si>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</si>
  <si>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</si>
  <si>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</si>
  <si>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</si>
  <si>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</si>
  <si>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</si>
  <si>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</si>
  <si>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</si>
  <si>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</si>
  <si>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</si>
  <si>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</si>
  <si>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</si>
  <si>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</si>
  <si>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</si>
  <si>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</si>
  <si>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</si>
  <si>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</si>
  <si>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</si>
  <si>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</si>
  <si>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</si>
  <si>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</si>
  <si>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</si>
  <si>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</si>
  <si>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</si>
  <si>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</si>
  <si>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</si>
  <si>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</si>
  <si>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</si>
  <si>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</si>
  <si>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</si>
  <si>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</si>
  <si>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</si>
  <si>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</si>
  <si>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</si>
  <si>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</si>
  <si>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</si>
  <si>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</si>
  <si>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</si>
  <si>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</si>
  <si>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</si>
  <si>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</si>
  <si>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</si>
  <si>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</si>
  <si>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</si>
  <si>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</si>
  <si>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</si>
  <si>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</si>
  <si>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</si>
  <si>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</si>
  <si>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</si>
  <si>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</si>
  <si>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</si>
  <si>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</si>
  <si>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</si>
  <si>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</si>
  <si>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</si>
  <si>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</si>
  <si>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</si>
  <si>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</si>
  <si>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</si>
  <si>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</si>
  <si>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</si>
  <si>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</si>
  <si>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</si>
  <si>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</si>
  <si>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</si>
  <si>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</si>
  <si>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</si>
  <si>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</si>
  <si>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</si>
  <si>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</si>
  <si>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</si>
  <si>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</si>
  <si>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</si>
  <si>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</si>
  <si>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</si>
  <si>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</si>
  <si>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</si>
  <si>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</si>
  <si>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</si>
  <si>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</si>
  <si>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</si>
  <si>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</si>
  <si>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</si>
  <si>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</si>
  <si>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</si>
  <si>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</si>
  <si>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</si>
  <si>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</si>
  <si>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</si>
  <si>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</si>
  <si>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</si>
  <si>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</si>
  <si>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</si>
  <si>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</si>
  <si>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</si>
  <si>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</si>
  <si>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</si>
  <si>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</si>
  <si>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</si>
  <si>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</si>
  <si>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</si>
  <si>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</si>
  <si>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</si>
  <si>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</si>
  <si>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</si>
  <si>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</si>
  <si>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</si>
  <si>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</si>
  <si>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</si>
  <si>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</si>
  <si>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</si>
  <si>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</si>
  <si>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</si>
  <si>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</si>
  <si>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</si>
  <si>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</si>
  <si>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</si>
  <si>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</si>
  <si>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</si>
  <si>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</si>
  <si>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</si>
  <si>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</si>
  <si>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</si>
  <si>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</si>
  <si>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</si>
  <si>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</si>
  <si>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</si>
  <si>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</si>
  <si>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</si>
  <si>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</si>
  <si>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</si>
  <si>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</si>
  <si>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</si>
  <si>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</si>
  <si>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</si>
  <si>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</si>
  <si>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</si>
  <si>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</si>
  <si>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</si>
  <si>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</si>
  <si>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</si>
  <si>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</si>
  <si>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</si>
  <si>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</si>
  <si>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</si>
  <si>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</si>
  <si>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</si>
  <si>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</si>
  <si>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</si>
  <si>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</si>
  <si>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</si>
  <si>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</si>
  <si>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</si>
  <si>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</si>
  <si>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</si>
  <si>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</si>
  <si>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</si>
  <si>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</si>
  <si>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</si>
  <si>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</si>
  <si>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</si>
  <si>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</si>
  <si>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</si>
  <si>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</si>
  <si>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</si>
  <si>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</si>
  <si>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</si>
  <si>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</si>
  <si>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</si>
  <si>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</si>
  <si>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</si>
  <si>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</si>
  <si>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</si>
  <si>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</si>
  <si>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</si>
  <si>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</si>
  <si>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</si>
  <si>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</si>
  <si>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</si>
  <si>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</si>
  <si>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</si>
  <si>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</si>
  <si>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</si>
  <si>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</si>
  <si>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</si>
  <si>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</si>
  <si>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</si>
  <si>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</si>
  <si>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</si>
  <si>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</si>
  <si>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</si>
  <si>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</si>
  <si>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</si>
  <si>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</si>
  <si>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</si>
  <si>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</si>
  <si>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</si>
  <si>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</si>
  <si>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</si>
  <si>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</si>
  <si>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</si>
  <si>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</si>
  <si>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</si>
  <si>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</si>
  <si>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</si>
  <si>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</si>
  <si>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</si>
  <si>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</si>
  <si>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</si>
  <si>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</si>
  <si>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</si>
  <si>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</si>
  <si>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</si>
  <si>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</si>
  <si>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</si>
  <si>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</si>
  <si>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</si>
  <si>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</si>
  <si>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</si>
  <si>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</si>
  <si>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</si>
  <si>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</si>
  <si>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</si>
  <si>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</si>
  <si>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</si>
  <si>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</si>
  <si>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</si>
  <si>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</si>
  <si>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</si>
  <si>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</si>
  <si>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</si>
  <si>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</si>
  <si>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</si>
  <si>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</si>
  <si>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</si>
  <si>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</si>
  <si>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</si>
  <si>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</si>
  <si>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</si>
  <si>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</si>
  <si>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</si>
  <si>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</si>
  <si>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</si>
  <si>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</si>
  <si>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</si>
  <si>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</si>
  <si>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</si>
  <si>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</si>
  <si>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</si>
  <si>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</si>
  <si>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</si>
  <si>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</si>
  <si>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</si>
  <si>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</si>
  <si>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</si>
  <si>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</si>
  <si>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</si>
  <si>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</si>
  <si>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</si>
  <si>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</si>
  <si>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</si>
  <si>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</si>
  <si>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</si>
  <si>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</si>
  <si>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</si>
  <si>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</si>
  <si>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</si>
  <si>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</si>
  <si>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</si>
  <si>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</si>
  <si>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</si>
  <si>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</si>
  <si>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</si>
  <si>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</si>
  <si>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</si>
  <si>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</si>
  <si>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</si>
  <si>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</si>
  <si>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</si>
  <si>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</si>
  <si>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</si>
  <si>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</si>
  <si>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</si>
  <si>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</si>
  <si>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</si>
  <si>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</si>
  <si>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</si>
  <si>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</si>
  <si>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</si>
  <si>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</si>
  <si>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</si>
  <si>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</si>
  <si>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</si>
  <si>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</si>
  <si>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</si>
  <si>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</si>
  <si>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</si>
  <si>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</si>
  <si>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</si>
  <si>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</si>
  <si>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</si>
  <si>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</si>
  <si>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</si>
  <si>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</si>
  <si>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</si>
  <si>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</si>
  <si>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</si>
  <si>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</si>
  <si>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</si>
  <si>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</si>
  <si>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</si>
  <si>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</si>
  <si>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</si>
  <si>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</si>
  <si>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</si>
  <si>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</si>
  <si>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</si>
  <si>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</si>
  <si>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</si>
  <si>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</si>
  <si>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</si>
  <si>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</si>
  <si>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</si>
  <si>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</si>
  <si>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</si>
  <si>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</si>
  <si>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</si>
  <si>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</si>
  <si>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</si>
  <si>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</si>
  <si>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</si>
  <si>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</si>
  <si>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</si>
  <si>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</si>
  <si>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</si>
  <si>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</si>
  <si>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</si>
  <si>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</si>
  <si>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</si>
  <si>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</si>
  <si>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</si>
  <si>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</si>
  <si>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</si>
  <si>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</si>
  <si>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</si>
  <si>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</si>
  <si>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</si>
  <si>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</si>
  <si>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</si>
  <si>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</si>
  <si>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</si>
  <si>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</si>
  <si>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</si>
  <si>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</si>
  <si>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</si>
  <si>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</si>
  <si>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</si>
  <si>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</si>
  <si>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</si>
  <si>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</si>
  <si>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</si>
  <si>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</si>
  <si>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</si>
  <si>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</si>
  <si>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</si>
  <si>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</si>
  <si>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</si>
  <si>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</si>
  <si>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</si>
  <si>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</si>
  <si>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</si>
  <si>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</si>
  <si>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</si>
  <si>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</si>
  <si>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</si>
  <si>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</si>
  <si>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</si>
  <si>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</si>
  <si>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</si>
  <si>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</si>
  <si>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</si>
  <si>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</si>
  <si>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</si>
  <si>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</si>
  <si>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</si>
  <si>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</si>
  <si>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</si>
  <si>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</si>
  <si>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</si>
  <si>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</si>
  <si>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</si>
  <si>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</si>
  <si>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</si>
  <si>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</si>
  <si>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</si>
  <si>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</si>
  <si>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</si>
  <si>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</si>
  <si>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</si>
  <si>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</si>
  <si>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</si>
  <si>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</si>
  <si>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</si>
  <si>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</si>
  <si>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</si>
  <si>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</si>
  <si>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</si>
  <si>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</si>
  <si>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</si>
  <si>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</si>
  <si>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</si>
  <si>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</si>
  <si>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</si>
  <si>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</si>
  <si>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</si>
  <si>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</si>
  <si>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</si>
  <si>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</si>
  <si>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</si>
  <si>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</si>
  <si>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</si>
  <si>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</si>
  <si>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</si>
  <si>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</si>
  <si>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</si>
  <si>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</si>
  <si>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</si>
  <si>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</si>
  <si>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</si>
  <si>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</si>
  <si>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</si>
  <si>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</si>
  <si>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</si>
  <si>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</si>
  <si>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</si>
  <si>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</si>
  <si>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</si>
  <si>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</si>
  <si>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</si>
  <si>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</si>
  <si>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</si>
  <si>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</si>
  <si>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</si>
  <si>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</si>
  <si>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</si>
  <si>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</si>
  <si>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</si>
  <si>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</si>
  <si>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</si>
  <si>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</si>
  <si>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</si>
  <si>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</si>
  <si>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</si>
  <si>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</si>
  <si>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</si>
  <si>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</si>
  <si>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</si>
  <si>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</si>
  <si>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</si>
  <si>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</si>
  <si>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</si>
  <si>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</si>
  <si>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</si>
  <si>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</si>
  <si>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</si>
  <si>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</si>
  <si>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</si>
  <si>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</si>
  <si>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</si>
  <si>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</si>
  <si>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</si>
  <si>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</si>
  <si>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</si>
  <si>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</si>
  <si>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</si>
  <si>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</si>
  <si>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</si>
  <si>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</si>
  <si>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</si>
  <si>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</si>
  <si>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</si>
  <si>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</si>
  <si>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</si>
  <si>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</si>
  <si>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</si>
  <si>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</si>
  <si>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</si>
  <si>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</si>
  <si>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</si>
  <si>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</si>
  <si>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</si>
  <si>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</si>
  <si>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</si>
  <si>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</si>
  <si>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</si>
  <si>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</si>
  <si>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</si>
  <si>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</si>
  <si>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</si>
  <si>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</si>
  <si>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</si>
  <si>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</si>
  <si>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</si>
  <si>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</si>
  <si>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</si>
  <si>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</si>
  <si>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</si>
  <si>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</si>
  <si>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</si>
  <si>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</si>
  <si>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</si>
  <si>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</si>
  <si>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</si>
  <si>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</si>
  <si>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</si>
  <si>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</si>
  <si>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</si>
  <si>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</si>
  <si>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</si>
  <si>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</si>
  <si>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</si>
  <si>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</si>
  <si>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</si>
  <si>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</si>
  <si>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</si>
  <si>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</si>
  <si>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</si>
  <si>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</si>
  <si>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</si>
  <si>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</si>
  <si>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</si>
  <si>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</si>
  <si>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</si>
  <si>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</si>
  <si>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</si>
  <si>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</si>
  <si>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</si>
  <si>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</si>
  <si>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</si>
  <si>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</si>
  <si>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</si>
  <si>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</si>
  <si>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</si>
  <si>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</si>
  <si>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</si>
  <si>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</si>
  <si>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</si>
  <si>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</si>
  <si>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</si>
  <si>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</si>
  <si>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</si>
  <si>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</si>
  <si>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</si>
  <si>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</si>
  <si>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</si>
  <si>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</si>
  <si>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</si>
  <si>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</si>
  <si>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</si>
  <si>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</si>
  <si>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</si>
  <si>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</si>
  <si>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</si>
  <si>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</si>
  <si>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</si>
  <si>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</si>
  <si>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</si>
  <si>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</si>
  <si>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</si>
  <si>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</si>
  <si>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</si>
  <si>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</si>
  <si>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</si>
  <si>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</si>
  <si>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</si>
  <si>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</si>
  <si>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</si>
  <si>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</si>
  <si>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</si>
  <si>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</si>
  <si>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</si>
  <si>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</si>
  <si>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</si>
  <si>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</si>
  <si>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</si>
  <si>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</si>
  <si>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</si>
  <si>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</si>
  <si>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</si>
  <si>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</si>
  <si>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</si>
  <si>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</si>
  <si>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</si>
  <si>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</si>
  <si>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</si>
  <si>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</si>
  <si>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</si>
  <si>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</si>
  <si>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</si>
  <si>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</si>
  <si>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</si>
  <si>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</si>
  <si>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</si>
  <si>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</si>
  <si>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</si>
  <si>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</si>
  <si>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</si>
  <si>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</si>
  <si>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</si>
  <si>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</si>
  <si>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</si>
  <si>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</si>
  <si>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</si>
  <si>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</si>
  <si>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</si>
  <si>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</si>
  <si>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</si>
  <si>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</si>
  <si>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</si>
  <si>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</si>
  <si>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</si>
  <si>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</si>
  <si>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</si>
  <si>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</si>
  <si>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</si>
  <si>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</si>
  <si>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</si>
  <si>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</si>
  <si>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</si>
  <si>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</si>
  <si>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</si>
  <si>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</si>
  <si>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</si>
  <si>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</si>
  <si>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</si>
  <si>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</si>
  <si>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</si>
  <si>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</si>
  <si>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</si>
  <si>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</si>
  <si>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</si>
  <si>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</si>
  <si>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</si>
  <si>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</si>
  <si>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</si>
  <si>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</si>
  <si>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</si>
  <si>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</si>
  <si>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</si>
  <si>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</si>
  <si>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</si>
  <si>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</si>
  <si>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</si>
  <si>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</si>
  <si>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</si>
  <si>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</si>
  <si>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</si>
  <si>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</si>
  <si>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</si>
  <si>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</si>
  <si>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</si>
  <si>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</si>
  <si>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</si>
  <si>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</si>
  <si>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</si>
  <si>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</si>
  <si>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</si>
  <si>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</si>
  <si>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</si>
  <si>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</si>
  <si>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</si>
  <si>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</si>
  <si>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</si>
  <si>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</si>
  <si>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</si>
  <si>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</si>
  <si>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</si>
  <si>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</si>
  <si>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</si>
  <si>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</si>
  <si>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</si>
  <si>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</si>
  <si>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</si>
  <si>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</si>
  <si>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</si>
  <si>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</si>
  <si>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</si>
  <si>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</si>
  <si>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</si>
  <si>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</si>
  <si>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</si>
  <si>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</si>
  <si>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</si>
  <si>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</si>
  <si>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</si>
  <si>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</si>
  <si>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</si>
  <si>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</si>
  <si>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</si>
  <si>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</si>
  <si>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</si>
  <si>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</si>
  <si>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</si>
  <si>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</si>
  <si>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</si>
  <si>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</si>
  <si>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</si>
  <si>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</si>
  <si>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</si>
  <si>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</si>
  <si>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</si>
  <si>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</si>
  <si>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</si>
  <si>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</si>
  <si>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</si>
  <si>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</si>
  <si>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</si>
  <si>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</si>
  <si>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</si>
  <si>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</si>
  <si>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</si>
  <si>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</si>
  <si>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</si>
  <si>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</si>
  <si>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</si>
  <si>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</si>
  <si>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</si>
  <si>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</si>
  <si>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</si>
  <si>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</si>
  <si>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</si>
  <si>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</si>
  <si>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</si>
  <si>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</si>
  <si>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</si>
  <si>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</si>
  <si>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</si>
  <si>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</si>
  <si>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</si>
  <si>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</si>
  <si>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</si>
  <si>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</si>
  <si>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</si>
  <si>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</si>
  <si>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</si>
  <si>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</si>
  <si>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</si>
  <si>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</si>
  <si>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</si>
  <si>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</si>
  <si>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</si>
  <si>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</si>
  <si>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</si>
  <si>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</si>
  <si>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</si>
  <si>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</si>
  <si>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</si>
  <si>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</si>
  <si>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</si>
  <si>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</si>
  <si>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</si>
  <si>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</si>
  <si>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</si>
  <si>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</si>
  <si>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</si>
  <si>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</si>
  <si>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</si>
  <si>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</si>
  <si>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</si>
  <si>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</si>
  <si>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</si>
  <si>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</si>
  <si>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</si>
  <si>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</si>
  <si>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</si>
  <si>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</si>
  <si>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</si>
  <si>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</si>
  <si>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</si>
  <si>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</si>
  <si>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</si>
  <si>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</si>
  <si>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</si>
  <si>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</si>
  <si>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</si>
  <si>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</si>
  <si>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</si>
  <si>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</si>
  <si>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</si>
  <si>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</si>
  <si>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</si>
  <si>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</si>
  <si>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</si>
  <si>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</si>
  <si>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</si>
  <si>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</si>
  <si>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</si>
  <si>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</si>
  <si>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</si>
  <si>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</si>
  <si>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</si>
  <si>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</si>
  <si>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</si>
  <si>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</si>
  <si>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</si>
  <si>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</si>
  <si>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</si>
  <si>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</si>
  <si>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</si>
  <si>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</si>
  <si>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</si>
  <si>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</si>
  <si>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</si>
  <si>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</si>
  <si>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</si>
  <si>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</si>
  <si>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</si>
  <si>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</si>
  <si>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</si>
  <si>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</si>
  <si>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</si>
  <si>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</si>
  <si>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</si>
  <si>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</si>
  <si>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</si>
  <si>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</si>
  <si>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</si>
  <si>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</si>
  <si>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</si>
  <si>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</si>
  <si>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</si>
  <si>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</si>
  <si>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</si>
  <si>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</si>
  <si>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</si>
  <si>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</si>
  <si>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</si>
  <si>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</si>
  <si>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</si>
  <si>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</si>
  <si>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</si>
  <si>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</si>
  <si>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</si>
  <si>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</si>
  <si>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</si>
  <si>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</si>
  <si>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</si>
  <si>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</si>
  <si>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</si>
  <si>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</si>
  <si>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</si>
  <si>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</si>
  <si>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</si>
  <si>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</si>
  <si>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</si>
  <si>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</si>
  <si>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</si>
  <si>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</si>
  <si>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</si>
  <si>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</si>
  <si>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</si>
  <si>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</si>
  <si>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</si>
  <si>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</si>
  <si>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</si>
  <si>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</si>
  <si>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</si>
  <si>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</si>
  <si>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</si>
  <si>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</si>
  <si>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</si>
  <si>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</si>
  <si>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</si>
  <si>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</si>
  <si>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</si>
  <si>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</si>
  <si>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</si>
  <si>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</si>
  <si>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</si>
  <si>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</si>
  <si>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</si>
  <si>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</si>
  <si>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</si>
  <si>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</si>
  <si>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</si>
  <si>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</si>
  <si>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</si>
  <si>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</si>
  <si>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</si>
  <si>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</si>
  <si>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</si>
  <si>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</si>
  <si>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</si>
  <si>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</si>
  <si>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</si>
  <si>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</si>
  <si>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</si>
  <si>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</si>
  <si>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</si>
  <si>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</si>
  <si>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</si>
  <si>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</si>
  <si>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</si>
  <si>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</si>
  <si>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</si>
  <si>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</si>
  <si>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</si>
  <si>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</si>
  <si>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</si>
  <si>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</si>
  <si>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</si>
  <si>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</si>
  <si>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</si>
  <si>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</si>
  <si>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</si>
  <si>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</si>
  <si>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</si>
  <si>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</si>
  <si>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</si>
  <si>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</si>
  <si>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</si>
  <si>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</si>
  <si>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</si>
  <si>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</si>
  <si>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</si>
  <si>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</si>
  <si>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</si>
  <si>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</si>
  <si>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</si>
  <si>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</si>
  <si>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</si>
  <si>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</si>
  <si>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</si>
  <si>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</si>
  <si>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</si>
  <si>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</si>
  <si>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</si>
  <si>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</si>
  <si>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</si>
  <si>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</si>
  <si>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</si>
  <si>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</si>
  <si>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</si>
  <si>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</si>
  <si>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</si>
  <si>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</si>
  <si>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</si>
  <si>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</si>
  <si>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</si>
  <si>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</si>
  <si>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</si>
  <si>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</si>
  <si>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</si>
  <si>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</si>
  <si>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</si>
  <si>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</si>
  <si>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</si>
  <si>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</si>
  <si>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</si>
  <si>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</si>
  <si>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</si>
  <si>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</si>
  <si>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</si>
  <si>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</si>
  <si>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</si>
  <si>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</si>
  <si>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</si>
  <si>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</si>
  <si>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</si>
  <si>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</si>
  <si>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</si>
  <si>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</si>
  <si>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</si>
  <si>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</si>
  <si>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</si>
  <si>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</si>
  <si>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</si>
  <si>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</si>
  <si>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</si>
  <si>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</si>
  <si>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</si>
  <si>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</si>
  <si>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</si>
  <si>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</si>
  <si>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</si>
  <si>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</si>
  <si>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</si>
  <si>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</si>
  <si>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</si>
  <si>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</si>
  <si>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</si>
  <si>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</si>
  <si>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</si>
  <si>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</si>
  <si>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</si>
  <si>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</si>
  <si>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</si>
  <si>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</si>
  <si>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</si>
  <si>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</si>
  <si>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</si>
  <si>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</si>
  <si>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</si>
  <si>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</si>
  <si>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</si>
  <si>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</si>
  <si>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</si>
  <si>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</si>
  <si>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</si>
  <si>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</si>
  <si>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</si>
  <si>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</si>
  <si>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</si>
  <si>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</si>
  <si>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</si>
  <si>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</si>
  <si>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</si>
  <si>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</si>
  <si>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</si>
  <si>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</si>
  <si>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</si>
  <si>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</si>
  <si>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</si>
  <si>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</si>
  <si>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</si>
  <si>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</si>
  <si>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</si>
  <si>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</si>
  <si>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</si>
  <si>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</si>
  <si>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</si>
  <si>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</si>
  <si>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</si>
  <si>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</si>
  <si>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</si>
  <si>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</si>
  <si>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</si>
  <si>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</si>
  <si>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</si>
  <si>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</si>
  <si>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</si>
  <si>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</si>
  <si>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</si>
  <si>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</si>
  <si>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</si>
  <si>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</si>
  <si>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</si>
  <si>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</si>
  <si>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</si>
  <si>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</si>
  <si>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</si>
  <si>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</si>
  <si>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</si>
  <si>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</si>
  <si>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</si>
  <si>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</si>
  <si>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</si>
  <si>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</si>
  <si>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</si>
  <si>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</si>
  <si>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</si>
  <si>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</si>
  <si>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</si>
  <si>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</si>
  <si>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</si>
  <si>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</si>
  <si>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</si>
  <si>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</si>
  <si>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</si>
  <si>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</si>
  <si>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</si>
  <si>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</si>
  <si>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</si>
  <si>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</si>
  <si>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</si>
  <si>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</si>
  <si>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</si>
  <si>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</si>
  <si>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</si>
  <si>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</si>
  <si>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</si>
  <si>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</si>
  <si>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</si>
  <si>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</si>
  <si>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</si>
  <si>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</si>
  <si>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</si>
  <si>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</si>
  <si>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</si>
  <si>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</si>
  <si>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</si>
  <si>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</si>
  <si>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</si>
  <si>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</si>
  <si>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</si>
  <si>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</si>
  <si>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</si>
  <si>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</si>
  <si>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</si>
  <si>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</si>
  <si>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</si>
  <si>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</si>
  <si>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</si>
  <si>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</si>
  <si>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</si>
  <si>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</si>
  <si>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</si>
  <si>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</si>
  <si>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</si>
  <si>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</si>
  <si>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</si>
  <si>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</si>
  <si>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</si>
  <si>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</si>
  <si>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</si>
  <si>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</si>
  <si>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</si>
  <si>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</si>
  <si>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</si>
  <si>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</si>
  <si>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</si>
  <si>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</si>
  <si>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</si>
  <si>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</si>
  <si>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</si>
  <si>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</si>
  <si>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</si>
  <si>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</si>
  <si>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</si>
  <si>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</si>
  <si>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</si>
  <si>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</si>
  <si>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</si>
  <si>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</si>
  <si>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</si>
  <si>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</si>
  <si>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</si>
  <si>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</si>
  <si>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</si>
  <si>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</si>
  <si>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</si>
  <si>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</si>
  <si>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</si>
  <si>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</si>
  <si>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</si>
  <si>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</si>
  <si>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</si>
  <si>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</si>
  <si>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</si>
  <si>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</si>
  <si>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</si>
  <si>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</si>
  <si>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</si>
  <si>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</si>
  <si>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</si>
  <si>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</si>
  <si>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</si>
  <si>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</si>
  <si>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</si>
  <si>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</si>
  <si>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</si>
  <si>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</si>
  <si>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</si>
  <si>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</si>
  <si>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</si>
  <si>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</si>
  <si>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</si>
  <si>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</si>
  <si>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</si>
  <si>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</si>
  <si>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</si>
  <si>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</si>
  <si>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</si>
  <si>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</si>
  <si>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</si>
  <si>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</si>
  <si>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</si>
  <si>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</si>
  <si>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</si>
  <si>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</si>
  <si>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</si>
  <si>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</si>
  <si>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</si>
  <si>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</si>
  <si>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</si>
  <si>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</si>
  <si>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</si>
  <si>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</si>
  <si>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</si>
  <si>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</si>
  <si>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</si>
  <si>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</si>
  <si>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</si>
  <si>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</si>
  <si>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</si>
  <si>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</si>
  <si>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</si>
  <si>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</si>
  <si>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</si>
  <si>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</si>
  <si>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</si>
  <si>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</si>
  <si>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</si>
  <si>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</si>
  <si>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</si>
  <si>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</si>
  <si>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</si>
  <si>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</si>
  <si>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</si>
  <si>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</si>
  <si>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</si>
  <si>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</si>
  <si>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</si>
  <si>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</si>
  <si>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</si>
  <si>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</si>
  <si>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</si>
  <si>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</si>
  <si>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</si>
  <si>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</si>
  <si>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</si>
  <si>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</si>
  <si>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</si>
  <si>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</si>
  <si>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</si>
  <si>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</si>
  <si>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</si>
  <si>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</si>
  <si>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</si>
  <si>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</si>
  <si>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</si>
  <si>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</si>
  <si>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</si>
  <si>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</si>
  <si>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</si>
  <si>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</si>
  <si>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</si>
  <si>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</si>
  <si>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</si>
  <si>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</si>
  <si>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</si>
  <si>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</si>
  <si>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</si>
  <si>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</si>
  <si>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</si>
  <si>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</si>
  <si>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</si>
  <si>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</si>
  <si>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</si>
  <si>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</si>
  <si>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</si>
  <si>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</si>
  <si>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</si>
  <si>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</si>
  <si>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</si>
  <si>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</si>
  <si>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</si>
  <si>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</si>
  <si>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</si>
  <si>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</si>
  <si>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</si>
  <si>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</si>
  <si>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</si>
  <si>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</si>
  <si>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</si>
  <si>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</si>
  <si>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</si>
  <si>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</si>
  <si>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</si>
  <si>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</si>
  <si>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</si>
  <si>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</si>
  <si>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</si>
  <si>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</si>
  <si>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</si>
  <si>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</si>
  <si>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</si>
  <si>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</si>
  <si>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</si>
  <si>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</si>
  <si>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</si>
  <si>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</si>
  <si>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</si>
  <si>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</si>
  <si>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</si>
  <si>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</si>
  <si>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</si>
  <si>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</si>
  <si>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</si>
  <si>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</si>
  <si>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</si>
  <si>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</si>
  <si>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</si>
  <si>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</si>
  <si>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</si>
  <si>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</si>
  <si>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</si>
  <si>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</si>
  <si>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</si>
  <si>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</si>
  <si>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</si>
  <si>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</si>
  <si>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</si>
  <si>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</si>
  <si>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</si>
  <si>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</si>
  <si>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</si>
  <si>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</si>
  <si>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</si>
  <si>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</si>
  <si>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</si>
  <si>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</si>
  <si>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</si>
  <si>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</si>
  <si>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</si>
  <si>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</si>
  <si>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</si>
  <si>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</si>
  <si>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</si>
  <si>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</si>
  <si>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</si>
  <si>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</si>
  <si>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</si>
  <si>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</si>
  <si>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</si>
  <si>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</si>
  <si>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</si>
  <si>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</si>
  <si>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</si>
  <si>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</si>
  <si>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</si>
  <si>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</si>
  <si>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</si>
  <si>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</si>
  <si>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</si>
  <si>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</si>
  <si>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</si>
  <si>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</si>
  <si>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</si>
  <si>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</si>
  <si>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</si>
  <si>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</si>
  <si>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</si>
  <si>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</si>
  <si>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</si>
  <si>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</si>
  <si>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</si>
  <si>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</si>
  <si>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</si>
  <si>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</si>
  <si>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</si>
  <si>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</si>
  <si>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</si>
  <si>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</si>
  <si>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</si>
  <si>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</si>
  <si>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</si>
  <si>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</si>
  <si>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</si>
  <si>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</si>
  <si>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</si>
  <si>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</si>
  <si>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</si>
  <si>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</si>
  <si>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</si>
  <si>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</si>
  <si>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</si>
  <si>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</si>
  <si>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</si>
  <si>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</si>
  <si>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</si>
  <si>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</si>
  <si>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</si>
  <si>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</si>
  <si>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</si>
  <si>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</si>
  <si>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</si>
  <si>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</si>
  <si>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</si>
  <si>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</si>
  <si>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</si>
  <si>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</si>
  <si>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</si>
  <si>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</si>
  <si>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</si>
  <si>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</si>
  <si>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</si>
  <si>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</si>
  <si>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</si>
  <si>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</si>
  <si>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</si>
  <si>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</si>
  <si>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</si>
  <si>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</si>
  <si>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</si>
  <si>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</si>
  <si>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</si>
  <si>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</si>
  <si>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</si>
  <si>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</si>
  <si>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</si>
  <si>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</si>
  <si>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</si>
  <si>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</si>
  <si>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</si>
  <si>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</si>
  <si>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</si>
  <si>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</si>
  <si>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</si>
  <si>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</si>
  <si>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</si>
  <si>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</si>
  <si>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</si>
  <si>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</si>
  <si>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</si>
  <si>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</si>
  <si>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</si>
  <si>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</si>
  <si>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</si>
  <si>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</si>
  <si>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</si>
  <si>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</si>
  <si>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</si>
  <si>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</si>
  <si>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</si>
  <si>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</si>
  <si>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</si>
  <si>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</si>
  <si>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</si>
  <si>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</si>
  <si>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</si>
  <si>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</si>
  <si>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</si>
  <si>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</si>
  <si>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</si>
  <si>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</si>
  <si>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</si>
  <si>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</si>
  <si>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</si>
  <si>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</si>
  <si>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</si>
  <si>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</si>
  <si>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</si>
  <si>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</si>
  <si>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</si>
  <si>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</si>
  <si>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</si>
  <si>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</si>
  <si>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</si>
  <si>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</si>
  <si>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</si>
  <si>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</si>
  <si>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</si>
  <si>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</si>
  <si>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</si>
  <si>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</si>
  <si>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</si>
  <si>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</si>
  <si>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</si>
  <si>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</si>
  <si>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</si>
  <si>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</si>
  <si>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</si>
  <si>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</si>
  <si>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</si>
  <si>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</si>
  <si>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</si>
  <si>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</si>
  <si>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</si>
  <si>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</si>
  <si>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</si>
  <si>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</si>
  <si>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</si>
  <si>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</si>
  <si>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</si>
  <si>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</si>
  <si>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</si>
  <si>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</si>
  <si>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</si>
  <si>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</si>
  <si>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</si>
  <si>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</si>
  <si>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</si>
  <si>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</si>
  <si>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</si>
  <si>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</si>
  <si>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</si>
  <si>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</si>
  <si>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</si>
  <si>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</si>
  <si>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</si>
  <si>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</si>
  <si>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</si>
  <si>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</si>
  <si>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</si>
  <si>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</si>
  <si>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</si>
  <si>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</si>
  <si>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</si>
  <si>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</si>
  <si>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</si>
  <si>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</si>
  <si>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</si>
  <si>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</si>
  <si>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</si>
  <si>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</si>
  <si>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</si>
  <si>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</si>
  <si>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</si>
  <si>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 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</si>
  <si>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</si>
  <si>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</si>
  <si>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</si>
  <si>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</si>
  <si>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</si>
  <si>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</si>
  <si>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</si>
  <si>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</si>
  <si>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</si>
  <si>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</si>
  <si>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</si>
  <si>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</si>
  <si>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</si>
  <si>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</si>
  <si>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</si>
  <si>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</si>
  <si>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</si>
  <si>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</si>
  <si>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</si>
  <si>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</si>
  <si>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</si>
  <si>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</si>
  <si>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</si>
  <si>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</si>
  <si>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</si>
  <si>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</si>
  <si>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</si>
  <si>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</si>
  <si>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to.19999</t>
  </si>
  <si>
    <t>20000 to 24999</t>
  </si>
  <si>
    <t>25000 to 29999</t>
  </si>
  <si>
    <t>30000 to 34999</t>
  </si>
  <si>
    <t>35000 to 39999</t>
  </si>
  <si>
    <t>40000 to 44999</t>
  </si>
  <si>
    <t>45000 to 44999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</si>
  <si>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</si>
  <si>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</si>
  <si>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</si>
  <si>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</si>
  <si>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</si>
  <si>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</si>
  <si>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</si>
  <si>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</si>
  <si>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</si>
  <si>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1. The mean summarizes the data more meaningfully.</t>
  </si>
  <si>
    <t>2. There is more variablity with successful campaigns. This makes sense because all the campaigns had different goals of funds necessary to have a successful campaign. The failed campaigns have less variablity since they were never fully funded and many of their campaign backer numbers are close or equal to zero.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</si>
</sst>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5" formatCode="m/d/yyyy;@"/>
    <numFmt numFmtId="171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9" fontId="0" fillId="0" borderId="0" xfId="2" applyFont="1"/>
    <xf numFmtId="0" fontId="3" fillId="0" borderId="0" xfId="0" applyFont="1"/>
    <xf numFmtId="171" fontId="0" fillId="0" borderId="0" xfId="0" applyNumberFormat="1"/>
    <xf numFmtId="1" fontId="0" fillId="0" borderId="0" xfId="0" applyNumberFormat="1"/>
    <xf numFmtId="0" fontId="0" fillId="0" borderId="0" xfId="0" applyAlignme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7030A0"/>
      </font>
      <fill>
        <patternFill>
          <bgColor rgb="FF00FF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7030A0"/>
      </font>
      <fill>
        <patternFill>
          <bgColor rgb="FF00FF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7030A0"/>
      </font>
      <fill>
        <patternFill>
          <bgColor rgb="FF00FF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7030A0"/>
      </font>
      <fill>
        <patternFill>
          <bgColor rgb="FF00FFF0"/>
        </patternFill>
      </fill>
    </dxf>
  </dxfs>
  <tableStyles count="0" defaultTableStyle="TableStyleMedium2" defaultPivotStyle="PivotStyleLight16"/>
  <colors>
    <mruColors>
      <color rgb="FF2E44E0"/>
      <color rgb="FF00FF00"/>
      <color rgb="FF00FFF0"/>
      <color rgb="FF00D7F0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[FlicekExcelChallenge.xlsx]Pivot Table (Category)!PivotTable1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04923751619658E-2"/>
          <c:y val="7.8703703703703706E-2"/>
          <c:w val="0.67914731386424798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D0-3C49-B0B9-E6EBE4447823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D0-3C49-B0B9-E6EBE4447823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D0-3C49-B0B9-E6EBE4447823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D0-3C49-B0B9-E6EBE444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5927856"/>
        <c:axId val="2005930816"/>
      </c:barChart>
      <c:catAx>
        <c:axId val="20059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30816"/>
        <c:crosses val="autoZero"/>
        <c:auto val="1"/>
        <c:lblAlgn val="ctr"/>
        <c:lblOffset val="100"/>
        <c:noMultiLvlLbl val="0"/>
      </c:catAx>
      <c:valAx>
        <c:axId val="20059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2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[FlicekExcelChallenge.xlsx]Pivot Table (Sub-Category)!PivotTable2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26-9C41-9703-BC3B6072163F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026-9C41-9703-BC3B6072163F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026-9C41-9703-BC3B6072163F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026-9C41-9703-BC3B6072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2236736"/>
        <c:axId val="1512347184"/>
      </c:barChart>
      <c:catAx>
        <c:axId val="151223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347184"/>
        <c:crosses val="autoZero"/>
        <c:auto val="1"/>
        <c:lblAlgn val="ctr"/>
        <c:lblOffset val="100"/>
        <c:noMultiLvlLbl val="0"/>
      </c:catAx>
      <c:valAx>
        <c:axId val="15123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3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[FlicekExcelChallenge.xlsx]Pivot Table (Years)!PivotTable4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(Years)'!$B$4:$B$5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(Years)'!$A$6:$A$18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(Years)'!$B$6:$B$18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7-184A-89A5-F99C789CD917}"/>
            </c:ext>
          </c:extLst>
        </c:ser>
        <c:ser>
          <c:idx val="1"/>
          <c:order val="1"/>
          <c:tx>
            <c:strRef>
              <c:f>'Pivot Table (Years)'!$C$4:$C$5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(Years)'!$A$6:$A$18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(Years)'!$C$6:$C$18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E7-184A-89A5-F99C789CD917}"/>
            </c:ext>
          </c:extLst>
        </c:ser>
        <c:ser>
          <c:idx val="2"/>
          <c:order val="2"/>
          <c:tx>
            <c:strRef>
              <c:f>'Pivot Table (Years)'!$D$4:$D$5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(Years)'!$A$6:$A$18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(Years)'!$D$6:$D$18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E7-184A-89A5-F99C789CD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640320"/>
        <c:axId val="1532644160"/>
      </c:lineChart>
      <c:catAx>
        <c:axId val="15326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644160"/>
        <c:crosses val="autoZero"/>
        <c:auto val="1"/>
        <c:lblAlgn val="ctr"/>
        <c:lblOffset val="100"/>
        <c:noMultiLvlLbl val="0"/>
      </c:catAx>
      <c:valAx>
        <c:axId val="15326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64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to.19999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44999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3-D44E-A15E-E88065544DE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to.19999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44999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3-D44E-A15E-E88065544DE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to.19999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44999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53-D44E-A15E-E88065544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778672"/>
        <c:axId val="1977397968"/>
      </c:lineChart>
      <c:catAx>
        <c:axId val="1884778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97968"/>
        <c:crosses val="autoZero"/>
        <c:auto val="1"/>
        <c:lblAlgn val="ctr"/>
        <c:lblOffset val="100"/>
        <c:noMultiLvlLbl val="0"/>
      </c:catAx>
      <c:valAx>
        <c:axId val="19773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7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18</xdr:row>
      <xdr:rowOff>101600</xdr:rowOff>
    </xdr:from>
    <xdr:to>
      <xdr:col>12</xdr:col>
      <xdr:colOff>101600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1010D-6FC5-D94A-B2FB-259B5511E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7</xdr:row>
      <xdr:rowOff>0</xdr:rowOff>
    </xdr:from>
    <xdr:to>
      <xdr:col>16</xdr:col>
      <xdr:colOff>635000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ECADF-C3E7-2041-92DD-6DE9E84BF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4</xdr:row>
      <xdr:rowOff>38100</xdr:rowOff>
    </xdr:from>
    <xdr:to>
      <xdr:col>14</xdr:col>
      <xdr:colOff>25400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2432A-370D-F242-9AAA-48AD92DDB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491596</xdr:colOff>
      <xdr:row>15</xdr:row>
      <xdr:rowOff>151871</xdr:rowOff>
    </xdr:from>
    <xdr:to>
      <xdr:col>7</xdr:col>
      <xdr:colOff>918104</xdr:colOff>
      <xdr:row>41</xdr:row>
      <xdr:rowOff>167746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DE0F5-6E6B-4C41-9B06-3991F3566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Flicek" refreshedDate="44094.416501967593" createdVersion="6" refreshedVersion="6" minRefreshableVersion="3" recordCount="4115" xr:uid="{A32A0CAB-7DC1-8947-9435-A806A8262EF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Flicek" refreshedDate="44094.451963657404" createdVersion="6" refreshedVersion="6" minRefreshableVersion="3" recordCount="4115" xr:uid="{BC65935E-E1A8-EE46-8064-22B2050B9E0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x v="83"/>
    <b v="0"/>
    <s v="theater/plays"/>
    <n v="0.2"/>
    <n v="1"/>
    <x v="1"/>
    <s v="plays"/>
    <x v="4113"/>
    <d v="2016-01-08T06:34:00"/>
  </r>
  <r>
    <m/>
    <m/>
    <m/>
    <m/>
    <m/>
    <x v="4"/>
    <m/>
    <x v="13"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78CE1-A9A1-DF4E-A6EA-B5270E9AE89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5A433-8662-9846-9C58-60848C143B6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 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0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C151F-C205-4B41-9D9E-507D5A3645F0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108" zoomScaleNormal="55" workbookViewId="0">
      <selection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6" customWidth="1"/>
    <col min="16" max="16" width="15.1640625" customWidth="1"/>
    <col min="17" max="17" width="15.6640625" customWidth="1"/>
    <col min="18" max="18" width="17.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2">
        <f>(((J2/60)/60/24)+DATE(1970,1,1))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(((J3/60)/60/24)+DATE(1970,1,1))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8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(((J67/60)/60/24)+DATE(1970,1,1))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8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(((J131/60)/60/24)+DATE(1970,1,1))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8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(((J195/60)/60/24)+DATE(1970,1,1))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8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(((J259/60)/60/24)+DATE(1970,1,1))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8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(((J323/60)/60/24)+DATE(1970,1,1))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8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(((J387/60)/60/24)+DATE(1970,1,1))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8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(((J451/60)/60/24)+DATE(1970,1,1))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8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(((J515/60)/60/24)+DATE(1970,1,1))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8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(((J579/60)/60/24)+DATE(1970,1,1))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8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(((J643/60)/60/24)+DATE(1970,1,1))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8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(((J707/60)/60/24)+DATE(1970,1,1))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8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(((J771/60)/60/24)+DATE(1970,1,1))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8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(((J835/60)/60/24)+DATE(1970,1,1))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8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(((J899/60)/60/24)+DATE(1970,1,1))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8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(((J963/60)/60/24)+DATE(1970,1,1))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8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(((J1027/60)/60/24)+DATE(1970,1,1))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8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(((J1091/60)/60/24)+DATE(1970,1,1))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8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(((J1155/60)/60/24)+DATE(1970,1,1))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8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(((J1219/60)/60/24)+DATE(1970,1,1))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8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(((J1283/60)/60/24)+DATE(1970,1,1))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8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(((J1347/60)/60/24)+DATE(1970,1,1))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8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(((J1411/60)/60/24)+DATE(1970,1,1))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8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(((J1475/60)/60/24)+DATE(1970,1,1))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8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(((J1539/60)/60/24)+DATE(1970,1,1))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8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(((J1603/60)/60/24)+DATE(1970,1,1))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8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(((J1667/60)/60/24)+DATE(1970,1,1))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8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(((J1731/60)/60/24)+DATE(1970,1,1))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8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(((J1795/60)/60/24)+DATE(1970,1,1))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8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(((J1859/60)/60/24)+DATE(1970,1,1))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8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(((J1923/60)/60/24)+DATE(1970,1,1))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8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(((J1987/60)/60/24)+DATE(1970,1,1))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8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(((J2051/60)/60/24)+DATE(1970,1,1))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8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(((J2115/60)/60/24)+DATE(1970,1,1))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8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(((J2179/60)/60/24)+DATE(1970,1,1))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8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(((J2243/60)/60/24)+DATE(1970,1,1))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8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(((J2307/60)/60/24)+DATE(1970,1,1))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8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(((J2371/60)/60/24)+DATE(1970,1,1))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8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(((J2435/60)/60/24)+DATE(1970,1,1))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8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(((J2499/60)/60/24)+DATE(1970,1,1))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8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(((J2563/60)/60/24)+DATE(1970,1,1))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8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(((J2627/60)/60/24)+DATE(1970,1,1))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8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(((J2691/60)/60/24)+DATE(1970,1,1))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8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(((J2755/60)/60/24)+DATE(1970,1,1))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8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(((J2819/60)/60/24)+DATE(1970,1,1))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8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(((J2883/60)/60/24)+DATE(1970,1,1))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8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(((J2947/60)/60/24)+DATE(1970,1,1))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8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(((J3011/60)/60/24)+DATE(1970,1,1))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(((J3075/60)/60/24)+DATE(1970,1,1))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8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(((J3139/60)/60/24)+DATE(1970,1,1))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8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(((J3203/60)/60/24)+DATE(1970,1,1))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8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(((J3267/60)/60/24)+DATE(1970,1,1))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8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(((J3331/60)/60/24)+DATE(1970,1,1))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8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(((J3395/60)/60/24)+DATE(1970,1,1))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8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(((J3459/60)/60/24)+DATE(1970,1,1))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8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(((J3523/60)/60/24)+DATE(1970,1,1))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8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(((J3587/60)/60/24)+DATE(1970,1,1))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8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(((J3651/60)/60/24)+DATE(1970,1,1))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8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(((J3715/60)/60/24)+DATE(1970,1,1))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8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(((J3779/60)/60/24)+DATE(1970,1,1))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8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(((J3843/60)/60/24)+DATE(1970,1,1))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8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(((J3907/60)/60/24)+DATE(1970,1,1))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8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(((J3971/60)/60/24)+DATE(1970,1,1))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8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(((J4035/60)/60/24)+DATE(1970,1,1))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8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(((J4099/60)/60/24)+DATE(1970,1,1))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15" priority="6" operator="equal">
      <formula>"live"</formula>
    </cfRule>
    <cfRule type="cellIs" dxfId="14" priority="7" operator="equal">
      <formula>"canceled"</formula>
    </cfRule>
    <cfRule type="cellIs" dxfId="13" priority="8" operator="equal">
      <formula>"failed"</formula>
    </cfRule>
    <cfRule type="cellIs" dxfId="12" priority="9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E20000"/>
        <color rgb="FF00B050"/>
        <color rgb="FF2E44E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DB9D-46A1-CA4A-940F-4B4DB7EBCE84}">
  <dimension ref="A1:F14"/>
  <sheetViews>
    <sheetView topLeftCell="A9" zoomScale="130" zoomScaleNormal="130" workbookViewId="0">
      <selection activeCell="L16" sqref="L1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0" t="s">
        <v>8223</v>
      </c>
      <c r="B1" t="s">
        <v>8321</v>
      </c>
    </row>
    <row r="3" spans="1:6" x14ac:dyDescent="0.2">
      <c r="A3" s="10" t="s">
        <v>8323</v>
      </c>
      <c r="B3" s="10" t="s">
        <v>8322</v>
      </c>
    </row>
    <row r="4" spans="1:6" x14ac:dyDescent="0.2">
      <c r="A4" s="10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11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8314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A96F2-FB44-EF4C-B4F3-C7E5A7968D15}">
  <dimension ref="A1:F47"/>
  <sheetViews>
    <sheetView topLeftCell="A11" zoomScale="107" zoomScaleNormal="200" workbookViewId="0">
      <selection activeCell="H17" sqref="H1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1" spans="1:6" x14ac:dyDescent="0.2">
      <c r="A1" s="10" t="s">
        <v>8223</v>
      </c>
      <c r="B1" t="s">
        <v>8321</v>
      </c>
    </row>
    <row r="2" spans="1:6" x14ac:dyDescent="0.2">
      <c r="A2" s="10" t="s">
        <v>8365</v>
      </c>
      <c r="B2" t="s">
        <v>8321</v>
      </c>
    </row>
    <row r="4" spans="1:6" x14ac:dyDescent="0.2">
      <c r="A4" s="10" t="s">
        <v>8323</v>
      </c>
      <c r="B4" s="10" t="s">
        <v>8322</v>
      </c>
    </row>
    <row r="5" spans="1:6" x14ac:dyDescent="0.2">
      <c r="A5" s="10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11" t="s">
        <v>8324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8325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8326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8327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484E2-F3FA-C34D-99BE-99E695B737F8}">
  <dimension ref="A1:E18"/>
  <sheetViews>
    <sheetView zoomScale="120" zoomScaleNormal="120" workbookViewId="0">
      <selection activeCell="G6" sqref="G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8381</v>
      </c>
      <c r="B1" t="s">
        <v>8321</v>
      </c>
    </row>
    <row r="2" spans="1:5" x14ac:dyDescent="0.2">
      <c r="A2" s="10" t="s">
        <v>8380</v>
      </c>
      <c r="B2" t="s">
        <v>8321</v>
      </c>
    </row>
    <row r="4" spans="1:5" x14ac:dyDescent="0.2">
      <c r="A4" s="10" t="s">
        <v>8323</v>
      </c>
      <c r="B4" s="10" t="s">
        <v>8322</v>
      </c>
    </row>
    <row r="5" spans="1:5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4AB56-3063-AC4C-B7F6-8B542C2D2FEA}">
  <dimension ref="A1:H13"/>
  <sheetViews>
    <sheetView zoomScale="91" zoomScaleNormal="160" workbookViewId="0">
      <selection activeCell="I17" sqref="I1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SUM(B2+C2+D2)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8391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2" si="0">SUM(B3+C3+D3)</f>
        <v>1412</v>
      </c>
      <c r="F3" s="13">
        <f t="shared" ref="F3:F12" si="1">B3/E3</f>
        <v>0.66005665722379603</v>
      </c>
      <c r="G3" s="13">
        <f t="shared" ref="G3:G12" si="2">C3/E3</f>
        <v>0.29745042492917845</v>
      </c>
      <c r="H3" s="13">
        <f t="shared" ref="H3:H12" si="3">D3/E3</f>
        <v>4.2492917847025496E-2</v>
      </c>
    </row>
    <row r="4" spans="1:8" x14ac:dyDescent="0.2">
      <c r="A4" t="s">
        <v>8392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8393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8395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8396</v>
      </c>
      <c r="B8">
        <f>COUNTIFS(Data!F:F,"successful",Data!D:D,"&gt;=25000",Data!D:D,"&lt;=29999")</f>
        <v>55</v>
      </c>
      <c r="C8" s="14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8397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8398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8399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8400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8401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>SUM(B13+C13+D13)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CA2A-53EC-C24E-8CAB-1FC77F2F1DD1}">
  <dimension ref="A1:K2186"/>
  <sheetViews>
    <sheetView tabSelected="1" workbookViewId="0">
      <selection activeCell="G8" sqref="G8"/>
    </sheetView>
  </sheetViews>
  <sheetFormatPr baseColWidth="10" defaultRowHeight="15" x14ac:dyDescent="0.2"/>
  <cols>
    <col min="1" max="1" width="21.33203125" customWidth="1"/>
    <col min="2" max="2" width="12.33203125" bestFit="1" customWidth="1"/>
    <col min="5" max="5" width="12.33203125" bestFit="1" customWidth="1"/>
    <col min="8" max="8" width="15.6640625" bestFit="1" customWidth="1"/>
    <col min="9" max="9" width="12.6640625" bestFit="1" customWidth="1"/>
    <col min="10" max="10" width="11" bestFit="1" customWidth="1"/>
  </cols>
  <sheetData>
    <row r="1" spans="1:11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I7" t="s">
        <v>8408</v>
      </c>
      <c r="J7" t="s">
        <v>8409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  <c r="H8" t="s">
        <v>8402</v>
      </c>
      <c r="I8" s="15">
        <f>AVERAGE(B:B)</f>
        <v>194.42517162471395</v>
      </c>
      <c r="J8" s="15">
        <f>AVERAGE(E:E)</f>
        <v>17.709803921568628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  <c r="H9" t="s">
        <v>8403</v>
      </c>
      <c r="I9" s="16">
        <f>MEDIAN(B:B)</f>
        <v>62</v>
      </c>
      <c r="J9" s="16">
        <f>MEDIAN(E:E)</f>
        <v>4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  <c r="H10" t="s">
        <v>8404</v>
      </c>
      <c r="I10" s="16">
        <f>MIN(B:B)</f>
        <v>1</v>
      </c>
      <c r="J10" s="16">
        <f>MIN(E:E)</f>
        <v>0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  <c r="H11" t="s">
        <v>8405</v>
      </c>
      <c r="I11" s="16">
        <f>MAX(B:B)</f>
        <v>26457</v>
      </c>
      <c r="J11" s="16">
        <f>MAX(E:E)</f>
        <v>1293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  <c r="H12" t="s">
        <v>8406</v>
      </c>
      <c r="I12" s="15">
        <f>VAR(B:B)</f>
        <v>713167.37912800396</v>
      </c>
      <c r="J12" s="15">
        <f>VAR(E:E)</f>
        <v>3775.6894394644714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  <c r="H13" t="s">
        <v>8407</v>
      </c>
      <c r="I13" s="15">
        <f>STDEV(B:B)</f>
        <v>844.49237955591047</v>
      </c>
      <c r="J13" s="15">
        <f>STDEV(E:E)</f>
        <v>61.446638959868842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  <c r="H16" s="19" t="s">
        <v>8410</v>
      </c>
      <c r="I16" s="19"/>
      <c r="J16" s="19"/>
      <c r="K16" s="19"/>
    </row>
    <row r="17" spans="1:11" x14ac:dyDescent="0.2">
      <c r="A17" t="s">
        <v>8219</v>
      </c>
      <c r="B17">
        <v>98</v>
      </c>
      <c r="D17" t="s">
        <v>8221</v>
      </c>
      <c r="E17">
        <v>26</v>
      </c>
      <c r="H17" s="17"/>
      <c r="I17" s="17"/>
      <c r="J17" s="17"/>
    </row>
    <row r="18" spans="1:11" ht="15" customHeight="1" x14ac:dyDescent="0.2">
      <c r="A18" t="s">
        <v>8219</v>
      </c>
      <c r="B18">
        <v>70</v>
      </c>
      <c r="D18" t="s">
        <v>8221</v>
      </c>
      <c r="E18">
        <v>0</v>
      </c>
      <c r="H18" s="18" t="s">
        <v>8411</v>
      </c>
      <c r="I18" s="18"/>
      <c r="J18" s="18"/>
      <c r="K18" s="18"/>
    </row>
    <row r="19" spans="1:11" x14ac:dyDescent="0.2">
      <c r="A19" t="s">
        <v>8219</v>
      </c>
      <c r="B19">
        <v>36</v>
      </c>
      <c r="D19" t="s">
        <v>8221</v>
      </c>
      <c r="E19">
        <v>7</v>
      </c>
      <c r="H19" s="18"/>
      <c r="I19" s="18"/>
      <c r="J19" s="18"/>
      <c r="K19" s="18"/>
    </row>
    <row r="20" spans="1:11" x14ac:dyDescent="0.2">
      <c r="A20" t="s">
        <v>8219</v>
      </c>
      <c r="B20">
        <v>342</v>
      </c>
      <c r="D20" t="s">
        <v>8221</v>
      </c>
      <c r="E20">
        <v>0</v>
      </c>
      <c r="H20" s="18"/>
      <c r="I20" s="18"/>
      <c r="J20" s="18"/>
      <c r="K20" s="18"/>
    </row>
    <row r="21" spans="1:11" x14ac:dyDescent="0.2">
      <c r="A21" t="s">
        <v>8219</v>
      </c>
      <c r="B21">
        <v>22</v>
      </c>
      <c r="D21" t="s">
        <v>8221</v>
      </c>
      <c r="E21">
        <v>2</v>
      </c>
      <c r="H21" s="18"/>
      <c r="I21" s="18"/>
      <c r="J21" s="18"/>
      <c r="K21" s="18"/>
    </row>
    <row r="22" spans="1:11" x14ac:dyDescent="0.2">
      <c r="A22" t="s">
        <v>8219</v>
      </c>
      <c r="B22">
        <v>25</v>
      </c>
      <c r="D22" t="s">
        <v>8221</v>
      </c>
      <c r="E22">
        <v>13</v>
      </c>
      <c r="H22" s="18"/>
      <c r="I22" s="18"/>
      <c r="J22" s="18"/>
      <c r="K22" s="18"/>
    </row>
    <row r="23" spans="1:11" x14ac:dyDescent="0.2">
      <c r="A23" t="s">
        <v>8219</v>
      </c>
      <c r="B23">
        <v>101</v>
      </c>
      <c r="D23" t="s">
        <v>8221</v>
      </c>
      <c r="E23">
        <v>4</v>
      </c>
      <c r="H23" s="18"/>
      <c r="I23" s="18"/>
      <c r="J23" s="18"/>
      <c r="K23" s="18"/>
    </row>
    <row r="24" spans="1:11" x14ac:dyDescent="0.2">
      <c r="A24" t="s">
        <v>8219</v>
      </c>
      <c r="B24">
        <v>8</v>
      </c>
      <c r="D24" t="s">
        <v>8221</v>
      </c>
      <c r="E24">
        <v>0</v>
      </c>
    </row>
    <row r="25" spans="1:11" x14ac:dyDescent="0.2">
      <c r="A25" t="s">
        <v>8219</v>
      </c>
      <c r="B25">
        <v>23</v>
      </c>
      <c r="D25" t="s">
        <v>8221</v>
      </c>
      <c r="E25">
        <v>12</v>
      </c>
    </row>
    <row r="26" spans="1:11" x14ac:dyDescent="0.2">
      <c r="A26" t="s">
        <v>8219</v>
      </c>
      <c r="B26">
        <v>574</v>
      </c>
      <c r="D26" t="s">
        <v>8221</v>
      </c>
      <c r="E26">
        <v>2</v>
      </c>
    </row>
    <row r="27" spans="1:11" x14ac:dyDescent="0.2">
      <c r="A27" t="s">
        <v>8219</v>
      </c>
      <c r="B27">
        <v>14</v>
      </c>
      <c r="D27" t="s">
        <v>8221</v>
      </c>
      <c r="E27">
        <v>10</v>
      </c>
    </row>
    <row r="28" spans="1:11" x14ac:dyDescent="0.2">
      <c r="A28" t="s">
        <v>8219</v>
      </c>
      <c r="B28">
        <v>19</v>
      </c>
      <c r="D28" t="s">
        <v>8221</v>
      </c>
      <c r="E28">
        <v>0</v>
      </c>
    </row>
    <row r="29" spans="1:11" x14ac:dyDescent="0.2">
      <c r="A29" t="s">
        <v>8219</v>
      </c>
      <c r="B29">
        <v>150</v>
      </c>
      <c r="D29" t="s">
        <v>8221</v>
      </c>
      <c r="E29">
        <v>5</v>
      </c>
    </row>
    <row r="30" spans="1:11" x14ac:dyDescent="0.2">
      <c r="A30" t="s">
        <v>8219</v>
      </c>
      <c r="B30">
        <v>71</v>
      </c>
      <c r="D30" t="s">
        <v>8221</v>
      </c>
      <c r="E30">
        <v>0</v>
      </c>
    </row>
    <row r="31" spans="1:11" x14ac:dyDescent="0.2">
      <c r="A31" t="s">
        <v>8219</v>
      </c>
      <c r="B31">
        <v>117</v>
      </c>
      <c r="D31" t="s">
        <v>8221</v>
      </c>
      <c r="E31">
        <v>5</v>
      </c>
    </row>
    <row r="32" spans="1:11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H18:K23"/>
    <mergeCell ref="H16:K16"/>
  </mergeCells>
  <conditionalFormatting sqref="A1046648:A1048576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(Category)</vt:lpstr>
      <vt:lpstr>Pivot Table (Sub-Category)</vt:lpstr>
      <vt:lpstr>Pivot Table (Years)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 Flicek</cp:lastModifiedBy>
  <dcterms:created xsi:type="dcterms:W3CDTF">2017-04-20T15:17:24Z</dcterms:created>
  <dcterms:modified xsi:type="dcterms:W3CDTF">2020-09-21T01:58:25Z</dcterms:modified>
</cp:coreProperties>
</file>