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Figures\Data and IGOR files and graphics\Fig 4\"/>
    </mc:Choice>
  </mc:AlternateContent>
  <xr:revisionPtr revIDLastSave="0" documentId="13_ncr:1_{0E391BBC-B456-4471-B533-D3AEE06B2E04}" xr6:coauthVersionLast="46" xr6:coauthVersionMax="46" xr10:uidLastSave="{00000000-0000-0000-0000-000000000000}"/>
  <bookViews>
    <workbookView xWindow="75" yWindow="-16320" windowWidth="29040" windowHeight="1644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9" i="3" l="1"/>
  <c r="V59" i="3"/>
  <c r="Y58" i="3"/>
  <c r="V58" i="3"/>
  <c r="Y57" i="3"/>
  <c r="V57" i="3"/>
  <c r="H60" i="3"/>
  <c r="K59" i="3"/>
  <c r="K60" i="3" s="1"/>
  <c r="H59" i="3"/>
  <c r="K58" i="3"/>
  <c r="H58" i="3"/>
  <c r="Y42" i="3"/>
  <c r="Y41" i="3"/>
  <c r="V41" i="3"/>
  <c r="V42" i="3" s="1"/>
  <c r="Y40" i="3"/>
  <c r="V40" i="3"/>
  <c r="K42" i="3"/>
  <c r="K43" i="3" s="1"/>
  <c r="K41" i="3"/>
  <c r="H43" i="3"/>
  <c r="H42" i="3"/>
  <c r="H41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" i="2"/>
  <c r="K5" i="2"/>
  <c r="K3" i="2"/>
  <c r="F4" i="2"/>
  <c r="F5" i="2"/>
  <c r="F3" i="2"/>
  <c r="K21" i="1" l="1"/>
  <c r="K22" i="1"/>
  <c r="K23" i="1"/>
  <c r="K18" i="1"/>
  <c r="K19" i="1"/>
  <c r="K20" i="1"/>
  <c r="K12" i="1"/>
  <c r="K13" i="1"/>
  <c r="K14" i="1"/>
  <c r="K15" i="1"/>
  <c r="K16" i="1"/>
  <c r="K17" i="1"/>
  <c r="K11" i="1"/>
  <c r="K9" i="1"/>
  <c r="K10" i="1"/>
  <c r="K6" i="1"/>
  <c r="K7" i="1"/>
  <c r="K8" i="1"/>
  <c r="K5" i="1"/>
  <c r="K4" i="1"/>
  <c r="K3" i="1"/>
</calcChain>
</file>

<file path=xl/sharedStrings.xml><?xml version="1.0" encoding="utf-8"?>
<sst xmlns="http://schemas.openxmlformats.org/spreadsheetml/2006/main" count="312" uniqueCount="52">
  <si>
    <t>Amp</t>
  </si>
  <si>
    <t>Freq</t>
  </si>
  <si>
    <t>Dur</t>
  </si>
  <si>
    <t>Pre</t>
  </si>
  <si>
    <t>Stim</t>
  </si>
  <si>
    <t>Post</t>
  </si>
  <si>
    <t>MF</t>
  </si>
  <si>
    <t>Biphasic</t>
  </si>
  <si>
    <t>Bi/Mono</t>
  </si>
  <si>
    <t xml:space="preserve">New </t>
  </si>
  <si>
    <t>Old</t>
  </si>
  <si>
    <t>Mono</t>
  </si>
  <si>
    <t>New/Old Stim box</t>
  </si>
  <si>
    <t>TS091320a1</t>
  </si>
  <si>
    <t>TS091320a2</t>
  </si>
  <si>
    <t>TS091320b2</t>
  </si>
  <si>
    <t>Order run</t>
  </si>
  <si>
    <t>Monophasic stim led to slight increase in BLFR</t>
  </si>
  <si>
    <t>No change in BLFR after monophasic stim</t>
  </si>
  <si>
    <t>Monophasic stim led to increase in BLFR</t>
  </si>
  <si>
    <t>TS091320b3</t>
  </si>
  <si>
    <t>PV</t>
  </si>
  <si>
    <t>not PV</t>
  </si>
  <si>
    <t>TS091320b4</t>
  </si>
  <si>
    <t>New</t>
  </si>
  <si>
    <t>TS091320b6</t>
  </si>
  <si>
    <t>TS091320b7</t>
  </si>
  <si>
    <t>Old_Mono</t>
  </si>
  <si>
    <t>New_Mono</t>
  </si>
  <si>
    <t>New_Bi</t>
  </si>
  <si>
    <t>Not PV</t>
  </si>
  <si>
    <t>Text</t>
  </si>
  <si>
    <t>AVG</t>
  </si>
  <si>
    <t>PV_BLFR_Mono</t>
  </si>
  <si>
    <t>PV_MF_Mono</t>
  </si>
  <si>
    <t>PV_BLFR_Biphasic</t>
  </si>
  <si>
    <t>PV_MF_Biphasic</t>
  </si>
  <si>
    <t>Lhx6_BLFR_Mono</t>
  </si>
  <si>
    <t>Lhx6_MF_Mono</t>
  </si>
  <si>
    <t>Lhx6_BLFR_Biphasic</t>
  </si>
  <si>
    <t>Lhx6_MF_Biphasic</t>
  </si>
  <si>
    <t>Average</t>
  </si>
  <si>
    <t>SD</t>
  </si>
  <si>
    <t>SEM</t>
  </si>
  <si>
    <t>PV_Mono_AVG</t>
  </si>
  <si>
    <t>PV_Mono_SEM</t>
  </si>
  <si>
    <t>PV_Bi_Avg</t>
  </si>
  <si>
    <t>PV_Bi_SEM</t>
  </si>
  <si>
    <t>Lhx6_Mono_AVG</t>
  </si>
  <si>
    <t>Lhx6_Mono_SEM</t>
  </si>
  <si>
    <t>Lhx6_Bi_Avg</t>
  </si>
  <si>
    <t>Lhx6_Bi_SEM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</si>
</sst>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workbookViewId="0">
      <selection activeCell="A2" sqref="A2:K23"/>
    </sheetView>
  </sheetViews>
  <sheetFormatPr defaultRowHeight="14.4" x14ac:dyDescent="0.3"/>
  <sheetData>
    <row r="2" spans="1:14" x14ac:dyDescent="0.3">
      <c r="C2" t="s">
        <v>8</v>
      </c>
      <c r="D2" t="s">
        <v>12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16</v>
      </c>
    </row>
    <row r="3" spans="1:14" x14ac:dyDescent="0.3">
      <c r="A3" t="s">
        <v>13</v>
      </c>
      <c r="B3" t="s">
        <v>21</v>
      </c>
      <c r="C3" t="s">
        <v>7</v>
      </c>
      <c r="D3" t="s">
        <v>9</v>
      </c>
      <c r="E3">
        <v>2.5</v>
      </c>
      <c r="F3">
        <v>175</v>
      </c>
      <c r="G3">
        <v>0.2</v>
      </c>
      <c r="H3">
        <v>55.4</v>
      </c>
      <c r="I3">
        <v>156.863</v>
      </c>
      <c r="J3">
        <v>52.3</v>
      </c>
      <c r="K3">
        <f>(I3-H3)/(I3+H3)</f>
        <v>0.4780060585217395</v>
      </c>
      <c r="M3">
        <v>1</v>
      </c>
    </row>
    <row r="4" spans="1:14" x14ac:dyDescent="0.3">
      <c r="A4" t="s">
        <v>13</v>
      </c>
      <c r="B4" t="s">
        <v>21</v>
      </c>
      <c r="C4" t="s">
        <v>11</v>
      </c>
      <c r="D4" t="s">
        <v>9</v>
      </c>
      <c r="E4">
        <v>2.5</v>
      </c>
      <c r="F4">
        <v>175</v>
      </c>
      <c r="G4">
        <v>0.2</v>
      </c>
      <c r="H4">
        <v>48</v>
      </c>
      <c r="I4">
        <v>102.167</v>
      </c>
      <c r="J4">
        <v>47.4</v>
      </c>
      <c r="K4">
        <f>(I4-H4)/(I4+H4)</f>
        <v>0.360711740928433</v>
      </c>
      <c r="M4">
        <v>2</v>
      </c>
    </row>
    <row r="5" spans="1:14" x14ac:dyDescent="0.3">
      <c r="A5" t="s">
        <v>13</v>
      </c>
      <c r="B5" t="s">
        <v>21</v>
      </c>
      <c r="C5" t="s">
        <v>11</v>
      </c>
      <c r="D5" t="s">
        <v>10</v>
      </c>
      <c r="E5">
        <v>2.5</v>
      </c>
      <c r="F5">
        <v>175</v>
      </c>
      <c r="G5">
        <v>0.2</v>
      </c>
      <c r="H5">
        <v>56.8</v>
      </c>
      <c r="I5">
        <v>204.334</v>
      </c>
      <c r="J5">
        <v>55.6</v>
      </c>
      <c r="K5">
        <f>(I5-H5)/(I5+H5)</f>
        <v>0.56497430438012664</v>
      </c>
      <c r="M5">
        <v>3</v>
      </c>
      <c r="N5" t="s">
        <v>17</v>
      </c>
    </row>
    <row r="6" spans="1:14" x14ac:dyDescent="0.3">
      <c r="A6" t="s">
        <v>14</v>
      </c>
      <c r="B6" t="s">
        <v>21</v>
      </c>
      <c r="C6" t="s">
        <v>11</v>
      </c>
      <c r="D6" t="s">
        <v>10</v>
      </c>
      <c r="E6">
        <v>2.5</v>
      </c>
      <c r="F6">
        <v>175</v>
      </c>
      <c r="G6">
        <v>0.2</v>
      </c>
      <c r="H6">
        <v>77.400000000000006</v>
      </c>
      <c r="I6">
        <v>119.711</v>
      </c>
      <c r="J6">
        <v>70.900000000000006</v>
      </c>
      <c r="K6">
        <f t="shared" ref="K6:K23" si="0">(I6-H6)/(I6+H6)</f>
        <v>0.21465570160975286</v>
      </c>
      <c r="M6">
        <v>1</v>
      </c>
    </row>
    <row r="7" spans="1:14" x14ac:dyDescent="0.3">
      <c r="A7" t="s">
        <v>14</v>
      </c>
      <c r="B7" t="s">
        <v>21</v>
      </c>
      <c r="C7" t="s">
        <v>7</v>
      </c>
      <c r="D7" t="s">
        <v>9</v>
      </c>
      <c r="E7">
        <v>2.5</v>
      </c>
      <c r="F7">
        <v>175</v>
      </c>
      <c r="G7">
        <v>0.2</v>
      </c>
      <c r="H7">
        <v>76.099999999999994</v>
      </c>
      <c r="I7">
        <v>126.935</v>
      </c>
      <c r="J7">
        <v>69</v>
      </c>
      <c r="K7">
        <f t="shared" si="0"/>
        <v>0.25037555101337211</v>
      </c>
      <c r="M7">
        <v>2</v>
      </c>
      <c r="N7" t="s">
        <v>18</v>
      </c>
    </row>
    <row r="8" spans="1:14" x14ac:dyDescent="0.3">
      <c r="A8" t="s">
        <v>14</v>
      </c>
      <c r="B8" t="s">
        <v>21</v>
      </c>
      <c r="C8" t="s">
        <v>11</v>
      </c>
      <c r="D8" t="s">
        <v>9</v>
      </c>
      <c r="E8">
        <v>2.5</v>
      </c>
      <c r="F8">
        <v>175</v>
      </c>
      <c r="G8">
        <v>0.2</v>
      </c>
      <c r="H8">
        <v>73.5</v>
      </c>
      <c r="I8">
        <v>117.64700000000001</v>
      </c>
      <c r="J8">
        <v>79.400000000000006</v>
      </c>
      <c r="K8">
        <f t="shared" si="0"/>
        <v>0.23095837235216879</v>
      </c>
      <c r="M8">
        <v>3</v>
      </c>
    </row>
    <row r="9" spans="1:14" x14ac:dyDescent="0.3">
      <c r="A9" s="1" t="s">
        <v>15</v>
      </c>
      <c r="B9" s="1" t="s">
        <v>22</v>
      </c>
      <c r="C9" s="1" t="s">
        <v>11</v>
      </c>
      <c r="D9" s="1" t="s">
        <v>9</v>
      </c>
      <c r="E9" s="1">
        <v>0.25</v>
      </c>
      <c r="F9" s="1">
        <v>175</v>
      </c>
      <c r="G9" s="1">
        <v>0.2</v>
      </c>
      <c r="H9" s="1">
        <v>15.3</v>
      </c>
      <c r="I9" s="1">
        <v>0</v>
      </c>
      <c r="J9" s="1">
        <v>14.8</v>
      </c>
      <c r="K9" s="1">
        <f t="shared" si="0"/>
        <v>-1</v>
      </c>
      <c r="L9" s="1"/>
      <c r="M9" s="1">
        <v>2</v>
      </c>
    </row>
    <row r="10" spans="1:14" x14ac:dyDescent="0.3">
      <c r="A10" s="1" t="s">
        <v>15</v>
      </c>
      <c r="B10" s="1" t="s">
        <v>22</v>
      </c>
      <c r="C10" s="1" t="s">
        <v>7</v>
      </c>
      <c r="D10" s="1" t="s">
        <v>9</v>
      </c>
      <c r="E10" s="1">
        <v>0.25</v>
      </c>
      <c r="F10" s="1">
        <v>175</v>
      </c>
      <c r="G10" s="1">
        <v>0.2</v>
      </c>
      <c r="H10" s="1">
        <v>14.4</v>
      </c>
      <c r="I10" s="1">
        <v>1.03199</v>
      </c>
      <c r="J10" s="1">
        <v>14.5</v>
      </c>
      <c r="K10" s="1">
        <f t="shared" si="0"/>
        <v>-0.86625315335222475</v>
      </c>
      <c r="L10" s="1"/>
      <c r="M10" s="1">
        <v>1</v>
      </c>
    </row>
    <row r="11" spans="1:14" x14ac:dyDescent="0.3">
      <c r="A11" s="1" t="s">
        <v>15</v>
      </c>
      <c r="B11" s="1" t="s">
        <v>22</v>
      </c>
      <c r="C11" s="1" t="s">
        <v>11</v>
      </c>
      <c r="D11" s="1" t="s">
        <v>10</v>
      </c>
      <c r="E11" s="1">
        <v>0.25</v>
      </c>
      <c r="F11" s="1">
        <v>175</v>
      </c>
      <c r="G11" s="1">
        <v>0.2</v>
      </c>
      <c r="H11" s="1">
        <v>30.8</v>
      </c>
      <c r="I11" s="1">
        <v>0</v>
      </c>
      <c r="J11" s="1">
        <v>33.4</v>
      </c>
      <c r="K11" s="1">
        <f t="shared" si="0"/>
        <v>-1</v>
      </c>
      <c r="L11" s="1"/>
      <c r="M11" s="1">
        <v>3</v>
      </c>
      <c r="N11" t="s">
        <v>19</v>
      </c>
    </row>
    <row r="12" spans="1:14" x14ac:dyDescent="0.3">
      <c r="A12" s="1" t="s">
        <v>20</v>
      </c>
      <c r="B12" s="1" t="s">
        <v>22</v>
      </c>
      <c r="C12" s="1" t="s">
        <v>11</v>
      </c>
      <c r="D12" s="1" t="s">
        <v>10</v>
      </c>
      <c r="E12" s="1">
        <v>0.25</v>
      </c>
      <c r="F12" s="1">
        <v>175</v>
      </c>
      <c r="G12" s="1">
        <v>0.2</v>
      </c>
      <c r="H12" s="1">
        <v>10.8</v>
      </c>
      <c r="I12" s="1">
        <v>7.2239399999999998</v>
      </c>
      <c r="J12" s="1">
        <v>9.6999999999999993</v>
      </c>
      <c r="K12" s="1">
        <f t="shared" si="0"/>
        <v>-0.19840611986058548</v>
      </c>
      <c r="L12" s="1"/>
      <c r="M12" s="1">
        <v>1</v>
      </c>
    </row>
    <row r="13" spans="1:14" x14ac:dyDescent="0.3">
      <c r="A13" s="1" t="s">
        <v>20</v>
      </c>
      <c r="B13" s="1" t="s">
        <v>22</v>
      </c>
      <c r="C13" s="1" t="s">
        <v>11</v>
      </c>
      <c r="D13" s="1" t="s">
        <v>9</v>
      </c>
      <c r="E13" s="1">
        <v>0.25</v>
      </c>
      <c r="F13" s="1">
        <v>175</v>
      </c>
      <c r="G13" s="1">
        <v>0.2</v>
      </c>
      <c r="H13" s="1">
        <v>8</v>
      </c>
      <c r="I13" s="1">
        <v>2.0639799999999999</v>
      </c>
      <c r="J13" s="1">
        <v>8.3000000000000007</v>
      </c>
      <c r="K13" s="1">
        <f t="shared" si="0"/>
        <v>-0.58982827867304977</v>
      </c>
      <c r="L13" s="1"/>
      <c r="M13" s="1">
        <v>2</v>
      </c>
    </row>
    <row r="14" spans="1:14" x14ac:dyDescent="0.3">
      <c r="A14" s="1" t="s">
        <v>20</v>
      </c>
      <c r="B14" s="1" t="s">
        <v>22</v>
      </c>
      <c r="C14" s="1" t="s">
        <v>7</v>
      </c>
      <c r="D14" s="1" t="s">
        <v>9</v>
      </c>
      <c r="E14" s="1">
        <v>0.25</v>
      </c>
      <c r="F14" s="1">
        <v>175</v>
      </c>
      <c r="G14" s="1">
        <v>0.2</v>
      </c>
      <c r="H14" s="1">
        <v>9.1999999999999993</v>
      </c>
      <c r="I14" s="1">
        <v>1.03199</v>
      </c>
      <c r="J14" s="1">
        <v>9.8000000000000007</v>
      </c>
      <c r="K14" s="1">
        <f t="shared" si="0"/>
        <v>-0.7982816636841904</v>
      </c>
      <c r="L14" s="1"/>
      <c r="M14" s="1">
        <v>3</v>
      </c>
    </row>
    <row r="15" spans="1:14" x14ac:dyDescent="0.3">
      <c r="A15" t="s">
        <v>23</v>
      </c>
      <c r="B15" t="s">
        <v>21</v>
      </c>
      <c r="C15" t="s">
        <v>7</v>
      </c>
      <c r="D15" t="s">
        <v>24</v>
      </c>
      <c r="E15">
        <v>0.25</v>
      </c>
      <c r="F15">
        <v>175</v>
      </c>
      <c r="G15">
        <v>0.2</v>
      </c>
      <c r="H15">
        <v>28.1</v>
      </c>
      <c r="I15">
        <v>46.439599999999999</v>
      </c>
      <c r="J15">
        <v>26.3</v>
      </c>
      <c r="K15">
        <f t="shared" si="0"/>
        <v>0.24603834740191785</v>
      </c>
      <c r="M15">
        <v>1</v>
      </c>
    </row>
    <row r="16" spans="1:14" x14ac:dyDescent="0.3">
      <c r="A16" t="s">
        <v>23</v>
      </c>
      <c r="B16" t="s">
        <v>21</v>
      </c>
      <c r="C16" t="s">
        <v>11</v>
      </c>
      <c r="D16" t="s">
        <v>24</v>
      </c>
      <c r="E16">
        <v>0.25</v>
      </c>
      <c r="F16">
        <v>175</v>
      </c>
      <c r="G16">
        <v>0.2</v>
      </c>
      <c r="H16">
        <v>24.3</v>
      </c>
      <c r="I16">
        <v>30.959800000000001</v>
      </c>
      <c r="J16">
        <v>22.9</v>
      </c>
      <c r="K16">
        <f t="shared" si="0"/>
        <v>0.12051798956927098</v>
      </c>
      <c r="M16">
        <v>2</v>
      </c>
    </row>
    <row r="17" spans="1:13" x14ac:dyDescent="0.3">
      <c r="A17" t="s">
        <v>23</v>
      </c>
      <c r="B17" t="s">
        <v>21</v>
      </c>
      <c r="C17" t="s">
        <v>11</v>
      </c>
      <c r="D17" t="s">
        <v>10</v>
      </c>
      <c r="E17">
        <v>0.25</v>
      </c>
      <c r="F17">
        <v>175</v>
      </c>
      <c r="G17">
        <v>0.2</v>
      </c>
      <c r="H17">
        <v>40.9</v>
      </c>
      <c r="I17">
        <v>50.567599999999999</v>
      </c>
      <c r="J17">
        <v>36.200000000000003</v>
      </c>
      <c r="K17">
        <f t="shared" si="0"/>
        <v>0.1056942567641438</v>
      </c>
      <c r="M17">
        <v>3</v>
      </c>
    </row>
    <row r="18" spans="1:13" x14ac:dyDescent="0.3">
      <c r="A18" t="s">
        <v>25</v>
      </c>
      <c r="B18" t="s">
        <v>21</v>
      </c>
      <c r="C18" t="s">
        <v>11</v>
      </c>
      <c r="D18" t="s">
        <v>10</v>
      </c>
      <c r="E18">
        <v>0.25</v>
      </c>
      <c r="F18">
        <v>175</v>
      </c>
      <c r="G18">
        <v>0.2</v>
      </c>
      <c r="H18">
        <v>58.2</v>
      </c>
      <c r="I18">
        <v>136.22300000000001</v>
      </c>
      <c r="J18">
        <v>55</v>
      </c>
      <c r="K18">
        <f t="shared" si="0"/>
        <v>0.40130540110995105</v>
      </c>
      <c r="M18">
        <v>1</v>
      </c>
    </row>
    <row r="19" spans="1:13" x14ac:dyDescent="0.3">
      <c r="A19" t="s">
        <v>25</v>
      </c>
      <c r="B19" t="s">
        <v>21</v>
      </c>
      <c r="C19" t="s">
        <v>11</v>
      </c>
      <c r="D19" t="s">
        <v>24</v>
      </c>
      <c r="E19">
        <v>0.25</v>
      </c>
      <c r="F19">
        <v>175</v>
      </c>
      <c r="G19">
        <v>0.2</v>
      </c>
      <c r="H19">
        <v>37.299999999999997</v>
      </c>
      <c r="I19">
        <v>97.007199999999997</v>
      </c>
      <c r="J19">
        <v>36.6</v>
      </c>
      <c r="K19">
        <f t="shared" si="0"/>
        <v>0.44455695599342404</v>
      </c>
      <c r="M19">
        <v>2</v>
      </c>
    </row>
    <row r="20" spans="1:13" x14ac:dyDescent="0.3">
      <c r="A20" t="s">
        <v>25</v>
      </c>
      <c r="B20" t="s">
        <v>21</v>
      </c>
      <c r="C20" t="s">
        <v>7</v>
      </c>
      <c r="D20" t="s">
        <v>24</v>
      </c>
      <c r="E20">
        <v>0.25</v>
      </c>
      <c r="F20">
        <v>175</v>
      </c>
      <c r="G20">
        <v>0.2</v>
      </c>
      <c r="H20">
        <v>34.5</v>
      </c>
      <c r="I20">
        <v>84.6233</v>
      </c>
      <c r="J20">
        <v>35.200000000000003</v>
      </c>
      <c r="K20">
        <f t="shared" si="0"/>
        <v>0.4207682292213194</v>
      </c>
      <c r="M20">
        <v>3</v>
      </c>
    </row>
    <row r="21" spans="1:13" x14ac:dyDescent="0.3">
      <c r="A21" s="1" t="s">
        <v>26</v>
      </c>
      <c r="B21" s="1" t="s">
        <v>22</v>
      </c>
      <c r="C21" s="1" t="s">
        <v>7</v>
      </c>
      <c r="D21" s="1" t="s">
        <v>24</v>
      </c>
      <c r="E21" s="1">
        <v>0.5</v>
      </c>
      <c r="F21" s="1">
        <v>175</v>
      </c>
      <c r="G21" s="1">
        <v>0.2</v>
      </c>
      <c r="H21" s="1">
        <v>12.8</v>
      </c>
      <c r="I21" s="1">
        <v>0</v>
      </c>
      <c r="J21" s="1">
        <v>12.2</v>
      </c>
      <c r="K21" s="1">
        <f t="shared" si="0"/>
        <v>-1</v>
      </c>
      <c r="M21" s="1">
        <v>3</v>
      </c>
    </row>
    <row r="22" spans="1:13" x14ac:dyDescent="0.3">
      <c r="A22" s="1" t="s">
        <v>26</v>
      </c>
      <c r="B22" s="1" t="s">
        <v>22</v>
      </c>
      <c r="C22" s="1" t="s">
        <v>11</v>
      </c>
      <c r="D22" s="1" t="s">
        <v>24</v>
      </c>
      <c r="E22" s="1">
        <v>0.5</v>
      </c>
      <c r="F22" s="1">
        <v>175</v>
      </c>
      <c r="G22" s="1">
        <v>0.2</v>
      </c>
      <c r="H22" s="1">
        <v>13.3</v>
      </c>
      <c r="I22" s="1">
        <v>1.03199</v>
      </c>
      <c r="J22" s="1">
        <v>15.3</v>
      </c>
      <c r="K22" s="1">
        <f t="shared" si="0"/>
        <v>-0.85598789840071055</v>
      </c>
      <c r="M22" s="1">
        <v>2</v>
      </c>
    </row>
    <row r="23" spans="1:13" x14ac:dyDescent="0.3">
      <c r="A23" s="1" t="s">
        <v>26</v>
      </c>
      <c r="B23" s="1" t="s">
        <v>22</v>
      </c>
      <c r="C23" s="1" t="s">
        <v>11</v>
      </c>
      <c r="D23" s="1" t="s">
        <v>10</v>
      </c>
      <c r="E23" s="1">
        <v>0.5</v>
      </c>
      <c r="F23" s="1">
        <v>175</v>
      </c>
      <c r="G23" s="1">
        <v>0.2</v>
      </c>
      <c r="H23" s="1">
        <v>17.8</v>
      </c>
      <c r="I23" s="1">
        <v>6.1919500000000003</v>
      </c>
      <c r="J23" s="1">
        <v>15.9</v>
      </c>
      <c r="K23" s="1">
        <f t="shared" si="0"/>
        <v>-0.48383103499298719</v>
      </c>
      <c r="M2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6848-B1C1-4550-A5E7-AA86A1CFA34C}">
  <sheetPr filterMode="1"/>
  <dimension ref="A1:Y72"/>
  <sheetViews>
    <sheetView tabSelected="1" topLeftCell="A47" workbookViewId="0">
      <selection activeCell="L68" sqref="L68:S69"/>
    </sheetView>
  </sheetViews>
  <sheetFormatPr defaultRowHeight="14.4" x14ac:dyDescent="0.3"/>
  <sheetData>
    <row r="1" spans="1:11" x14ac:dyDescent="0.3">
      <c r="C1" t="s">
        <v>8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t="s">
        <v>13</v>
      </c>
      <c r="B2" t="s">
        <v>21</v>
      </c>
      <c r="C2" t="s">
        <v>7</v>
      </c>
      <c r="D2" t="s">
        <v>9</v>
      </c>
      <c r="E2">
        <v>2.5</v>
      </c>
      <c r="F2">
        <v>175</v>
      </c>
      <c r="G2">
        <v>0.2</v>
      </c>
      <c r="H2">
        <v>55.4</v>
      </c>
      <c r="I2">
        <v>156.863</v>
      </c>
      <c r="J2">
        <v>52.3</v>
      </c>
      <c r="K2">
        <f>(I2-H2)/(I2+H2)</f>
        <v>0.4780060585217395</v>
      </c>
    </row>
    <row r="3" spans="1:11" hidden="1" x14ac:dyDescent="0.3">
      <c r="A3" t="s">
        <v>13</v>
      </c>
      <c r="B3" t="s">
        <v>21</v>
      </c>
      <c r="C3" t="s">
        <v>11</v>
      </c>
      <c r="D3" t="s">
        <v>9</v>
      </c>
      <c r="E3">
        <v>2.5</v>
      </c>
      <c r="F3">
        <v>175</v>
      </c>
      <c r="G3">
        <v>0.2</v>
      </c>
      <c r="H3">
        <v>48</v>
      </c>
      <c r="I3">
        <v>102.167</v>
      </c>
      <c r="J3">
        <v>47.4</v>
      </c>
      <c r="K3">
        <f>(I3-H3)/(I3+H3)</f>
        <v>0.360711740928433</v>
      </c>
    </row>
    <row r="4" spans="1:11" hidden="1" x14ac:dyDescent="0.3">
      <c r="A4" t="s">
        <v>13</v>
      </c>
      <c r="B4" t="s">
        <v>21</v>
      </c>
      <c r="C4" t="s">
        <v>11</v>
      </c>
      <c r="D4" t="s">
        <v>10</v>
      </c>
      <c r="E4">
        <v>2.5</v>
      </c>
      <c r="F4">
        <v>175</v>
      </c>
      <c r="G4">
        <v>0.2</v>
      </c>
      <c r="H4">
        <v>56.8</v>
      </c>
      <c r="I4">
        <v>204.334</v>
      </c>
      <c r="J4">
        <v>55.6</v>
      </c>
      <c r="K4">
        <f>(I4-H4)/(I4+H4)</f>
        <v>0.56497430438012664</v>
      </c>
    </row>
    <row r="5" spans="1:11" hidden="1" x14ac:dyDescent="0.3">
      <c r="A5" t="s">
        <v>14</v>
      </c>
      <c r="B5" t="s">
        <v>21</v>
      </c>
      <c r="C5" t="s">
        <v>11</v>
      </c>
      <c r="D5" t="s">
        <v>10</v>
      </c>
      <c r="E5">
        <v>2.5</v>
      </c>
      <c r="F5">
        <v>175</v>
      </c>
      <c r="G5">
        <v>0.2</v>
      </c>
      <c r="H5">
        <v>77.400000000000006</v>
      </c>
      <c r="I5">
        <v>119.711</v>
      </c>
      <c r="J5">
        <v>70.900000000000006</v>
      </c>
      <c r="K5">
        <f t="shared" ref="K5:K22" si="0">(I5-H5)/(I5+H5)</f>
        <v>0.21465570160975286</v>
      </c>
    </row>
    <row r="6" spans="1:11" x14ac:dyDescent="0.3">
      <c r="A6" t="s">
        <v>14</v>
      </c>
      <c r="B6" t="s">
        <v>21</v>
      </c>
      <c r="C6" t="s">
        <v>7</v>
      </c>
      <c r="D6" t="s">
        <v>9</v>
      </c>
      <c r="E6">
        <v>2.5</v>
      </c>
      <c r="F6">
        <v>175</v>
      </c>
      <c r="G6">
        <v>0.2</v>
      </c>
      <c r="H6">
        <v>76.099999999999994</v>
      </c>
      <c r="I6">
        <v>126.935</v>
      </c>
      <c r="J6">
        <v>69</v>
      </c>
      <c r="K6">
        <f t="shared" si="0"/>
        <v>0.25037555101337211</v>
      </c>
    </row>
    <row r="7" spans="1:11" hidden="1" x14ac:dyDescent="0.3">
      <c r="A7" t="s">
        <v>14</v>
      </c>
      <c r="B7" t="s">
        <v>21</v>
      </c>
      <c r="C7" t="s">
        <v>11</v>
      </c>
      <c r="D7" t="s">
        <v>9</v>
      </c>
      <c r="E7">
        <v>2.5</v>
      </c>
      <c r="F7">
        <v>175</v>
      </c>
      <c r="G7">
        <v>0.2</v>
      </c>
      <c r="H7">
        <v>73.5</v>
      </c>
      <c r="I7">
        <v>117.64700000000001</v>
      </c>
      <c r="J7">
        <v>79.400000000000006</v>
      </c>
      <c r="K7">
        <f t="shared" si="0"/>
        <v>0.23095837235216879</v>
      </c>
    </row>
    <row r="8" spans="1:11" hidden="1" x14ac:dyDescent="0.3">
      <c r="A8" s="1" t="s">
        <v>15</v>
      </c>
      <c r="B8" s="1" t="s">
        <v>22</v>
      </c>
      <c r="C8" s="1" t="s">
        <v>11</v>
      </c>
      <c r="D8" s="1" t="s">
        <v>9</v>
      </c>
      <c r="E8" s="1">
        <v>0.25</v>
      </c>
      <c r="F8" s="1">
        <v>175</v>
      </c>
      <c r="G8" s="1">
        <v>0.2</v>
      </c>
      <c r="H8" s="1">
        <v>15.3</v>
      </c>
      <c r="I8" s="1">
        <v>0</v>
      </c>
      <c r="J8" s="1">
        <v>14.8</v>
      </c>
      <c r="K8" s="1">
        <f t="shared" si="0"/>
        <v>-1</v>
      </c>
    </row>
    <row r="9" spans="1:11" hidden="1" x14ac:dyDescent="0.3">
      <c r="A9" s="1" t="s">
        <v>15</v>
      </c>
      <c r="B9" s="1" t="s">
        <v>22</v>
      </c>
      <c r="C9" s="1" t="s">
        <v>7</v>
      </c>
      <c r="D9" s="1" t="s">
        <v>9</v>
      </c>
      <c r="E9" s="1">
        <v>0.25</v>
      </c>
      <c r="F9" s="1">
        <v>175</v>
      </c>
      <c r="G9" s="1">
        <v>0.2</v>
      </c>
      <c r="H9" s="1">
        <v>14.4</v>
      </c>
      <c r="I9" s="1">
        <v>1.03199</v>
      </c>
      <c r="J9" s="1">
        <v>14.5</v>
      </c>
      <c r="K9" s="1">
        <f t="shared" si="0"/>
        <v>-0.86625315335222475</v>
      </c>
    </row>
    <row r="10" spans="1:11" hidden="1" x14ac:dyDescent="0.3">
      <c r="A10" s="1" t="s">
        <v>15</v>
      </c>
      <c r="B10" s="1" t="s">
        <v>22</v>
      </c>
      <c r="C10" s="1" t="s">
        <v>11</v>
      </c>
      <c r="D10" s="1" t="s">
        <v>10</v>
      </c>
      <c r="E10" s="1">
        <v>0.25</v>
      </c>
      <c r="F10" s="1">
        <v>175</v>
      </c>
      <c r="G10" s="1">
        <v>0.2</v>
      </c>
      <c r="H10" s="1">
        <v>30.8</v>
      </c>
      <c r="I10" s="1">
        <v>0</v>
      </c>
      <c r="J10" s="1">
        <v>33.4</v>
      </c>
      <c r="K10" s="1">
        <f t="shared" si="0"/>
        <v>-1</v>
      </c>
    </row>
    <row r="11" spans="1:11" hidden="1" x14ac:dyDescent="0.3">
      <c r="A11" s="1" t="s">
        <v>20</v>
      </c>
      <c r="B11" s="1" t="s">
        <v>22</v>
      </c>
      <c r="C11" s="1" t="s">
        <v>11</v>
      </c>
      <c r="D11" s="1" t="s">
        <v>10</v>
      </c>
      <c r="E11" s="1">
        <v>0.25</v>
      </c>
      <c r="F11" s="1">
        <v>175</v>
      </c>
      <c r="G11" s="1">
        <v>0.2</v>
      </c>
      <c r="H11" s="1">
        <v>10.8</v>
      </c>
      <c r="I11" s="1">
        <v>7.2239399999999998</v>
      </c>
      <c r="J11" s="1">
        <v>9.6999999999999993</v>
      </c>
      <c r="K11" s="1">
        <f t="shared" si="0"/>
        <v>-0.19840611986058548</v>
      </c>
    </row>
    <row r="12" spans="1:11" hidden="1" x14ac:dyDescent="0.3">
      <c r="A12" s="1" t="s">
        <v>20</v>
      </c>
      <c r="B12" s="1" t="s">
        <v>22</v>
      </c>
      <c r="C12" s="1" t="s">
        <v>11</v>
      </c>
      <c r="D12" s="1" t="s">
        <v>9</v>
      </c>
      <c r="E12" s="1">
        <v>0.25</v>
      </c>
      <c r="F12" s="1">
        <v>175</v>
      </c>
      <c r="G12" s="1">
        <v>0.2</v>
      </c>
      <c r="H12" s="1">
        <v>8</v>
      </c>
      <c r="I12" s="1">
        <v>2.0639799999999999</v>
      </c>
      <c r="J12" s="1">
        <v>8.3000000000000007</v>
      </c>
      <c r="K12" s="1">
        <f t="shared" si="0"/>
        <v>-0.58982827867304977</v>
      </c>
    </row>
    <row r="13" spans="1:11" hidden="1" x14ac:dyDescent="0.3">
      <c r="A13" s="1" t="s">
        <v>20</v>
      </c>
      <c r="B13" s="1" t="s">
        <v>22</v>
      </c>
      <c r="C13" s="1" t="s">
        <v>7</v>
      </c>
      <c r="D13" s="1" t="s">
        <v>9</v>
      </c>
      <c r="E13" s="1">
        <v>0.25</v>
      </c>
      <c r="F13" s="1">
        <v>175</v>
      </c>
      <c r="G13" s="1">
        <v>0.2</v>
      </c>
      <c r="H13" s="1">
        <v>9.1999999999999993</v>
      </c>
      <c r="I13" s="1">
        <v>1.03199</v>
      </c>
      <c r="J13" s="1">
        <v>9.8000000000000007</v>
      </c>
      <c r="K13" s="1">
        <f t="shared" si="0"/>
        <v>-0.7982816636841904</v>
      </c>
    </row>
    <row r="14" spans="1:11" x14ac:dyDescent="0.3">
      <c r="A14" t="s">
        <v>23</v>
      </c>
      <c r="B14" t="s">
        <v>21</v>
      </c>
      <c r="C14" t="s">
        <v>7</v>
      </c>
      <c r="D14" t="s">
        <v>24</v>
      </c>
      <c r="E14">
        <v>0.25</v>
      </c>
      <c r="F14">
        <v>175</v>
      </c>
      <c r="G14">
        <v>0.2</v>
      </c>
      <c r="H14">
        <v>28.1</v>
      </c>
      <c r="I14">
        <v>46.439599999999999</v>
      </c>
      <c r="J14">
        <v>26.3</v>
      </c>
      <c r="K14">
        <f t="shared" si="0"/>
        <v>0.24603834740191785</v>
      </c>
    </row>
    <row r="15" spans="1:11" hidden="1" x14ac:dyDescent="0.3">
      <c r="A15" t="s">
        <v>23</v>
      </c>
      <c r="B15" t="s">
        <v>21</v>
      </c>
      <c r="C15" t="s">
        <v>11</v>
      </c>
      <c r="D15" t="s">
        <v>24</v>
      </c>
      <c r="E15">
        <v>0.25</v>
      </c>
      <c r="F15">
        <v>175</v>
      </c>
      <c r="G15">
        <v>0.2</v>
      </c>
      <c r="H15">
        <v>24.3</v>
      </c>
      <c r="I15">
        <v>30.959800000000001</v>
      </c>
      <c r="J15">
        <v>22.9</v>
      </c>
      <c r="K15">
        <f t="shared" si="0"/>
        <v>0.12051798956927098</v>
      </c>
    </row>
    <row r="16" spans="1:11" hidden="1" x14ac:dyDescent="0.3">
      <c r="A16" t="s">
        <v>23</v>
      </c>
      <c r="B16" t="s">
        <v>21</v>
      </c>
      <c r="C16" t="s">
        <v>11</v>
      </c>
      <c r="D16" t="s">
        <v>10</v>
      </c>
      <c r="E16">
        <v>0.25</v>
      </c>
      <c r="F16">
        <v>175</v>
      </c>
      <c r="G16">
        <v>0.2</v>
      </c>
      <c r="H16">
        <v>40.9</v>
      </c>
      <c r="I16">
        <v>50.567599999999999</v>
      </c>
      <c r="J16">
        <v>36.200000000000003</v>
      </c>
      <c r="K16">
        <f t="shared" si="0"/>
        <v>0.1056942567641438</v>
      </c>
    </row>
    <row r="17" spans="1:11" hidden="1" x14ac:dyDescent="0.3">
      <c r="A17" t="s">
        <v>25</v>
      </c>
      <c r="B17" t="s">
        <v>21</v>
      </c>
      <c r="C17" t="s">
        <v>11</v>
      </c>
      <c r="D17" t="s">
        <v>10</v>
      </c>
      <c r="E17">
        <v>0.25</v>
      </c>
      <c r="F17">
        <v>175</v>
      </c>
      <c r="G17">
        <v>0.2</v>
      </c>
      <c r="H17">
        <v>58.2</v>
      </c>
      <c r="I17">
        <v>136.22300000000001</v>
      </c>
      <c r="J17">
        <v>55</v>
      </c>
      <c r="K17">
        <f t="shared" si="0"/>
        <v>0.40130540110995105</v>
      </c>
    </row>
    <row r="18" spans="1:11" hidden="1" x14ac:dyDescent="0.3">
      <c r="A18" t="s">
        <v>25</v>
      </c>
      <c r="B18" t="s">
        <v>21</v>
      </c>
      <c r="C18" t="s">
        <v>11</v>
      </c>
      <c r="D18" t="s">
        <v>24</v>
      </c>
      <c r="E18">
        <v>0.25</v>
      </c>
      <c r="F18">
        <v>175</v>
      </c>
      <c r="G18">
        <v>0.2</v>
      </c>
      <c r="H18">
        <v>37.299999999999997</v>
      </c>
      <c r="I18">
        <v>97.007199999999997</v>
      </c>
      <c r="J18">
        <v>36.6</v>
      </c>
      <c r="K18">
        <f t="shared" si="0"/>
        <v>0.44455695599342404</v>
      </c>
    </row>
    <row r="19" spans="1:11" x14ac:dyDescent="0.3">
      <c r="A19" t="s">
        <v>25</v>
      </c>
      <c r="B19" t="s">
        <v>21</v>
      </c>
      <c r="C19" t="s">
        <v>7</v>
      </c>
      <c r="D19" t="s">
        <v>24</v>
      </c>
      <c r="E19">
        <v>0.25</v>
      </c>
      <c r="F19">
        <v>175</v>
      </c>
      <c r="G19">
        <v>0.2</v>
      </c>
      <c r="H19">
        <v>34.5</v>
      </c>
      <c r="I19">
        <v>84.6233</v>
      </c>
      <c r="J19">
        <v>35.200000000000003</v>
      </c>
      <c r="K19">
        <f t="shared" si="0"/>
        <v>0.4207682292213194</v>
      </c>
    </row>
    <row r="20" spans="1:11" hidden="1" x14ac:dyDescent="0.3">
      <c r="A20" s="1" t="s">
        <v>26</v>
      </c>
      <c r="B20" s="1" t="s">
        <v>22</v>
      </c>
      <c r="C20" s="1" t="s">
        <v>7</v>
      </c>
      <c r="D20" s="1" t="s">
        <v>24</v>
      </c>
      <c r="E20" s="1">
        <v>0.5</v>
      </c>
      <c r="F20" s="1">
        <v>175</v>
      </c>
      <c r="G20" s="1">
        <v>0.2</v>
      </c>
      <c r="H20" s="1">
        <v>12.8</v>
      </c>
      <c r="I20" s="1">
        <v>0</v>
      </c>
      <c r="J20" s="1">
        <v>12.2</v>
      </c>
      <c r="K20" s="1">
        <f t="shared" si="0"/>
        <v>-1</v>
      </c>
    </row>
    <row r="21" spans="1:11" hidden="1" x14ac:dyDescent="0.3">
      <c r="A21" s="1" t="s">
        <v>26</v>
      </c>
      <c r="B21" s="1" t="s">
        <v>22</v>
      </c>
      <c r="C21" s="1" t="s">
        <v>11</v>
      </c>
      <c r="D21" s="1" t="s">
        <v>24</v>
      </c>
      <c r="E21" s="1">
        <v>0.5</v>
      </c>
      <c r="F21" s="1">
        <v>175</v>
      </c>
      <c r="G21" s="1">
        <v>0.2</v>
      </c>
      <c r="H21" s="1">
        <v>13.3</v>
      </c>
      <c r="I21" s="1">
        <v>1.03199</v>
      </c>
      <c r="J21" s="1">
        <v>15.3</v>
      </c>
      <c r="K21" s="1">
        <f t="shared" si="0"/>
        <v>-0.85598789840071055</v>
      </c>
    </row>
    <row r="22" spans="1:11" hidden="1" x14ac:dyDescent="0.3">
      <c r="A22" s="1" t="s">
        <v>26</v>
      </c>
      <c r="B22" s="1" t="s">
        <v>22</v>
      </c>
      <c r="C22" s="1" t="s">
        <v>11</v>
      </c>
      <c r="D22" s="1" t="s">
        <v>10</v>
      </c>
      <c r="E22" s="1">
        <v>0.5</v>
      </c>
      <c r="F22" s="1">
        <v>175</v>
      </c>
      <c r="G22" s="1">
        <v>0.2</v>
      </c>
      <c r="H22" s="1">
        <v>17.8</v>
      </c>
      <c r="I22" s="1">
        <v>6.1919500000000003</v>
      </c>
      <c r="J22" s="1">
        <v>15.9</v>
      </c>
      <c r="K22" s="1">
        <f t="shared" si="0"/>
        <v>-0.48383103499298719</v>
      </c>
    </row>
    <row r="35" spans="1:25" x14ac:dyDescent="0.3">
      <c r="H35" t="s">
        <v>33</v>
      </c>
      <c r="K35" t="s">
        <v>34</v>
      </c>
      <c r="V35" t="s">
        <v>37</v>
      </c>
      <c r="Y35" t="s">
        <v>38</v>
      </c>
    </row>
    <row r="36" spans="1:25" x14ac:dyDescent="0.3">
      <c r="A36" t="s">
        <v>13</v>
      </c>
      <c r="B36" t="s">
        <v>21</v>
      </c>
      <c r="C36" t="s">
        <v>11</v>
      </c>
      <c r="D36" t="s">
        <v>9</v>
      </c>
      <c r="E36">
        <v>2.5</v>
      </c>
      <c r="F36">
        <v>175</v>
      </c>
      <c r="G36">
        <v>0.2</v>
      </c>
      <c r="H36">
        <v>48</v>
      </c>
      <c r="I36">
        <v>102.167</v>
      </c>
      <c r="J36">
        <v>47.4</v>
      </c>
      <c r="K36">
        <v>0.360711740928433</v>
      </c>
      <c r="O36" s="1" t="s">
        <v>15</v>
      </c>
      <c r="P36" s="1" t="s">
        <v>22</v>
      </c>
      <c r="Q36" s="1" t="s">
        <v>11</v>
      </c>
      <c r="R36" s="1" t="s">
        <v>9</v>
      </c>
      <c r="S36" s="1">
        <v>0.25</v>
      </c>
      <c r="T36" s="1">
        <v>175</v>
      </c>
      <c r="U36" s="1">
        <v>0.2</v>
      </c>
      <c r="V36" s="1">
        <v>15.3</v>
      </c>
      <c r="W36" s="1">
        <v>0</v>
      </c>
      <c r="X36" s="1">
        <v>14.8</v>
      </c>
      <c r="Y36" s="1">
        <v>-1</v>
      </c>
    </row>
    <row r="37" spans="1:25" x14ac:dyDescent="0.3">
      <c r="A37" t="s">
        <v>14</v>
      </c>
      <c r="B37" t="s">
        <v>21</v>
      </c>
      <c r="C37" t="s">
        <v>11</v>
      </c>
      <c r="D37" t="s">
        <v>9</v>
      </c>
      <c r="E37">
        <v>2.5</v>
      </c>
      <c r="F37">
        <v>175</v>
      </c>
      <c r="G37">
        <v>0.2</v>
      </c>
      <c r="H37">
        <v>73.5</v>
      </c>
      <c r="I37">
        <v>117.64700000000001</v>
      </c>
      <c r="J37">
        <v>79.400000000000006</v>
      </c>
      <c r="K37">
        <v>0.23095837235216879</v>
      </c>
      <c r="O37" s="1" t="s">
        <v>20</v>
      </c>
      <c r="P37" s="1" t="s">
        <v>22</v>
      </c>
      <c r="Q37" s="1" t="s">
        <v>11</v>
      </c>
      <c r="R37" s="1" t="s">
        <v>9</v>
      </c>
      <c r="S37" s="1">
        <v>0.25</v>
      </c>
      <c r="T37" s="1">
        <v>175</v>
      </c>
      <c r="U37" s="1">
        <v>0.2</v>
      </c>
      <c r="V37" s="1">
        <v>8</v>
      </c>
      <c r="W37" s="1">
        <v>2.0639799999999999</v>
      </c>
      <c r="X37" s="1">
        <v>8.3000000000000007</v>
      </c>
      <c r="Y37" s="1">
        <v>-0.58982827867304977</v>
      </c>
    </row>
    <row r="38" spans="1:25" x14ac:dyDescent="0.3">
      <c r="A38" t="s">
        <v>23</v>
      </c>
      <c r="B38" t="s">
        <v>21</v>
      </c>
      <c r="C38" t="s">
        <v>11</v>
      </c>
      <c r="D38" t="s">
        <v>24</v>
      </c>
      <c r="E38">
        <v>0.25</v>
      </c>
      <c r="F38">
        <v>175</v>
      </c>
      <c r="G38">
        <v>0.2</v>
      </c>
      <c r="H38">
        <v>24.3</v>
      </c>
      <c r="I38">
        <v>30.959800000000001</v>
      </c>
      <c r="J38">
        <v>22.9</v>
      </c>
      <c r="K38">
        <v>0.12051798956927098</v>
      </c>
      <c r="O38" s="1" t="s">
        <v>26</v>
      </c>
      <c r="P38" s="1" t="s">
        <v>22</v>
      </c>
      <c r="Q38" s="1" t="s">
        <v>11</v>
      </c>
      <c r="R38" s="1" t="s">
        <v>24</v>
      </c>
      <c r="S38" s="1">
        <v>0.5</v>
      </c>
      <c r="T38" s="1">
        <v>175</v>
      </c>
      <c r="U38" s="1">
        <v>0.2</v>
      </c>
      <c r="V38" s="1">
        <v>13.3</v>
      </c>
      <c r="W38" s="1">
        <v>1.03199</v>
      </c>
      <c r="X38" s="1">
        <v>15.3</v>
      </c>
      <c r="Y38" s="1">
        <v>-0.85598789840071055</v>
      </c>
    </row>
    <row r="39" spans="1:25" x14ac:dyDescent="0.3">
      <c r="A39" t="s">
        <v>25</v>
      </c>
      <c r="B39" t="s">
        <v>21</v>
      </c>
      <c r="C39" t="s">
        <v>11</v>
      </c>
      <c r="D39" t="s">
        <v>24</v>
      </c>
      <c r="E39">
        <v>0.25</v>
      </c>
      <c r="F39">
        <v>175</v>
      </c>
      <c r="G39">
        <v>0.2</v>
      </c>
      <c r="H39">
        <v>37.299999999999997</v>
      </c>
      <c r="I39">
        <v>97.007199999999997</v>
      </c>
      <c r="J39">
        <v>36.6</v>
      </c>
      <c r="K39">
        <v>0.44455695599342404</v>
      </c>
    </row>
    <row r="40" spans="1:25" x14ac:dyDescent="0.3">
      <c r="U40" s="1" t="s">
        <v>41</v>
      </c>
      <c r="V40">
        <f>AVERAGE(V35:V38)</f>
        <v>12.200000000000001</v>
      </c>
      <c r="X40" s="1" t="s">
        <v>41</v>
      </c>
      <c r="Y40">
        <f>AVERAGE(Y35:Y38)</f>
        <v>-0.81527205902458677</v>
      </c>
    </row>
    <row r="41" spans="1:25" x14ac:dyDescent="0.3">
      <c r="G41" s="1" t="s">
        <v>41</v>
      </c>
      <c r="H41">
        <f>AVERAGE(H36:H39)</f>
        <v>45.775000000000006</v>
      </c>
      <c r="J41" s="1" t="s">
        <v>41</v>
      </c>
      <c r="K41">
        <f>AVERAGE(K36:K39)</f>
        <v>0.2891862647108242</v>
      </c>
      <c r="U41" s="1" t="s">
        <v>42</v>
      </c>
      <c r="V41">
        <f>STDEV(V35:V38)</f>
        <v>3.7722672227720015</v>
      </c>
      <c r="X41" s="1" t="s">
        <v>42</v>
      </c>
      <c r="Y41">
        <f>STDEV(Y35:Y38)</f>
        <v>0.20809503820647715</v>
      </c>
    </row>
    <row r="42" spans="1:25" x14ac:dyDescent="0.3">
      <c r="G42" s="1" t="s">
        <v>42</v>
      </c>
      <c r="H42">
        <f>STDEV(H36:H39)</f>
        <v>20.869655004335815</v>
      </c>
      <c r="J42" s="1" t="s">
        <v>42</v>
      </c>
      <c r="K42">
        <f>STDEV(K36:K39)</f>
        <v>0.14270648191952895</v>
      </c>
      <c r="U42" s="1" t="s">
        <v>43</v>
      </c>
      <c r="V42">
        <f>V41/(SQRT(COUNT(V34:V38)))</f>
        <v>2.1779194965226174</v>
      </c>
      <c r="X42" s="1" t="s">
        <v>43</v>
      </c>
      <c r="Y42">
        <f>Y41/(SQRT(COUNT(Y34:Y38)))</f>
        <v>0.12014372632553505</v>
      </c>
    </row>
    <row r="43" spans="1:25" x14ac:dyDescent="0.3">
      <c r="G43" s="1" t="s">
        <v>43</v>
      </c>
      <c r="H43">
        <f>H42/(SQRT(COUNT(H35:H39)))</f>
        <v>10.434827502167908</v>
      </c>
      <c r="J43" s="1" t="s">
        <v>43</v>
      </c>
      <c r="K43">
        <f>K42/(SQRT(COUNT(K35:K39)))</f>
        <v>7.1353240959764475E-2</v>
      </c>
    </row>
    <row r="52" spans="1:25" x14ac:dyDescent="0.3">
      <c r="H52" t="s">
        <v>35</v>
      </c>
      <c r="K52" t="s">
        <v>36</v>
      </c>
      <c r="V52" t="s">
        <v>39</v>
      </c>
      <c r="Y52" t="s">
        <v>40</v>
      </c>
    </row>
    <row r="53" spans="1:25" x14ac:dyDescent="0.3">
      <c r="A53" t="s">
        <v>13</v>
      </c>
      <c r="B53" t="s">
        <v>21</v>
      </c>
      <c r="C53" t="s">
        <v>7</v>
      </c>
      <c r="D53" t="s">
        <v>9</v>
      </c>
      <c r="E53">
        <v>2.5</v>
      </c>
      <c r="F53">
        <v>175</v>
      </c>
      <c r="G53">
        <v>0.2</v>
      </c>
      <c r="H53">
        <v>55.4</v>
      </c>
      <c r="I53">
        <v>156.863</v>
      </c>
      <c r="J53">
        <v>52.3</v>
      </c>
      <c r="K53">
        <v>0.4780060585217395</v>
      </c>
      <c r="O53" s="1" t="s">
        <v>15</v>
      </c>
      <c r="P53" s="1" t="s">
        <v>22</v>
      </c>
      <c r="Q53" s="1" t="s">
        <v>7</v>
      </c>
      <c r="R53" s="1" t="s">
        <v>9</v>
      </c>
      <c r="S53" s="1">
        <v>0.25</v>
      </c>
      <c r="T53" s="1">
        <v>175</v>
      </c>
      <c r="U53" s="1">
        <v>0.2</v>
      </c>
      <c r="V53" s="1">
        <v>14.4</v>
      </c>
      <c r="W53" s="1">
        <v>1.03199</v>
      </c>
      <c r="X53" s="1">
        <v>14.5</v>
      </c>
      <c r="Y53" s="1">
        <v>-0.86625315335222475</v>
      </c>
    </row>
    <row r="54" spans="1:25" x14ac:dyDescent="0.3">
      <c r="A54" t="s">
        <v>14</v>
      </c>
      <c r="B54" t="s">
        <v>21</v>
      </c>
      <c r="C54" t="s">
        <v>7</v>
      </c>
      <c r="D54" t="s">
        <v>9</v>
      </c>
      <c r="E54">
        <v>2.5</v>
      </c>
      <c r="F54">
        <v>175</v>
      </c>
      <c r="G54">
        <v>0.2</v>
      </c>
      <c r="H54">
        <v>76.099999999999994</v>
      </c>
      <c r="I54">
        <v>126.935</v>
      </c>
      <c r="J54">
        <v>69</v>
      </c>
      <c r="K54">
        <v>0.25037555101337211</v>
      </c>
      <c r="O54" s="1" t="s">
        <v>20</v>
      </c>
      <c r="P54" s="1" t="s">
        <v>22</v>
      </c>
      <c r="Q54" s="1" t="s">
        <v>7</v>
      </c>
      <c r="R54" s="1" t="s">
        <v>9</v>
      </c>
      <c r="S54" s="1">
        <v>0.25</v>
      </c>
      <c r="T54" s="1">
        <v>175</v>
      </c>
      <c r="U54" s="1">
        <v>0.2</v>
      </c>
      <c r="V54" s="1">
        <v>9.1999999999999993</v>
      </c>
      <c r="W54" s="1">
        <v>1.03199</v>
      </c>
      <c r="X54" s="1">
        <v>9.8000000000000007</v>
      </c>
      <c r="Y54" s="1">
        <v>-0.7982816636841904</v>
      </c>
    </row>
    <row r="55" spans="1:25" x14ac:dyDescent="0.3">
      <c r="A55" t="s">
        <v>23</v>
      </c>
      <c r="B55" t="s">
        <v>21</v>
      </c>
      <c r="C55" t="s">
        <v>7</v>
      </c>
      <c r="D55" t="s">
        <v>24</v>
      </c>
      <c r="E55">
        <v>0.25</v>
      </c>
      <c r="F55">
        <v>175</v>
      </c>
      <c r="G55">
        <v>0.2</v>
      </c>
      <c r="H55">
        <v>28.1</v>
      </c>
      <c r="I55">
        <v>46.439599999999999</v>
      </c>
      <c r="J55">
        <v>26.3</v>
      </c>
      <c r="K55">
        <v>0.24603834740191785</v>
      </c>
      <c r="O55" s="1" t="s">
        <v>26</v>
      </c>
      <c r="P55" s="1" t="s">
        <v>22</v>
      </c>
      <c r="Q55" s="1" t="s">
        <v>7</v>
      </c>
      <c r="R55" s="1" t="s">
        <v>24</v>
      </c>
      <c r="S55" s="1">
        <v>0.5</v>
      </c>
      <c r="T55" s="1">
        <v>175</v>
      </c>
      <c r="U55" s="1">
        <v>0.2</v>
      </c>
      <c r="V55" s="1">
        <v>12.8</v>
      </c>
      <c r="W55" s="1">
        <v>0</v>
      </c>
      <c r="X55" s="1">
        <v>12.2</v>
      </c>
      <c r="Y55" s="1">
        <v>-1</v>
      </c>
    </row>
    <row r="56" spans="1:25" x14ac:dyDescent="0.3">
      <c r="A56" t="s">
        <v>25</v>
      </c>
      <c r="B56" t="s">
        <v>21</v>
      </c>
      <c r="C56" t="s">
        <v>7</v>
      </c>
      <c r="D56" t="s">
        <v>24</v>
      </c>
      <c r="E56">
        <v>0.25</v>
      </c>
      <c r="F56">
        <v>175</v>
      </c>
      <c r="G56">
        <v>0.2</v>
      </c>
      <c r="H56">
        <v>34.5</v>
      </c>
      <c r="I56">
        <v>84.6233</v>
      </c>
      <c r="J56">
        <v>35.200000000000003</v>
      </c>
      <c r="K56">
        <v>0.4207682292213194</v>
      </c>
    </row>
    <row r="57" spans="1:25" x14ac:dyDescent="0.3">
      <c r="U57" s="1" t="s">
        <v>41</v>
      </c>
      <c r="V57">
        <f>AVERAGE(V52:V55)</f>
        <v>12.133333333333335</v>
      </c>
      <c r="X57" s="1" t="s">
        <v>41</v>
      </c>
      <c r="Y57">
        <f>AVERAGE(Y52:Y55)</f>
        <v>-0.88817827234547175</v>
      </c>
    </row>
    <row r="58" spans="1:25" x14ac:dyDescent="0.3">
      <c r="G58" s="1" t="s">
        <v>41</v>
      </c>
      <c r="H58">
        <f>AVERAGE(H53:H56)</f>
        <v>48.524999999999999</v>
      </c>
      <c r="J58" s="1" t="s">
        <v>41</v>
      </c>
      <c r="K58">
        <f>AVERAGE(K53:K56)</f>
        <v>0.34879704653958721</v>
      </c>
      <c r="U58" s="1" t="s">
        <v>42</v>
      </c>
      <c r="V58">
        <f>STDEV(V52:V55)</f>
        <v>2.6633312473917465</v>
      </c>
      <c r="X58" s="1" t="s">
        <v>42</v>
      </c>
      <c r="Y58">
        <f>STDEV(Y52:Y55)</f>
        <v>0.10263091607140387</v>
      </c>
    </row>
    <row r="59" spans="1:25" x14ac:dyDescent="0.3">
      <c r="G59" s="1" t="s">
        <v>42</v>
      </c>
      <c r="H59">
        <f>STDEV(H53:H56)</f>
        <v>21.767923649259707</v>
      </c>
      <c r="J59" s="1" t="s">
        <v>42</v>
      </c>
      <c r="K59">
        <f>STDEV(K53:K56)</f>
        <v>0.11849185758818215</v>
      </c>
      <c r="U59" s="1" t="s">
        <v>43</v>
      </c>
      <c r="V59">
        <f>V58/(SQRT(COUNT(V51:V55)))</f>
        <v>1.5376750126227667</v>
      </c>
      <c r="X59" s="1" t="s">
        <v>43</v>
      </c>
      <c r="Y59">
        <f>Y58/(SQRT(COUNT(Y51:Y55)))</f>
        <v>5.9253987021002916E-2</v>
      </c>
    </row>
    <row r="60" spans="1:25" x14ac:dyDescent="0.3">
      <c r="G60" s="1" t="s">
        <v>43</v>
      </c>
      <c r="H60">
        <f>H59/(SQRT(COUNT(H52:H56)))</f>
        <v>10.883961824629854</v>
      </c>
      <c r="J60" s="1" t="s">
        <v>43</v>
      </c>
      <c r="K60">
        <f>K59/(SQRT(COUNT(K52:K56)))</f>
        <v>5.9245928794091074E-2</v>
      </c>
    </row>
    <row r="68" spans="1:19" x14ac:dyDescent="0.3">
      <c r="A68" t="s">
        <v>33</v>
      </c>
      <c r="B68" t="s">
        <v>34</v>
      </c>
      <c r="C68" t="s">
        <v>35</v>
      </c>
      <c r="D68" t="s">
        <v>36</v>
      </c>
      <c r="E68" t="s">
        <v>37</v>
      </c>
      <c r="F68" t="s">
        <v>38</v>
      </c>
      <c r="G68" t="s">
        <v>39</v>
      </c>
      <c r="H68" t="s">
        <v>40</v>
      </c>
      <c r="L68" t="s">
        <v>44</v>
      </c>
      <c r="M68" t="s">
        <v>45</v>
      </c>
      <c r="N68" t="s">
        <v>46</v>
      </c>
      <c r="O68" t="s">
        <v>47</v>
      </c>
      <c r="P68" t="s">
        <v>48</v>
      </c>
      <c r="Q68" t="s">
        <v>49</v>
      </c>
      <c r="R68" t="s">
        <v>50</v>
      </c>
      <c r="S68" t="s">
        <v>51</v>
      </c>
    </row>
    <row r="69" spans="1:19" x14ac:dyDescent="0.3">
      <c r="A69">
        <v>48</v>
      </c>
      <c r="B69">
        <v>0.360711740928433</v>
      </c>
      <c r="C69">
        <v>55.4</v>
      </c>
      <c r="D69">
        <v>0.4780060585217395</v>
      </c>
      <c r="E69" s="1">
        <v>15.3</v>
      </c>
      <c r="F69" s="1">
        <v>-1</v>
      </c>
      <c r="G69" s="1">
        <v>14.4</v>
      </c>
      <c r="H69" s="1">
        <v>-0.86625315335222475</v>
      </c>
      <c r="L69">
        <v>0.2891862647108242</v>
      </c>
      <c r="M69">
        <v>7.1353240959764475E-2</v>
      </c>
      <c r="N69">
        <v>0.34879704653958721</v>
      </c>
      <c r="O69">
        <v>5.9245928794091074E-2</v>
      </c>
      <c r="P69">
        <v>-0.81527205902458677</v>
      </c>
      <c r="Q69">
        <v>0.12014372632553505</v>
      </c>
      <c r="R69">
        <v>-0.88817827234547175</v>
      </c>
      <c r="S69">
        <v>5.9253987021002916E-2</v>
      </c>
    </row>
    <row r="70" spans="1:19" x14ac:dyDescent="0.3">
      <c r="A70">
        <v>73.5</v>
      </c>
      <c r="B70">
        <v>0.23095837235216879</v>
      </c>
      <c r="C70">
        <v>76.099999999999994</v>
      </c>
      <c r="D70">
        <v>0.25037555101337211</v>
      </c>
      <c r="E70" s="1">
        <v>8</v>
      </c>
      <c r="F70" s="1">
        <v>-0.58982827867304977</v>
      </c>
      <c r="G70" s="1">
        <v>9.1999999999999993</v>
      </c>
      <c r="H70" s="1">
        <v>-0.7982816636841904</v>
      </c>
    </row>
    <row r="71" spans="1:19" x14ac:dyDescent="0.3">
      <c r="A71">
        <v>24.3</v>
      </c>
      <c r="B71">
        <v>0.12051798956927098</v>
      </c>
      <c r="C71">
        <v>28.1</v>
      </c>
      <c r="D71">
        <v>0.24603834740191785</v>
      </c>
      <c r="E71" s="1">
        <v>13.3</v>
      </c>
      <c r="F71" s="1">
        <v>-0.85598789840071055</v>
      </c>
      <c r="G71" s="1">
        <v>12.8</v>
      </c>
      <c r="H71" s="1">
        <v>-1</v>
      </c>
    </row>
    <row r="72" spans="1:19" x14ac:dyDescent="0.3">
      <c r="A72">
        <v>37.299999999999997</v>
      </c>
      <c r="B72">
        <v>0.44455695599342404</v>
      </c>
      <c r="C72">
        <v>34.5</v>
      </c>
      <c r="D72">
        <v>0.4207682292213194</v>
      </c>
    </row>
  </sheetData>
  <autoFilter ref="A1:K22" xr:uid="{4DD96F8A-CF99-420C-BB28-74884DB0EA04}">
    <filterColumn colId="1">
      <filters>
        <filter val="PV"/>
      </filters>
    </filterColumn>
    <filterColumn colId="2">
      <filters>
        <filter val="Biphasic"/>
      </filters>
    </filterColumn>
    <filterColumn colId="3">
      <filters>
        <filter val="New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A931-495F-4B12-9AFE-7D26163A3746}">
  <dimension ref="A1:K5"/>
  <sheetViews>
    <sheetView workbookViewId="0">
      <selection activeCell="F12" sqref="F12"/>
    </sheetView>
  </sheetViews>
  <sheetFormatPr defaultRowHeight="14.4" x14ac:dyDescent="0.3"/>
  <sheetData>
    <row r="1" spans="1:11" x14ac:dyDescent="0.3">
      <c r="A1" t="s">
        <v>21</v>
      </c>
      <c r="H1" t="s">
        <v>30</v>
      </c>
    </row>
    <row r="2" spans="1:11" x14ac:dyDescent="0.3">
      <c r="A2" t="s">
        <v>31</v>
      </c>
      <c r="B2" t="s">
        <v>13</v>
      </c>
      <c r="C2" t="s">
        <v>14</v>
      </c>
      <c r="D2" t="s">
        <v>23</v>
      </c>
      <c r="E2" t="s">
        <v>25</v>
      </c>
      <c r="F2" s="1" t="s">
        <v>32</v>
      </c>
      <c r="H2" t="s">
        <v>15</v>
      </c>
      <c r="I2" t="s">
        <v>20</v>
      </c>
      <c r="J2" t="s">
        <v>26</v>
      </c>
      <c r="K2" s="1" t="s">
        <v>32</v>
      </c>
    </row>
    <row r="3" spans="1:11" x14ac:dyDescent="0.3">
      <c r="A3" t="s">
        <v>27</v>
      </c>
      <c r="B3">
        <v>0.56497430438012664</v>
      </c>
      <c r="C3">
        <v>0.21465570160975286</v>
      </c>
      <c r="D3">
        <v>0.1056942567641438</v>
      </c>
      <c r="E3">
        <v>0.40130540110995105</v>
      </c>
      <c r="F3" s="1">
        <f>AVERAGE(B3:E3)</f>
        <v>0.32165741596599362</v>
      </c>
      <c r="G3" t="s">
        <v>27</v>
      </c>
      <c r="H3">
        <v>-1</v>
      </c>
      <c r="I3">
        <v>-0.19840611986058548</v>
      </c>
      <c r="J3">
        <v>-0.48383103499298719</v>
      </c>
      <c r="K3" s="1">
        <f>AVERAGE(H3:J3)</f>
        <v>-0.56074571828452424</v>
      </c>
    </row>
    <row r="4" spans="1:11" x14ac:dyDescent="0.3">
      <c r="A4" t="s">
        <v>28</v>
      </c>
      <c r="B4">
        <v>0.360711740928433</v>
      </c>
      <c r="C4">
        <v>0.25037555101337211</v>
      </c>
      <c r="D4">
        <v>0.12051798956927098</v>
      </c>
      <c r="E4">
        <v>0.44455695599342404</v>
      </c>
      <c r="F4" s="1">
        <f t="shared" ref="F4:F5" si="0">AVERAGE(B4:E4)</f>
        <v>0.29404055937612505</v>
      </c>
      <c r="G4" t="s">
        <v>28</v>
      </c>
      <c r="H4">
        <v>-1</v>
      </c>
      <c r="I4">
        <v>-0.58982827867304977</v>
      </c>
      <c r="J4">
        <v>-0.85598789840071055</v>
      </c>
      <c r="K4" s="1">
        <f t="shared" ref="K4:K5" si="1">AVERAGE(H4:J4)</f>
        <v>-0.81527205902458677</v>
      </c>
    </row>
    <row r="5" spans="1:11" x14ac:dyDescent="0.3">
      <c r="A5" t="s">
        <v>29</v>
      </c>
      <c r="B5">
        <v>0.4780060585217395</v>
      </c>
      <c r="C5">
        <v>0.23095837235216879</v>
      </c>
      <c r="D5">
        <v>0.24603834740191785</v>
      </c>
      <c r="E5">
        <v>0.4207682292213194</v>
      </c>
      <c r="F5" s="1">
        <f t="shared" si="0"/>
        <v>0.34394275187428636</v>
      </c>
      <c r="G5" t="s">
        <v>29</v>
      </c>
      <c r="H5">
        <v>-0.86625315335222475</v>
      </c>
      <c r="I5">
        <v>-0.7982816636841904</v>
      </c>
      <c r="J5">
        <v>-1</v>
      </c>
      <c r="K5" s="1">
        <f t="shared" si="1"/>
        <v>-0.88817827234547175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gittis</dc:creator>
  <cp:lastModifiedBy>Teresa Spix</cp:lastModifiedBy>
  <dcterms:created xsi:type="dcterms:W3CDTF">2020-09-13T15:02:09Z</dcterms:created>
  <dcterms:modified xsi:type="dcterms:W3CDTF">2021-03-17T13:13:58Z</dcterms:modified>
</cp:coreProperties>
</file>