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Data and Figures\Fig 1\"/>
    </mc:Choice>
  </mc:AlternateContent>
  <xr:revisionPtr revIDLastSave="0" documentId="13_ncr:1_{68685E64-4628-4021-A7E5-3FC903E9D9D6}" xr6:coauthVersionLast="46" xr6:coauthVersionMax="46" xr10:uidLastSave="{00000000-0000-0000-0000-000000000000}"/>
  <bookViews>
    <workbookView xWindow="75" yWindow="-16320" windowWidth="29040" windowHeight="16440" activeTab="2" xr2:uid="{00000000-000D-0000-FFFF-FFFF00000000}"/>
  </bookViews>
  <sheets>
    <sheet name="Data" sheetId="4" r:id="rId1"/>
    <sheet name="Recollect 1.0mA" sheetId="6" r:id="rId2"/>
    <sheet name="only 1.0mA 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E108" i="6"/>
  <c r="K104" i="6" s="1"/>
  <c r="D108" i="6"/>
  <c r="J104" i="6" s="1"/>
  <c r="C108" i="6"/>
  <c r="B108" i="6"/>
  <c r="D107" i="6"/>
  <c r="D106" i="6"/>
  <c r="D105" i="6"/>
  <c r="I104" i="6"/>
  <c r="H104" i="6"/>
  <c r="G104" i="6"/>
  <c r="E101" i="6"/>
  <c r="K97" i="6" s="1"/>
  <c r="C101" i="6"/>
  <c r="B101" i="6"/>
  <c r="D100" i="6"/>
  <c r="D99" i="6"/>
  <c r="D101" i="6" s="1"/>
  <c r="J97" i="6" s="1"/>
  <c r="D98" i="6"/>
  <c r="I97" i="6"/>
  <c r="H97" i="6"/>
  <c r="G97" i="6"/>
  <c r="E94" i="6"/>
  <c r="K90" i="6" s="1"/>
  <c r="C94" i="6"/>
  <c r="B94" i="6"/>
  <c r="D93" i="6"/>
  <c r="D92" i="6"/>
  <c r="D94" i="6" s="1"/>
  <c r="J90" i="6" s="1"/>
  <c r="D91" i="6"/>
  <c r="I90" i="6"/>
  <c r="H90" i="6"/>
  <c r="G90" i="6"/>
  <c r="E87" i="6"/>
  <c r="K83" i="6" s="1"/>
  <c r="C87" i="6"/>
  <c r="B87" i="6"/>
  <c r="D86" i="6"/>
  <c r="D85" i="6"/>
  <c r="D87" i="6" s="1"/>
  <c r="J83" i="6" s="1"/>
  <c r="D84" i="6"/>
  <c r="I83" i="6"/>
  <c r="H83" i="6"/>
  <c r="G83" i="6"/>
  <c r="E80" i="6"/>
  <c r="K76" i="6" s="1"/>
  <c r="C80" i="6"/>
  <c r="B80" i="6"/>
  <c r="D79" i="6"/>
  <c r="D78" i="6"/>
  <c r="D80" i="6" s="1"/>
  <c r="J76" i="6" s="1"/>
  <c r="D77" i="6"/>
  <c r="I76" i="6"/>
  <c r="H76" i="6"/>
  <c r="G76" i="6"/>
  <c r="E74" i="6"/>
  <c r="K70" i="6" s="1"/>
  <c r="C74" i="6"/>
  <c r="B74" i="6"/>
  <c r="D73" i="6"/>
  <c r="D72" i="6"/>
  <c r="D74" i="6" s="1"/>
  <c r="J70" i="6" s="1"/>
  <c r="D71" i="6"/>
  <c r="I70" i="6"/>
  <c r="H70" i="6"/>
  <c r="G70" i="6"/>
  <c r="E67" i="6"/>
  <c r="K63" i="6" s="1"/>
  <c r="C67" i="6"/>
  <c r="B67" i="6"/>
  <c r="D66" i="6"/>
  <c r="D65" i="6"/>
  <c r="D67" i="6" s="1"/>
  <c r="J63" i="6" s="1"/>
  <c r="D64" i="6"/>
  <c r="I63" i="6"/>
  <c r="H63" i="6"/>
  <c r="G63" i="6"/>
  <c r="E60" i="6"/>
  <c r="K56" i="6" s="1"/>
  <c r="C60" i="6"/>
  <c r="B60" i="6"/>
  <c r="D59" i="6"/>
  <c r="D58" i="6"/>
  <c r="D60" i="6" s="1"/>
  <c r="J56" i="6" s="1"/>
  <c r="D57" i="6"/>
  <c r="I56" i="6"/>
  <c r="H56" i="6"/>
  <c r="G56" i="6"/>
  <c r="O25" i="7" l="1"/>
  <c r="N25" i="7"/>
  <c r="O24" i="7"/>
  <c r="O26" i="7" s="1"/>
  <c r="N24" i="7"/>
  <c r="N26" i="7" s="1"/>
  <c r="O23" i="7"/>
  <c r="N23" i="7"/>
  <c r="D23" i="7"/>
  <c r="D24" i="7"/>
  <c r="D26" i="7" s="1"/>
  <c r="D25" i="7"/>
  <c r="C25" i="7"/>
  <c r="C24" i="7"/>
  <c r="C26" i="7" s="1"/>
  <c r="C23" i="7"/>
  <c r="E53" i="6" l="1"/>
  <c r="K49" i="6" s="1"/>
  <c r="C53" i="6"/>
  <c r="B53" i="6"/>
  <c r="I49" i="6" s="1"/>
  <c r="D52" i="6"/>
  <c r="D51" i="6"/>
  <c r="D50" i="6"/>
  <c r="H49" i="6"/>
  <c r="G49" i="6"/>
  <c r="H36" i="6"/>
  <c r="G36" i="6"/>
  <c r="E46" i="6"/>
  <c r="K42" i="6" s="1"/>
  <c r="C46" i="6"/>
  <c r="B46" i="6"/>
  <c r="I42" i="6" s="1"/>
  <c r="D45" i="6"/>
  <c r="D44" i="6"/>
  <c r="D43" i="6"/>
  <c r="H42" i="6"/>
  <c r="G42" i="6"/>
  <c r="E40" i="6"/>
  <c r="K36" i="6" s="1"/>
  <c r="C40" i="6"/>
  <c r="B40" i="6"/>
  <c r="I36" i="6" s="1"/>
  <c r="D39" i="6"/>
  <c r="D38" i="6"/>
  <c r="D37" i="6"/>
  <c r="I29" i="6"/>
  <c r="H29" i="6"/>
  <c r="G29" i="6"/>
  <c r="E33" i="6"/>
  <c r="K29" i="6" s="1"/>
  <c r="C33" i="6"/>
  <c r="B33" i="6"/>
  <c r="D32" i="6"/>
  <c r="D31" i="6"/>
  <c r="D30" i="6"/>
  <c r="D33" i="6" s="1"/>
  <c r="J29" i="6" s="1"/>
  <c r="D40" i="6" l="1"/>
  <c r="J36" i="6" s="1"/>
  <c r="D46" i="6"/>
  <c r="J42" i="6" s="1"/>
  <c r="D53" i="6"/>
  <c r="J49" i="6" s="1"/>
  <c r="E26" i="6"/>
  <c r="K22" i="6" s="1"/>
  <c r="C26" i="6"/>
  <c r="B26" i="6"/>
  <c r="I22" i="6" s="1"/>
  <c r="D25" i="6"/>
  <c r="D24" i="6"/>
  <c r="D23" i="6"/>
  <c r="H22" i="6"/>
  <c r="G22" i="6"/>
  <c r="B19" i="6"/>
  <c r="I15" i="6" s="1"/>
  <c r="C19" i="6"/>
  <c r="E19" i="6"/>
  <c r="K15" i="6" s="1"/>
  <c r="D18" i="6"/>
  <c r="D17" i="6"/>
  <c r="D16" i="6"/>
  <c r="H15" i="6"/>
  <c r="G15" i="6"/>
  <c r="D9" i="6"/>
  <c r="D10" i="6"/>
  <c r="E12" i="6"/>
  <c r="K8" i="6" s="1"/>
  <c r="C12" i="6"/>
  <c r="B12" i="6"/>
  <c r="I8" i="6" s="1"/>
  <c r="D11" i="6"/>
  <c r="H8" i="6"/>
  <c r="G8" i="6"/>
  <c r="E5" i="6"/>
  <c r="K1" i="6" s="1"/>
  <c r="D4" i="6"/>
  <c r="D3" i="6"/>
  <c r="D2" i="6"/>
  <c r="C5" i="6"/>
  <c r="B5" i="6"/>
  <c r="I1" i="6"/>
  <c r="H1" i="6"/>
  <c r="G1" i="6"/>
  <c r="D12" i="6" l="1"/>
  <c r="J8" i="6" s="1"/>
  <c r="D5" i="6"/>
  <c r="J1" i="6" s="1"/>
  <c r="D26" i="6"/>
  <c r="J22" i="6" s="1"/>
  <c r="D19" i="6"/>
  <c r="J15" i="6" s="1"/>
  <c r="Q27" i="4"/>
  <c r="Q29" i="4" l="1"/>
  <c r="P29" i="4"/>
  <c r="Q28" i="4"/>
  <c r="Q30" i="4" s="1"/>
  <c r="P28" i="4"/>
  <c r="P30" i="4" s="1"/>
  <c r="P27" i="4"/>
  <c r="Q11" i="4"/>
  <c r="Q12" i="4"/>
  <c r="Q14" i="4" s="1"/>
  <c r="Q13" i="4"/>
  <c r="P13" i="4"/>
  <c r="P12" i="4"/>
  <c r="P14" i="4" s="1"/>
  <c r="P11" i="4"/>
  <c r="H76" i="4"/>
  <c r="G76" i="4"/>
  <c r="H71" i="4"/>
  <c r="G71" i="4"/>
  <c r="H66" i="4"/>
  <c r="G66" i="4"/>
  <c r="H61" i="4"/>
  <c r="G61" i="4"/>
  <c r="H56" i="4"/>
  <c r="G56" i="4"/>
  <c r="H51" i="4"/>
  <c r="G51" i="4"/>
  <c r="H46" i="4"/>
  <c r="G46" i="4"/>
  <c r="H41" i="4"/>
  <c r="G41" i="4"/>
  <c r="H36" i="4"/>
  <c r="G36" i="4"/>
  <c r="H31" i="4"/>
  <c r="G31" i="4"/>
  <c r="H26" i="4"/>
  <c r="G26" i="4"/>
  <c r="H21" i="4"/>
  <c r="G21" i="4"/>
  <c r="H16" i="4"/>
  <c r="G16" i="4"/>
  <c r="H11" i="4"/>
  <c r="G11" i="4"/>
  <c r="D77" i="4"/>
  <c r="D78" i="4"/>
  <c r="D72" i="4"/>
  <c r="D73" i="4"/>
  <c r="D64" i="4"/>
  <c r="D63" i="4"/>
  <c r="D62" i="4"/>
  <c r="E80" i="4"/>
  <c r="K76" i="4" s="1"/>
  <c r="C80" i="4"/>
  <c r="B80" i="4"/>
  <c r="I76" i="4" s="1"/>
  <c r="D79" i="4"/>
  <c r="E75" i="4"/>
  <c r="K71" i="4" s="1"/>
  <c r="C75" i="4"/>
  <c r="B75" i="4"/>
  <c r="I71" i="4" s="1"/>
  <c r="D74" i="4"/>
  <c r="E70" i="4"/>
  <c r="K66" i="4" s="1"/>
  <c r="C70" i="4"/>
  <c r="B70" i="4"/>
  <c r="I66" i="4" s="1"/>
  <c r="D69" i="4"/>
  <c r="D68" i="4"/>
  <c r="D67" i="4"/>
  <c r="E65" i="4"/>
  <c r="K61" i="4" s="1"/>
  <c r="C65" i="4"/>
  <c r="B65" i="4"/>
  <c r="I61" i="4" s="1"/>
  <c r="E60" i="4"/>
  <c r="K56" i="4" s="1"/>
  <c r="C60" i="4"/>
  <c r="B60" i="4"/>
  <c r="I56" i="4" s="1"/>
  <c r="D59" i="4"/>
  <c r="D58" i="4"/>
  <c r="D57" i="4"/>
  <c r="E55" i="4"/>
  <c r="K51" i="4" s="1"/>
  <c r="C55" i="4"/>
  <c r="B55" i="4"/>
  <c r="I51" i="4" s="1"/>
  <c r="D54" i="4"/>
  <c r="D53" i="4"/>
  <c r="D52" i="4"/>
  <c r="E50" i="4"/>
  <c r="K46" i="4" s="1"/>
  <c r="C50" i="4"/>
  <c r="B50" i="4"/>
  <c r="I46" i="4" s="1"/>
  <c r="D49" i="4"/>
  <c r="D48" i="4"/>
  <c r="D47" i="4"/>
  <c r="E45" i="4"/>
  <c r="K41" i="4" s="1"/>
  <c r="C45" i="4"/>
  <c r="B45" i="4"/>
  <c r="I41" i="4" s="1"/>
  <c r="D44" i="4"/>
  <c r="D43" i="4"/>
  <c r="D42" i="4"/>
  <c r="D37" i="4"/>
  <c r="D38" i="4"/>
  <c r="D39" i="4"/>
  <c r="E40" i="4"/>
  <c r="K36" i="4" s="1"/>
  <c r="C40" i="4"/>
  <c r="B40" i="4"/>
  <c r="I36" i="4" s="1"/>
  <c r="E35" i="4"/>
  <c r="K31" i="4" s="1"/>
  <c r="C35" i="4"/>
  <c r="B35" i="4"/>
  <c r="I31" i="4" s="1"/>
  <c r="D34" i="4"/>
  <c r="D33" i="4"/>
  <c r="D32" i="4"/>
  <c r="E30" i="4"/>
  <c r="K26" i="4" s="1"/>
  <c r="C30" i="4"/>
  <c r="B30" i="4"/>
  <c r="I26" i="4" s="1"/>
  <c r="D29" i="4"/>
  <c r="D28" i="4"/>
  <c r="D27" i="4"/>
  <c r="D22" i="4"/>
  <c r="D23" i="4"/>
  <c r="E25" i="4"/>
  <c r="K21" i="4" s="1"/>
  <c r="C25" i="4"/>
  <c r="B25" i="4"/>
  <c r="I21" i="4" s="1"/>
  <c r="D24" i="4"/>
  <c r="E20" i="4"/>
  <c r="K16" i="4" s="1"/>
  <c r="C20" i="4"/>
  <c r="B20" i="4"/>
  <c r="I16" i="4" s="1"/>
  <c r="D19" i="4"/>
  <c r="D18" i="4"/>
  <c r="D17" i="4"/>
  <c r="E15" i="4"/>
  <c r="K11" i="4" s="1"/>
  <c r="C15" i="4"/>
  <c r="B15" i="4"/>
  <c r="I11" i="4" s="1"/>
  <c r="D14" i="4"/>
  <c r="D13" i="4"/>
  <c r="D12" i="4"/>
  <c r="D7" i="4"/>
  <c r="D8" i="4"/>
  <c r="D25" i="4" l="1"/>
  <c r="J21" i="4" s="1"/>
  <c r="D20" i="4"/>
  <c r="J16" i="4" s="1"/>
  <c r="D80" i="4"/>
  <c r="J76" i="4" s="1"/>
  <c r="D50" i="4"/>
  <c r="J46" i="4" s="1"/>
  <c r="D65" i="4"/>
  <c r="J61" i="4" s="1"/>
  <c r="D35" i="4"/>
  <c r="J31" i="4" s="1"/>
  <c r="D60" i="4"/>
  <c r="J56" i="4" s="1"/>
  <c r="D30" i="4"/>
  <c r="J26" i="4" s="1"/>
  <c r="D70" i="4"/>
  <c r="J66" i="4" s="1"/>
  <c r="D55" i="4"/>
  <c r="J51" i="4" s="1"/>
  <c r="D75" i="4"/>
  <c r="J71" i="4" s="1"/>
  <c r="D15" i="4"/>
  <c r="J11" i="4" s="1"/>
  <c r="D45" i="4"/>
  <c r="J41" i="4" s="1"/>
  <c r="D40" i="4"/>
  <c r="J36" i="4" s="1"/>
  <c r="H6" i="4" l="1"/>
  <c r="G6" i="4"/>
  <c r="E10" i="4"/>
  <c r="K6" i="4" s="1"/>
  <c r="C10" i="4"/>
  <c r="B10" i="4"/>
  <c r="I6" i="4" s="1"/>
  <c r="D9" i="4"/>
  <c r="D10" i="4" s="1"/>
  <c r="J6" i="4" s="1"/>
  <c r="E5" i="4"/>
  <c r="K1" i="4" s="1"/>
  <c r="C5" i="4"/>
  <c r="B5" i="4"/>
  <c r="I1" i="4" s="1"/>
  <c r="D4" i="4"/>
  <c r="D3" i="4"/>
  <c r="H1" i="4"/>
  <c r="G1" i="4"/>
  <c r="D2" i="4"/>
  <c r="D5" i="4" s="1"/>
  <c r="J1" i="4" s="1"/>
</calcChain>
</file>

<file path=xl/sharedStrings.xml><?xml version="1.0" encoding="utf-8"?>
<sst xmlns="http://schemas.openxmlformats.org/spreadsheetml/2006/main" count="454" uniqueCount="50">
  <si>
    <t>Cell Type</t>
  </si>
  <si>
    <t>Cell ID</t>
  </si>
  <si>
    <t>BL</t>
  </si>
  <si>
    <t>Stim</t>
  </si>
  <si>
    <t>MI</t>
  </si>
  <si>
    <t>t.test</t>
  </si>
  <si>
    <t>Lhx6</t>
  </si>
  <si>
    <t>BLFR</t>
  </si>
  <si>
    <t>PV</t>
  </si>
  <si>
    <t>TS091418b2</t>
  </si>
  <si>
    <t>TS091418b1</t>
  </si>
  <si>
    <t>TS091418d</t>
  </si>
  <si>
    <t>TS091718b</t>
  </si>
  <si>
    <t>TS092118a</t>
  </si>
  <si>
    <t>TS092118d</t>
  </si>
  <si>
    <t>TS092118h</t>
  </si>
  <si>
    <t>TS092118j</t>
  </si>
  <si>
    <t>TS092118k</t>
  </si>
  <si>
    <t>TS091718a</t>
  </si>
  <si>
    <t>TS092118b</t>
  </si>
  <si>
    <t>(anti)</t>
  </si>
  <si>
    <t>TS092118c</t>
  </si>
  <si>
    <t>TS092118e</t>
  </si>
  <si>
    <t>TS092118f</t>
  </si>
  <si>
    <t>TS092118g</t>
  </si>
  <si>
    <t>TS092118i</t>
  </si>
  <si>
    <t>(sig at 250ms, MI=0.32)</t>
  </si>
  <si>
    <t>Average</t>
  </si>
  <si>
    <t>StDev</t>
  </si>
  <si>
    <t>Median</t>
  </si>
  <si>
    <t>SEM</t>
  </si>
  <si>
    <t>TS100420a1</t>
  </si>
  <si>
    <t>TS100420a2</t>
  </si>
  <si>
    <t>TS100420b1</t>
  </si>
  <si>
    <t>TS100420b2</t>
  </si>
  <si>
    <t>TS100320a1</t>
  </si>
  <si>
    <t>TS100320a2</t>
  </si>
  <si>
    <t>TS100320b1</t>
  </si>
  <si>
    <t>TS100320b2</t>
  </si>
  <si>
    <t>Stim Amp</t>
  </si>
  <si>
    <t>tS101020a1</t>
  </si>
  <si>
    <t>TS101020a2</t>
  </si>
  <si>
    <t>TS101020b1</t>
  </si>
  <si>
    <t>TS101020b2</t>
  </si>
  <si>
    <t>TS101020c1</t>
  </si>
  <si>
    <t>TS101020c2</t>
  </si>
  <si>
    <t>TS101020d1</t>
  </si>
  <si>
    <t>TS101020d2</t>
  </si>
  <si>
    <t xml:space="preserve"> </t>
  </si>
  <si>
    <t>paired t test PV vs Lhx6 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</si>
</sst>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workbookViewId="0">
      <selection activeCell="N1" sqref="N1:T30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G1" t="str">
        <f>A2</f>
        <v>TS091418b2</v>
      </c>
      <c r="H1" t="str">
        <f>A4</f>
        <v>Lhx6</v>
      </c>
      <c r="I1">
        <f>B5</f>
        <v>20.400000000000002</v>
      </c>
      <c r="J1">
        <f>D5</f>
        <v>4.8101047852741864E-2</v>
      </c>
      <c r="K1">
        <f>E5</f>
        <v>2.2732488293195057E-2</v>
      </c>
      <c r="N1" t="s">
        <v>1</v>
      </c>
      <c r="O1" t="s">
        <v>0</v>
      </c>
      <c r="P1" t="s">
        <v>7</v>
      </c>
      <c r="Q1" t="s">
        <v>4</v>
      </c>
      <c r="R1" t="s">
        <v>5</v>
      </c>
      <c r="T1" t="s">
        <v>39</v>
      </c>
    </row>
    <row r="2" spans="1:20" x14ac:dyDescent="0.3">
      <c r="A2" t="s">
        <v>9</v>
      </c>
      <c r="B2">
        <v>21.2</v>
      </c>
      <c r="C2">
        <v>23.8079</v>
      </c>
      <c r="D2">
        <f>(C2-B2)/(C2+B2)</f>
        <v>5.7943161089497638E-2</v>
      </c>
      <c r="N2" t="s">
        <v>9</v>
      </c>
      <c r="O2" t="s">
        <v>6</v>
      </c>
      <c r="P2">
        <v>20.400000000000002</v>
      </c>
      <c r="Q2">
        <v>4.8101047852741864E-2</v>
      </c>
      <c r="R2">
        <v>2.2732488293195057E-2</v>
      </c>
      <c r="T2">
        <v>1</v>
      </c>
    </row>
    <row r="3" spans="1:20" x14ac:dyDescent="0.3">
      <c r="A3" t="s">
        <v>0</v>
      </c>
      <c r="B3">
        <v>20</v>
      </c>
      <c r="C3">
        <v>21.507200000000001</v>
      </c>
      <c r="D3">
        <f>(C3-B3)/(C3+B3)</f>
        <v>3.6311772415388202E-2</v>
      </c>
      <c r="N3" t="s">
        <v>11</v>
      </c>
      <c r="O3" t="s">
        <v>6</v>
      </c>
      <c r="P3">
        <v>26</v>
      </c>
      <c r="Q3">
        <v>-3.9994873024148468E-2</v>
      </c>
      <c r="R3" s="2">
        <v>0.14700850188208225</v>
      </c>
      <c r="T3">
        <v>1</v>
      </c>
    </row>
    <row r="4" spans="1:20" x14ac:dyDescent="0.3">
      <c r="A4" t="s">
        <v>6</v>
      </c>
      <c r="B4">
        <v>20</v>
      </c>
      <c r="C4">
        <v>22.107399999999998</v>
      </c>
      <c r="D4">
        <f>(C4-B4)/(C4+B4)</f>
        <v>5.0048210053339759E-2</v>
      </c>
      <c r="G4" s="1"/>
      <c r="H4" s="1"/>
      <c r="I4" s="1"/>
      <c r="J4" s="1"/>
      <c r="K4" s="1"/>
      <c r="N4" t="s">
        <v>12</v>
      </c>
      <c r="O4" t="s">
        <v>6</v>
      </c>
      <c r="P4">
        <v>25.166666666666668</v>
      </c>
      <c r="Q4">
        <v>0.28312531098261395</v>
      </c>
      <c r="R4">
        <v>4.8546325090727233E-2</v>
      </c>
      <c r="T4">
        <v>1</v>
      </c>
    </row>
    <row r="5" spans="1:20" x14ac:dyDescent="0.3">
      <c r="A5" s="1"/>
      <c r="B5" s="1">
        <f>AVERAGE(B2:B4)</f>
        <v>20.400000000000002</v>
      </c>
      <c r="C5" s="1">
        <f>AVERAGE(C2:C4)</f>
        <v>22.474166666666665</v>
      </c>
      <c r="D5" s="1">
        <f>AVERAGE(D2:D4)</f>
        <v>4.8101047852741864E-2</v>
      </c>
      <c r="E5" s="1">
        <f>_xlfn.T.TEST(B2:B4,C2:C4,2,1)</f>
        <v>2.2732488293195057E-2</v>
      </c>
      <c r="F5" s="1"/>
      <c r="N5" t="s">
        <v>13</v>
      </c>
      <c r="O5" t="s">
        <v>6</v>
      </c>
      <c r="P5">
        <v>24.166666666666668</v>
      </c>
      <c r="Q5">
        <v>0.13249815321283456</v>
      </c>
      <c r="R5">
        <v>1.8382224364073812E-2</v>
      </c>
      <c r="T5">
        <v>1</v>
      </c>
    </row>
    <row r="6" spans="1:20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G6" t="str">
        <f>A7</f>
        <v>TS091418b1</v>
      </c>
      <c r="H6" t="str">
        <f>A9</f>
        <v>PV</v>
      </c>
      <c r="I6">
        <f>B10</f>
        <v>33</v>
      </c>
      <c r="J6">
        <f>D10</f>
        <v>0.13609805276642453</v>
      </c>
      <c r="K6">
        <f>E10</f>
        <v>3.0171164864193738E-2</v>
      </c>
      <c r="N6" t="s">
        <v>14</v>
      </c>
      <c r="O6" t="s">
        <v>6</v>
      </c>
      <c r="P6">
        <v>3.1666666666666665</v>
      </c>
      <c r="Q6">
        <v>0.29560405789880223</v>
      </c>
      <c r="R6">
        <v>1.773026786540615E-2</v>
      </c>
      <c r="T6">
        <v>0.25</v>
      </c>
    </row>
    <row r="7" spans="1:20" x14ac:dyDescent="0.3">
      <c r="A7" t="s">
        <v>10</v>
      </c>
      <c r="B7">
        <v>36.5</v>
      </c>
      <c r="C7">
        <v>42.780900000000003</v>
      </c>
      <c r="D7">
        <f>(C7-B7)/(C7+B7)</f>
        <v>7.9223369058625759E-2</v>
      </c>
      <c r="N7" t="s">
        <v>15</v>
      </c>
      <c r="O7" t="s">
        <v>6</v>
      </c>
      <c r="P7">
        <v>9.8333333333333339</v>
      </c>
      <c r="Q7">
        <v>5.1165288156609368E-3</v>
      </c>
      <c r="R7" s="2">
        <v>0.79950912733205026</v>
      </c>
      <c r="T7">
        <v>0.05</v>
      </c>
    </row>
    <row r="8" spans="1:20" x14ac:dyDescent="0.3">
      <c r="A8" t="s">
        <v>0</v>
      </c>
      <c r="B8">
        <v>40.5</v>
      </c>
      <c r="C8">
        <v>51.0837</v>
      </c>
      <c r="D8">
        <f>(C8-B8)/(C8+B8)</f>
        <v>0.11556314060253081</v>
      </c>
      <c r="N8" t="s">
        <v>16</v>
      </c>
      <c r="O8" t="s">
        <v>6</v>
      </c>
      <c r="P8">
        <v>2.5</v>
      </c>
      <c r="Q8">
        <v>0.19051353120807382</v>
      </c>
      <c r="R8" s="2">
        <v>0.46761757039212237</v>
      </c>
      <c r="T8">
        <v>0.1</v>
      </c>
    </row>
    <row r="9" spans="1:20" x14ac:dyDescent="0.3">
      <c r="A9" t="s">
        <v>8</v>
      </c>
      <c r="B9">
        <v>22</v>
      </c>
      <c r="C9">
        <v>33.944600000000001</v>
      </c>
      <c r="D9">
        <f>(C9-B9)/(C9+B9)</f>
        <v>0.213507648638117</v>
      </c>
      <c r="N9" t="s">
        <v>17</v>
      </c>
      <c r="O9" t="s">
        <v>6</v>
      </c>
      <c r="P9">
        <v>44.166666666666664</v>
      </c>
      <c r="Q9">
        <v>1.5534762990313269E-2</v>
      </c>
      <c r="R9" s="2">
        <v>0.97234655893963795</v>
      </c>
      <c r="T9">
        <v>1</v>
      </c>
    </row>
    <row r="10" spans="1:20" x14ac:dyDescent="0.3">
      <c r="A10" s="1"/>
      <c r="B10" s="1">
        <f>AVERAGE(B7:B9)</f>
        <v>33</v>
      </c>
      <c r="C10" s="1">
        <f>AVERAGE(C7:C9)</f>
        <v>42.60306666666667</v>
      </c>
      <c r="D10" s="1">
        <f>AVERAGE(D7:D9)</f>
        <v>0.13609805276642453</v>
      </c>
      <c r="E10" s="1">
        <f>_xlfn.T.TEST(B7:B9,C7:C9,2,1)</f>
        <v>3.0171164864193738E-2</v>
      </c>
    </row>
    <row r="11" spans="1:20" x14ac:dyDescent="0.3">
      <c r="A11" t="s">
        <v>1</v>
      </c>
      <c r="B11" t="s">
        <v>2</v>
      </c>
      <c r="C11" t="s">
        <v>3</v>
      </c>
      <c r="D11" t="s">
        <v>4</v>
      </c>
      <c r="E11" t="s">
        <v>5</v>
      </c>
      <c r="G11" t="str">
        <f>A12</f>
        <v>TS091418d</v>
      </c>
      <c r="H11" t="str">
        <f>A14</f>
        <v>Lhx6</v>
      </c>
      <c r="I11">
        <f>B15</f>
        <v>26</v>
      </c>
      <c r="J11">
        <f>D15</f>
        <v>-3.9994873024148468E-2</v>
      </c>
      <c r="K11">
        <f>E15</f>
        <v>0.14700850188208225</v>
      </c>
      <c r="N11" s="1" t="s">
        <v>27</v>
      </c>
      <c r="O11" s="1"/>
      <c r="P11" s="1">
        <f>AVERAGE(P2:P9)</f>
        <v>19.425000000000001</v>
      </c>
      <c r="Q11" s="1">
        <f>AVERAGE(Q2:Q9)</f>
        <v>0.11631231499211152</v>
      </c>
    </row>
    <row r="12" spans="1:20" x14ac:dyDescent="0.3">
      <c r="A12" t="s">
        <v>11</v>
      </c>
      <c r="B12">
        <v>27.5</v>
      </c>
      <c r="C12">
        <v>24.3081</v>
      </c>
      <c r="D12">
        <f>(C12-B12)/(C12+B12)</f>
        <v>-6.1610057114621086E-2</v>
      </c>
      <c r="N12" s="1" t="s">
        <v>28</v>
      </c>
      <c r="O12" s="1"/>
      <c r="P12" s="1">
        <f>STDEV(P2:P9)</f>
        <v>13.910790033821922</v>
      </c>
      <c r="Q12" s="1">
        <f>STDEV(Q2:Q9)</f>
        <v>0.12947434295966831</v>
      </c>
    </row>
    <row r="13" spans="1:20" x14ac:dyDescent="0.3">
      <c r="A13" t="s">
        <v>0</v>
      </c>
      <c r="B13">
        <v>26</v>
      </c>
      <c r="C13">
        <v>25.6752</v>
      </c>
      <c r="D13">
        <f>(C13-B13)/(C13+B13)</f>
        <v>-6.2854135058983754E-3</v>
      </c>
      <c r="N13" s="1" t="s">
        <v>29</v>
      </c>
      <c r="O13" s="1"/>
      <c r="P13" s="1">
        <f>MEDIAN(P2:P9)</f>
        <v>22.283333333333335</v>
      </c>
      <c r="Q13" s="1">
        <f>MEDIAN(Q2:Q9)</f>
        <v>9.029960053278821E-2</v>
      </c>
    </row>
    <row r="14" spans="1:20" x14ac:dyDescent="0.3">
      <c r="A14" t="s">
        <v>6</v>
      </c>
      <c r="B14">
        <v>24.5</v>
      </c>
      <c r="C14">
        <v>22.074000000000002</v>
      </c>
      <c r="D14">
        <f>(C14-B14)/(C14+B14)</f>
        <v>-5.2089148451925936E-2</v>
      </c>
      <c r="N14" s="1" t="s">
        <v>30</v>
      </c>
      <c r="O14" s="1"/>
      <c r="P14" s="1">
        <f>P12/SQRT(COUNT(P2:P9))</f>
        <v>4.9182069822888614</v>
      </c>
      <c r="Q14" s="1">
        <f>Q12/SQRT(COUNT(Q2:Q9))</f>
        <v>4.5776092948227091E-2</v>
      </c>
    </row>
    <row r="15" spans="1:20" x14ac:dyDescent="0.3">
      <c r="A15" s="1"/>
      <c r="B15" s="1">
        <f>AVERAGE(B12:B14)</f>
        <v>26</v>
      </c>
      <c r="C15" s="1">
        <f>AVERAGE(C12:C14)</f>
        <v>24.019099999999998</v>
      </c>
      <c r="D15" s="1">
        <f>AVERAGE(D12:D14)</f>
        <v>-3.9994873024148468E-2</v>
      </c>
      <c r="E15" s="1">
        <f>_xlfn.T.TEST(B12:B14,C12:C14,2,1)</f>
        <v>0.14700850188208225</v>
      </c>
    </row>
    <row r="16" spans="1:20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G16" t="str">
        <f>A17</f>
        <v>TS091718b</v>
      </c>
      <c r="H16" t="str">
        <f>A19</f>
        <v>Lhx6</v>
      </c>
      <c r="I16">
        <f>B20</f>
        <v>25.166666666666668</v>
      </c>
      <c r="J16">
        <f>D20</f>
        <v>0.28312531098261395</v>
      </c>
      <c r="K16">
        <f>E20</f>
        <v>4.8546325090727233E-2</v>
      </c>
    </row>
    <row r="17" spans="1:20" x14ac:dyDescent="0.3">
      <c r="A17" t="s">
        <v>12</v>
      </c>
      <c r="B17">
        <v>24</v>
      </c>
      <c r="C17">
        <v>36.112000000000002</v>
      </c>
      <c r="D17">
        <f>(C17-B17)/(C17+B17)</f>
        <v>0.20149055097151986</v>
      </c>
    </row>
    <row r="18" spans="1:20" x14ac:dyDescent="0.3">
      <c r="A18" t="s">
        <v>0</v>
      </c>
      <c r="B18">
        <v>22</v>
      </c>
      <c r="C18">
        <v>50.1524</v>
      </c>
      <c r="D18">
        <f>(C18-B18)/(C18+B18)</f>
        <v>0.39017967524295794</v>
      </c>
      <c r="N18" t="s">
        <v>10</v>
      </c>
      <c r="O18" t="s">
        <v>8</v>
      </c>
      <c r="P18">
        <v>33</v>
      </c>
      <c r="Q18">
        <v>0.13609805276642453</v>
      </c>
      <c r="R18">
        <v>3.0171164864193738E-2</v>
      </c>
      <c r="T18">
        <v>1</v>
      </c>
    </row>
    <row r="19" spans="1:20" x14ac:dyDescent="0.3">
      <c r="A19" t="s">
        <v>6</v>
      </c>
      <c r="B19">
        <v>29.5</v>
      </c>
      <c r="C19">
        <v>49.9833</v>
      </c>
      <c r="D19">
        <f>(C19-B19)/(C19+B19)</f>
        <v>0.25770570673336413</v>
      </c>
      <c r="N19" t="s">
        <v>18</v>
      </c>
      <c r="O19" t="s">
        <v>8</v>
      </c>
      <c r="P19">
        <v>18.5</v>
      </c>
      <c r="Q19">
        <v>0.21197654774045771</v>
      </c>
      <c r="R19">
        <v>3.0343805332227233E-2</v>
      </c>
      <c r="T19">
        <v>1</v>
      </c>
    </row>
    <row r="20" spans="1:20" x14ac:dyDescent="0.3">
      <c r="A20" s="1"/>
      <c r="B20" s="1">
        <f>AVERAGE(B17:B19)</f>
        <v>25.166666666666668</v>
      </c>
      <c r="C20" s="1">
        <f>AVERAGE(C17:C19)</f>
        <v>45.415900000000001</v>
      </c>
      <c r="D20" s="1">
        <f>AVERAGE(D17:D19)</f>
        <v>0.28312531098261395</v>
      </c>
      <c r="E20" s="1">
        <f>_xlfn.T.TEST(B17:B19,C17:C19,2,1)</f>
        <v>4.8546325090727233E-2</v>
      </c>
      <c r="N20" t="s">
        <v>19</v>
      </c>
      <c r="O20" t="s">
        <v>8</v>
      </c>
      <c r="P20">
        <v>37.166666666666664</v>
      </c>
      <c r="Q20">
        <v>0.45249045772199442</v>
      </c>
      <c r="R20">
        <v>2.9680095577272049E-3</v>
      </c>
      <c r="T20">
        <v>1</v>
      </c>
    </row>
    <row r="21" spans="1:20" x14ac:dyDescent="0.3">
      <c r="A21" t="s">
        <v>1</v>
      </c>
      <c r="B21" t="s">
        <v>2</v>
      </c>
      <c r="C21" t="s">
        <v>3</v>
      </c>
      <c r="D21" t="s">
        <v>4</v>
      </c>
      <c r="E21" t="s">
        <v>5</v>
      </c>
      <c r="G21" t="str">
        <f>A22</f>
        <v>TS092118a</v>
      </c>
      <c r="H21" t="str">
        <f>A24</f>
        <v>Lhx6</v>
      </c>
      <c r="I21">
        <f>B25</f>
        <v>24.166666666666668</v>
      </c>
      <c r="J21">
        <f>D25</f>
        <v>0.13249815321283456</v>
      </c>
      <c r="K21">
        <f>E25</f>
        <v>1.8382224364073812E-2</v>
      </c>
      <c r="N21" t="s">
        <v>21</v>
      </c>
      <c r="O21" t="s">
        <v>8</v>
      </c>
      <c r="P21">
        <v>42.333333333333336</v>
      </c>
      <c r="Q21">
        <v>0.10288740007371633</v>
      </c>
      <c r="R21">
        <v>2.7623778516286456E-2</v>
      </c>
      <c r="T21">
        <v>0.25</v>
      </c>
    </row>
    <row r="22" spans="1:20" x14ac:dyDescent="0.3">
      <c r="A22" t="s">
        <v>13</v>
      </c>
      <c r="B22">
        <v>24.5</v>
      </c>
      <c r="C22">
        <v>32.644199999999998</v>
      </c>
      <c r="D22">
        <f>(C22-B22)/(C22+B22)</f>
        <v>0.14252015077645672</v>
      </c>
      <c r="N22" t="s">
        <v>22</v>
      </c>
      <c r="O22" t="s">
        <v>8</v>
      </c>
      <c r="P22">
        <v>3.8333333333333335</v>
      </c>
      <c r="Q22">
        <v>0.1200937413528856</v>
      </c>
      <c r="R22" s="2">
        <v>0.46107900609887909</v>
      </c>
      <c r="T22">
        <v>0.1</v>
      </c>
    </row>
    <row r="23" spans="1:20" x14ac:dyDescent="0.3">
      <c r="A23" t="s">
        <v>0</v>
      </c>
      <c r="B23">
        <v>27.5</v>
      </c>
      <c r="C23">
        <v>36.29</v>
      </c>
      <c r="D23">
        <f>(C23-B23)/(C23+B23)</f>
        <v>0.13779589277316193</v>
      </c>
      <c r="N23" t="s">
        <v>23</v>
      </c>
      <c r="O23" t="s">
        <v>8</v>
      </c>
      <c r="P23">
        <v>79.5</v>
      </c>
      <c r="Q23">
        <v>5.9883641822848388E-2</v>
      </c>
      <c r="R23" s="2">
        <v>0.21537852310247951</v>
      </c>
      <c r="T23">
        <v>0.25</v>
      </c>
    </row>
    <row r="24" spans="1:20" x14ac:dyDescent="0.3">
      <c r="A24" t="s">
        <v>6</v>
      </c>
      <c r="B24">
        <v>20.5</v>
      </c>
      <c r="C24">
        <v>25.942</v>
      </c>
      <c r="D24">
        <f>(C24-B24)/(C24+B24)</f>
        <v>0.11717841608888506</v>
      </c>
      <c r="N24" t="s">
        <v>24</v>
      </c>
      <c r="O24" t="s">
        <v>8</v>
      </c>
      <c r="P24">
        <v>20.166666666666668</v>
      </c>
      <c r="Q24">
        <v>8.5350541726740923E-3</v>
      </c>
      <c r="R24" s="2">
        <v>0.77722102961909489</v>
      </c>
      <c r="T24">
        <v>0.05</v>
      </c>
    </row>
    <row r="25" spans="1:20" x14ac:dyDescent="0.3">
      <c r="A25" s="1"/>
      <c r="B25" s="1">
        <f>AVERAGE(B22:B24)</f>
        <v>24.166666666666668</v>
      </c>
      <c r="C25" s="1">
        <f>AVERAGE(C22:C24)</f>
        <v>31.625400000000003</v>
      </c>
      <c r="D25" s="1">
        <f>AVERAGE(D22:D24)</f>
        <v>0.13249815321283456</v>
      </c>
      <c r="E25" s="1">
        <f>_xlfn.T.TEST(B22:B24,C22:C24,2,1)</f>
        <v>1.8382224364073812E-2</v>
      </c>
      <c r="N25" t="s">
        <v>25</v>
      </c>
      <c r="O25" t="s">
        <v>8</v>
      </c>
      <c r="P25">
        <v>17.333333333333332</v>
      </c>
      <c r="Q25">
        <v>0.26878205606198907</v>
      </c>
      <c r="R25">
        <v>1.4259658763140958E-2</v>
      </c>
      <c r="T25">
        <v>1</v>
      </c>
    </row>
    <row r="26" spans="1:20" x14ac:dyDescent="0.3">
      <c r="A26" t="s">
        <v>1</v>
      </c>
      <c r="B26" t="s">
        <v>2</v>
      </c>
      <c r="C26" t="s">
        <v>3</v>
      </c>
      <c r="D26" t="s">
        <v>4</v>
      </c>
      <c r="E26" t="s">
        <v>5</v>
      </c>
      <c r="G26" t="str">
        <f>A27</f>
        <v>TS092118d</v>
      </c>
      <c r="H26" t="str">
        <f>A29</f>
        <v>Lhx6</v>
      </c>
      <c r="I26">
        <f>B30</f>
        <v>3.1666666666666665</v>
      </c>
      <c r="J26">
        <f>D30</f>
        <v>0.29560405789880223</v>
      </c>
      <c r="K26">
        <f>E30</f>
        <v>1.773026786540615E-2</v>
      </c>
    </row>
    <row r="27" spans="1:20" x14ac:dyDescent="0.3">
      <c r="A27" t="s">
        <v>14</v>
      </c>
      <c r="B27">
        <v>5</v>
      </c>
      <c r="C27">
        <v>6.4684900000000001</v>
      </c>
      <c r="D27">
        <f>(C27-B27)/(C27+B27)</f>
        <v>0.12804562762839747</v>
      </c>
      <c r="N27" s="1" t="s">
        <v>27</v>
      </c>
      <c r="O27" s="1"/>
      <c r="P27" s="1">
        <f>AVERAGE(P18:P25)</f>
        <v>31.479166666666668</v>
      </c>
      <c r="Q27" s="1">
        <f>AVERAGE(Q18:Q25)</f>
        <v>0.17009336896412375</v>
      </c>
    </row>
    <row r="28" spans="1:20" x14ac:dyDescent="0.3">
      <c r="A28" t="s">
        <v>0</v>
      </c>
      <c r="B28">
        <v>3.5</v>
      </c>
      <c r="C28">
        <v>5.43614</v>
      </c>
      <c r="D28">
        <f>(C28-B28)/(C28+B28)</f>
        <v>0.21666401824501405</v>
      </c>
      <c r="N28" s="1" t="s">
        <v>28</v>
      </c>
      <c r="O28" s="1"/>
      <c r="P28" s="1">
        <f>STDEV(P18:P25)</f>
        <v>23.050571989597554</v>
      </c>
      <c r="Q28" s="1">
        <f>STDEV(Q18:Q25)</f>
        <v>0.14023517641976657</v>
      </c>
    </row>
    <row r="29" spans="1:20" x14ac:dyDescent="0.3">
      <c r="A29" t="s">
        <v>6</v>
      </c>
      <c r="B29">
        <v>1</v>
      </c>
      <c r="C29">
        <v>3.3677899999999998</v>
      </c>
      <c r="D29">
        <f>(C29-B29)/(C29+B29)</f>
        <v>0.54210252782299517</v>
      </c>
      <c r="N29" s="1" t="s">
        <v>29</v>
      </c>
      <c r="O29" s="1"/>
      <c r="P29" s="1">
        <f>MEDIAN(P18:P25)</f>
        <v>26.583333333333336</v>
      </c>
      <c r="Q29" s="1">
        <f>MEDIAN(Q18:Q25)</f>
        <v>0.12809589705965507</v>
      </c>
    </row>
    <row r="30" spans="1:20" x14ac:dyDescent="0.3">
      <c r="A30" s="1"/>
      <c r="B30" s="1">
        <f>AVERAGE(B27:B29)</f>
        <v>3.1666666666666665</v>
      </c>
      <c r="C30" s="1">
        <f>AVERAGE(C27:C29)</f>
        <v>5.0908066666666665</v>
      </c>
      <c r="D30" s="1">
        <f>AVERAGE(D27:D29)</f>
        <v>0.29560405789880223</v>
      </c>
      <c r="E30" s="1">
        <f>_xlfn.T.TEST(B27:B29,C27:C29,2,1)</f>
        <v>1.773026786540615E-2</v>
      </c>
      <c r="N30" s="1" t="s">
        <v>30</v>
      </c>
      <c r="O30" s="1"/>
      <c r="P30" s="1">
        <f>P28/SQRT(COUNT(P18:P25))</f>
        <v>8.1496078820365589</v>
      </c>
      <c r="Q30" s="1">
        <f>Q28/SQRT(COUNT(Q18:Q25))</f>
        <v>4.9580622103654381E-2</v>
      </c>
    </row>
    <row r="31" spans="1:20" x14ac:dyDescent="0.3">
      <c r="A31" t="s">
        <v>1</v>
      </c>
      <c r="B31" t="s">
        <v>2</v>
      </c>
      <c r="C31" t="s">
        <v>3</v>
      </c>
      <c r="D31" t="s">
        <v>4</v>
      </c>
      <c r="E31" t="s">
        <v>5</v>
      </c>
      <c r="G31" t="str">
        <f>A32</f>
        <v>TS092118h</v>
      </c>
      <c r="H31" t="str">
        <f>A34</f>
        <v>Lhx6</v>
      </c>
      <c r="I31">
        <f>B35</f>
        <v>9.8333333333333339</v>
      </c>
      <c r="J31">
        <f>D35</f>
        <v>5.1165288156609368E-3</v>
      </c>
      <c r="K31">
        <f>E35</f>
        <v>0.79950912733205026</v>
      </c>
      <c r="N31" s="1"/>
      <c r="O31" s="1"/>
      <c r="P31" s="1"/>
      <c r="Q31" s="1"/>
    </row>
    <row r="32" spans="1:20" x14ac:dyDescent="0.3">
      <c r="A32" t="s">
        <v>15</v>
      </c>
      <c r="B32">
        <v>15.5</v>
      </c>
      <c r="C32">
        <v>15.0717</v>
      </c>
      <c r="D32">
        <f>(C32-B32)/(C32+B32)</f>
        <v>-1.4009688699025573E-2</v>
      </c>
    </row>
    <row r="33" spans="1:11" x14ac:dyDescent="0.3">
      <c r="A33" t="s">
        <v>0</v>
      </c>
      <c r="B33">
        <v>9</v>
      </c>
      <c r="C33">
        <v>8.4694900000000004</v>
      </c>
      <c r="D33">
        <f>(C33-B33)/(C33+B33)</f>
        <v>-3.0367801235181999E-2</v>
      </c>
    </row>
    <row r="34" spans="1:11" x14ac:dyDescent="0.3">
      <c r="A34" t="s">
        <v>6</v>
      </c>
      <c r="B34">
        <v>5</v>
      </c>
      <c r="C34">
        <v>5.6352099999999998</v>
      </c>
      <c r="D34">
        <f>(C34-B34)/(C34+B34)</f>
        <v>5.9727076381190382E-2</v>
      </c>
    </row>
    <row r="35" spans="1:11" x14ac:dyDescent="0.3">
      <c r="A35" s="1"/>
      <c r="B35" s="1">
        <f>AVERAGE(B32:B34)</f>
        <v>9.8333333333333339</v>
      </c>
      <c r="C35" s="1">
        <f>AVERAGE(C32:C34)</f>
        <v>9.7254666666666676</v>
      </c>
      <c r="D35" s="1">
        <f>AVERAGE(D32:D34)</f>
        <v>5.1165288156609368E-3</v>
      </c>
      <c r="E35" s="1">
        <f>_xlfn.T.TEST(B32:B34,C32:C34,2,1)</f>
        <v>0.79950912733205026</v>
      </c>
    </row>
    <row r="36" spans="1:11" x14ac:dyDescent="0.3">
      <c r="A36" t="s">
        <v>1</v>
      </c>
      <c r="B36" t="s">
        <v>2</v>
      </c>
      <c r="C36" t="s">
        <v>3</v>
      </c>
      <c r="D36" t="s">
        <v>4</v>
      </c>
      <c r="E36" t="s">
        <v>5</v>
      </c>
      <c r="G36" t="str">
        <f>A37</f>
        <v>TS092118j</v>
      </c>
      <c r="H36" t="str">
        <f>A39</f>
        <v>Lhx6</v>
      </c>
      <c r="I36">
        <f>B40</f>
        <v>2.5</v>
      </c>
      <c r="J36">
        <f>D40</f>
        <v>0.19051353120807382</v>
      </c>
      <c r="K36">
        <f>E40</f>
        <v>0.46761757039212237</v>
      </c>
    </row>
    <row r="37" spans="1:11" x14ac:dyDescent="0.3">
      <c r="A37" t="s">
        <v>16</v>
      </c>
      <c r="B37">
        <v>4</v>
      </c>
      <c r="C37">
        <v>5.4684900000000001</v>
      </c>
      <c r="D37">
        <f>(C37-B37)/(C37+B37)</f>
        <v>0.15509231144564764</v>
      </c>
    </row>
    <row r="38" spans="1:11" x14ac:dyDescent="0.3">
      <c r="A38" t="s">
        <v>0</v>
      </c>
      <c r="B38">
        <v>3</v>
      </c>
      <c r="C38">
        <v>2.1673900000000001</v>
      </c>
      <c r="D38">
        <f>(C38-B38)/(C38+B38)</f>
        <v>-0.16112776469358803</v>
      </c>
    </row>
    <row r="39" spans="1:11" x14ac:dyDescent="0.3">
      <c r="A39" t="s">
        <v>6</v>
      </c>
      <c r="B39">
        <v>0.5</v>
      </c>
      <c r="C39">
        <v>1.8672899999999999</v>
      </c>
      <c r="D39">
        <f>(C39-B39)/(C39+B39)</f>
        <v>0.57757604687216191</v>
      </c>
    </row>
    <row r="40" spans="1:11" x14ac:dyDescent="0.3">
      <c r="A40" s="1"/>
      <c r="B40" s="1">
        <f>AVERAGE(B37:B39)</f>
        <v>2.5</v>
      </c>
      <c r="C40" s="1">
        <f>AVERAGE(C37:C39)</f>
        <v>3.1677233333333334</v>
      </c>
      <c r="D40" s="1">
        <f>AVERAGE(D37:D39)</f>
        <v>0.19051353120807382</v>
      </c>
      <c r="E40" s="1">
        <f>_xlfn.T.TEST(B37:B39,C37:C39,2,1)</f>
        <v>0.46761757039212237</v>
      </c>
    </row>
    <row r="41" spans="1:11" x14ac:dyDescent="0.3">
      <c r="A41" t="s">
        <v>1</v>
      </c>
      <c r="B41" t="s">
        <v>2</v>
      </c>
      <c r="C41" t="s">
        <v>3</v>
      </c>
      <c r="D41" t="s">
        <v>4</v>
      </c>
      <c r="E41" t="s">
        <v>5</v>
      </c>
      <c r="G41" t="str">
        <f>A42</f>
        <v>TS092118k</v>
      </c>
      <c r="H41" t="str">
        <f>A44</f>
        <v>Lhx6</v>
      </c>
      <c r="I41">
        <f>B45</f>
        <v>44.166666666666664</v>
      </c>
      <c r="J41">
        <f>D45</f>
        <v>1.5534762990313269E-2</v>
      </c>
      <c r="K41">
        <f>E45</f>
        <v>0.97234655893963795</v>
      </c>
    </row>
    <row r="42" spans="1:11" x14ac:dyDescent="0.3">
      <c r="A42" t="s">
        <v>17</v>
      </c>
      <c r="B42">
        <v>26.5</v>
      </c>
      <c r="C42">
        <v>26.775600000000001</v>
      </c>
      <c r="D42">
        <f>(C42-B42)/(C42+B42)</f>
        <v>5.1730998806207859E-3</v>
      </c>
    </row>
    <row r="43" spans="1:11" x14ac:dyDescent="0.3">
      <c r="A43" t="s">
        <v>0</v>
      </c>
      <c r="B43">
        <v>35.5</v>
      </c>
      <c r="C43">
        <v>47.0824</v>
      </c>
      <c r="D43">
        <f>(C43-B43)/(C43+B43)</f>
        <v>0.14025264463130158</v>
      </c>
    </row>
    <row r="44" spans="1:11" x14ac:dyDescent="0.3">
      <c r="A44" t="s">
        <v>6</v>
      </c>
      <c r="B44">
        <v>70.5</v>
      </c>
      <c r="C44">
        <v>57.819299999999998</v>
      </c>
      <c r="D44">
        <f>(C44-B44)/(C44+B44)</f>
        <v>-9.8821455540982553E-2</v>
      </c>
    </row>
    <row r="45" spans="1:11" x14ac:dyDescent="0.3">
      <c r="A45" s="1"/>
      <c r="B45" s="1">
        <f>AVERAGE(B42:B44)</f>
        <v>44.166666666666664</v>
      </c>
      <c r="C45" s="1">
        <f>AVERAGE(C42:C44)</f>
        <v>43.892433333333337</v>
      </c>
      <c r="D45" s="1">
        <f>AVERAGE(D42:D44)</f>
        <v>1.5534762990313269E-2</v>
      </c>
      <c r="E45" s="1">
        <f>_xlfn.T.TEST(B42:B44,C42:C44,2,1)</f>
        <v>0.97234655893963795</v>
      </c>
    </row>
    <row r="46" spans="1:11" x14ac:dyDescent="0.3">
      <c r="A46" t="s">
        <v>1</v>
      </c>
      <c r="B46" t="s">
        <v>2</v>
      </c>
      <c r="C46" t="s">
        <v>3</v>
      </c>
      <c r="D46" t="s">
        <v>4</v>
      </c>
      <c r="E46" t="s">
        <v>5</v>
      </c>
      <c r="G46" t="str">
        <f>A47</f>
        <v>TS091718a</v>
      </c>
      <c r="H46" t="str">
        <f>A49</f>
        <v>PV</v>
      </c>
      <c r="I46">
        <f>B50</f>
        <v>18.5</v>
      </c>
      <c r="J46">
        <f>D50</f>
        <v>0.21197654774045771</v>
      </c>
      <c r="K46">
        <f>E50</f>
        <v>3.0343805332227233E-2</v>
      </c>
    </row>
    <row r="47" spans="1:11" x14ac:dyDescent="0.3">
      <c r="A47" t="s">
        <v>18</v>
      </c>
      <c r="B47">
        <v>15</v>
      </c>
      <c r="C47">
        <v>21.4405</v>
      </c>
      <c r="D47">
        <f>(C47-B47)/(C47+B47)</f>
        <v>0.17674016547522675</v>
      </c>
    </row>
    <row r="48" spans="1:11" x14ac:dyDescent="0.3">
      <c r="A48" t="s">
        <v>0</v>
      </c>
      <c r="B48">
        <v>16</v>
      </c>
      <c r="C48">
        <v>27.2758</v>
      </c>
      <c r="D48">
        <f>(C48-B48)/(C48+B48)</f>
        <v>0.26055670836818728</v>
      </c>
    </row>
    <row r="49" spans="1:11" x14ac:dyDescent="0.3">
      <c r="A49" t="s">
        <v>8</v>
      </c>
      <c r="B49">
        <v>24.5</v>
      </c>
      <c r="C49">
        <v>36.645499999999998</v>
      </c>
      <c r="D49">
        <f>(C49-B49)/(C49+B49)</f>
        <v>0.19863276937795912</v>
      </c>
    </row>
    <row r="50" spans="1:11" x14ac:dyDescent="0.3">
      <c r="A50" s="1"/>
      <c r="B50" s="1">
        <f>AVERAGE(B47:B49)</f>
        <v>18.5</v>
      </c>
      <c r="C50" s="1">
        <f>AVERAGE(C47:C49)</f>
        <v>28.453933333333335</v>
      </c>
      <c r="D50" s="1">
        <f>AVERAGE(D47:D49)</f>
        <v>0.21197654774045771</v>
      </c>
      <c r="E50" s="1">
        <f>_xlfn.T.TEST(B47:B49,C47:C49,2,1)</f>
        <v>3.0343805332227233E-2</v>
      </c>
    </row>
    <row r="51" spans="1:11" x14ac:dyDescent="0.3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20</v>
      </c>
      <c r="G51" t="str">
        <f>A52</f>
        <v>TS092118b</v>
      </c>
      <c r="H51" t="str">
        <f>A54</f>
        <v>PV</v>
      </c>
      <c r="I51">
        <f>B55</f>
        <v>37.166666666666664</v>
      </c>
      <c r="J51">
        <f>D55</f>
        <v>0.45249045772199442</v>
      </c>
      <c r="K51">
        <f>E55</f>
        <v>2.9680095577272049E-3</v>
      </c>
    </row>
    <row r="52" spans="1:11" x14ac:dyDescent="0.3">
      <c r="A52" t="s">
        <v>19</v>
      </c>
      <c r="B52">
        <v>33.5</v>
      </c>
      <c r="C52">
        <v>100</v>
      </c>
      <c r="D52">
        <f>(C52-B52)/(C52+B52)</f>
        <v>0.49812734082397003</v>
      </c>
    </row>
    <row r="53" spans="1:11" x14ac:dyDescent="0.3">
      <c r="A53" t="s">
        <v>0</v>
      </c>
      <c r="B53">
        <v>33</v>
      </c>
      <c r="C53">
        <v>93.931299999999993</v>
      </c>
      <c r="D53">
        <f>(C53-B53)/(C53+B53)</f>
        <v>0.48003368751442704</v>
      </c>
    </row>
    <row r="54" spans="1:11" x14ac:dyDescent="0.3">
      <c r="A54" t="s">
        <v>8</v>
      </c>
      <c r="B54">
        <v>45</v>
      </c>
      <c r="C54">
        <v>100</v>
      </c>
      <c r="D54">
        <f>(C54-B54)/(C54+B54)</f>
        <v>0.37931034482758619</v>
      </c>
    </row>
    <row r="55" spans="1:11" x14ac:dyDescent="0.3">
      <c r="A55" s="1"/>
      <c r="B55" s="1">
        <f>AVERAGE(B52:B54)</f>
        <v>37.166666666666664</v>
      </c>
      <c r="C55" s="1">
        <f>AVERAGE(C52:C54)</f>
        <v>97.977099999999993</v>
      </c>
      <c r="D55" s="1">
        <f>AVERAGE(D52:D54)</f>
        <v>0.45249045772199442</v>
      </c>
      <c r="E55" s="1">
        <f>_xlfn.T.TEST(B52:B54,C52:C54,2,1)</f>
        <v>2.9680095577272049E-3</v>
      </c>
    </row>
    <row r="56" spans="1:11" x14ac:dyDescent="0.3">
      <c r="A56" t="s">
        <v>1</v>
      </c>
      <c r="B56" t="s">
        <v>2</v>
      </c>
      <c r="C56" t="s">
        <v>3</v>
      </c>
      <c r="D56" t="s">
        <v>4</v>
      </c>
      <c r="E56" t="s">
        <v>5</v>
      </c>
      <c r="G56" t="str">
        <f>A57</f>
        <v>TS092118c</v>
      </c>
      <c r="H56" t="str">
        <f>A59</f>
        <v>PV</v>
      </c>
      <c r="I56">
        <f>B60</f>
        <v>42.333333333333336</v>
      </c>
      <c r="J56">
        <f>D60</f>
        <v>0.10288740007371633</v>
      </c>
      <c r="K56">
        <f>E60</f>
        <v>2.7623778516286456E-2</v>
      </c>
    </row>
    <row r="57" spans="1:11" x14ac:dyDescent="0.3">
      <c r="A57" t="s">
        <v>21</v>
      </c>
      <c r="B57">
        <v>51</v>
      </c>
      <c r="C57">
        <v>57.119</v>
      </c>
      <c r="D57">
        <f>(C57-B57)/(C57+B57)</f>
        <v>5.6595048048909073E-2</v>
      </c>
    </row>
    <row r="58" spans="1:11" x14ac:dyDescent="0.3">
      <c r="A58" t="s">
        <v>0</v>
      </c>
      <c r="B58">
        <v>42.5</v>
      </c>
      <c r="C58">
        <v>53.4178</v>
      </c>
      <c r="D58">
        <f>(C58-B58)/(C58+B58)</f>
        <v>0.11382454560050376</v>
      </c>
    </row>
    <row r="59" spans="1:11" x14ac:dyDescent="0.3">
      <c r="A59" t="s">
        <v>8</v>
      </c>
      <c r="B59">
        <v>33.5</v>
      </c>
      <c r="C59">
        <v>44.248100000000001</v>
      </c>
      <c r="D59">
        <f>(C59-B59)/(C59+B59)</f>
        <v>0.13824260657173618</v>
      </c>
    </row>
    <row r="60" spans="1:11" x14ac:dyDescent="0.3">
      <c r="A60" s="1"/>
      <c r="B60" s="1">
        <f>AVERAGE(B57:B59)</f>
        <v>42.333333333333336</v>
      </c>
      <c r="C60" s="1">
        <f>AVERAGE(C57:C59)</f>
        <v>51.594966666666664</v>
      </c>
      <c r="D60" s="1">
        <f>AVERAGE(D57:D59)</f>
        <v>0.10288740007371633</v>
      </c>
      <c r="E60" s="1">
        <f>_xlfn.T.TEST(B57:B59,C57:C59,2,1)</f>
        <v>2.7623778516286456E-2</v>
      </c>
    </row>
    <row r="61" spans="1:11" x14ac:dyDescent="0.3">
      <c r="A61" t="s">
        <v>1</v>
      </c>
      <c r="B61" t="s">
        <v>2</v>
      </c>
      <c r="C61" t="s">
        <v>3</v>
      </c>
      <c r="D61" t="s">
        <v>4</v>
      </c>
      <c r="E61" t="s">
        <v>5</v>
      </c>
      <c r="G61" t="str">
        <f>A62</f>
        <v>TS092118e</v>
      </c>
      <c r="H61" t="str">
        <f>A64</f>
        <v>PV</v>
      </c>
      <c r="I61">
        <f>B65</f>
        <v>3.8333333333333335</v>
      </c>
      <c r="J61">
        <f>D65</f>
        <v>0.1200937413528856</v>
      </c>
      <c r="K61">
        <f>E65</f>
        <v>0.46107900609887909</v>
      </c>
    </row>
    <row r="62" spans="1:11" x14ac:dyDescent="0.3">
      <c r="A62" t="s">
        <v>22</v>
      </c>
      <c r="B62">
        <v>3.5</v>
      </c>
      <c r="C62">
        <v>2.3674599999999999</v>
      </c>
      <c r="D62">
        <f>(C62-B62)/(C62+B62)</f>
        <v>-0.19302048927474583</v>
      </c>
    </row>
    <row r="63" spans="1:11" x14ac:dyDescent="0.3">
      <c r="A63" t="s">
        <v>0</v>
      </c>
      <c r="B63">
        <v>1.5</v>
      </c>
      <c r="C63">
        <v>2.3341099999999999</v>
      </c>
      <c r="D63">
        <f>(C63-B63)/(C63+B63)</f>
        <v>0.21754983555505708</v>
      </c>
    </row>
    <row r="64" spans="1:11" x14ac:dyDescent="0.3">
      <c r="A64" t="s">
        <v>8</v>
      </c>
      <c r="B64">
        <v>6.5</v>
      </c>
      <c r="C64">
        <v>13.071</v>
      </c>
      <c r="D64">
        <f>(C64-B64)/(C64+B64)</f>
        <v>0.33575187777834553</v>
      </c>
    </row>
    <row r="65" spans="1:11" x14ac:dyDescent="0.3">
      <c r="A65" s="1"/>
      <c r="B65" s="1">
        <f>AVERAGE(B62:B64)</f>
        <v>3.8333333333333335</v>
      </c>
      <c r="C65" s="1">
        <f>AVERAGE(C62:C64)</f>
        <v>5.9241900000000003</v>
      </c>
      <c r="D65" s="1">
        <f>AVERAGE(D62:D64)</f>
        <v>0.1200937413528856</v>
      </c>
      <c r="E65" s="1">
        <f>_xlfn.T.TEST(B62:B64,C62:C64,2,1)</f>
        <v>0.46107900609887909</v>
      </c>
    </row>
    <row r="66" spans="1:11" x14ac:dyDescent="0.3">
      <c r="A66" t="s">
        <v>1</v>
      </c>
      <c r="B66" t="s">
        <v>2</v>
      </c>
      <c r="C66" t="s">
        <v>3</v>
      </c>
      <c r="D66" t="s">
        <v>4</v>
      </c>
      <c r="E66" t="s">
        <v>5</v>
      </c>
      <c r="G66" t="str">
        <f>A67</f>
        <v>TS092118f</v>
      </c>
      <c r="H66" t="str">
        <f>A69</f>
        <v>PV</v>
      </c>
      <c r="I66">
        <f>B70</f>
        <v>79.5</v>
      </c>
      <c r="J66">
        <f>D70</f>
        <v>5.9883641822848388E-2</v>
      </c>
      <c r="K66">
        <f>E70</f>
        <v>0.21537852310247951</v>
      </c>
    </row>
    <row r="67" spans="1:11" x14ac:dyDescent="0.3">
      <c r="A67" t="s">
        <v>23</v>
      </c>
      <c r="B67">
        <v>81.5</v>
      </c>
      <c r="C67">
        <v>84.261399999999995</v>
      </c>
      <c r="D67">
        <f>(C67-B67)/(C67+B67)</f>
        <v>1.6658884396487935E-2</v>
      </c>
    </row>
    <row r="68" spans="1:11" x14ac:dyDescent="0.3">
      <c r="A68" t="s">
        <v>0</v>
      </c>
      <c r="B68">
        <v>86</v>
      </c>
      <c r="C68">
        <v>108.57</v>
      </c>
      <c r="D68">
        <f>(C68-B68)/(C68+B68)</f>
        <v>0.11599938325538364</v>
      </c>
    </row>
    <row r="69" spans="1:11" x14ac:dyDescent="0.3">
      <c r="A69" t="s">
        <v>8</v>
      </c>
      <c r="B69">
        <v>71</v>
      </c>
      <c r="C69">
        <v>78.001999999999995</v>
      </c>
      <c r="D69">
        <f>(C69-B69)/(C69+B69)</f>
        <v>4.6992657816673569E-2</v>
      </c>
    </row>
    <row r="70" spans="1:11" x14ac:dyDescent="0.3">
      <c r="A70" s="1"/>
      <c r="B70" s="1">
        <f>AVERAGE(B67:B69)</f>
        <v>79.5</v>
      </c>
      <c r="C70" s="1">
        <f>AVERAGE(C67:C69)</f>
        <v>90.277799999999999</v>
      </c>
      <c r="D70" s="1">
        <f>AVERAGE(D67:D69)</f>
        <v>5.9883641822848388E-2</v>
      </c>
      <c r="E70" s="1">
        <f>_xlfn.T.TEST(B67:B69,C67:C69,2,1)</f>
        <v>0.21537852310247951</v>
      </c>
    </row>
    <row r="71" spans="1:11" x14ac:dyDescent="0.3">
      <c r="A71" t="s">
        <v>1</v>
      </c>
      <c r="B71" t="s">
        <v>2</v>
      </c>
      <c r="C71" t="s">
        <v>3</v>
      </c>
      <c r="D71" t="s">
        <v>4</v>
      </c>
      <c r="E71" t="s">
        <v>5</v>
      </c>
      <c r="F71" t="s">
        <v>26</v>
      </c>
      <c r="G71" t="str">
        <f>A72</f>
        <v>TS092118g</v>
      </c>
      <c r="H71" t="str">
        <f>A74</f>
        <v>PV</v>
      </c>
      <c r="I71">
        <f>B75</f>
        <v>20.166666666666668</v>
      </c>
      <c r="J71">
        <f>D75</f>
        <v>8.5350541726740923E-3</v>
      </c>
      <c r="K71">
        <f>E75</f>
        <v>0.77722102961909489</v>
      </c>
    </row>
    <row r="72" spans="1:11" x14ac:dyDescent="0.3">
      <c r="A72" t="s">
        <v>24</v>
      </c>
      <c r="B72">
        <v>20</v>
      </c>
      <c r="C72">
        <v>22.040700000000001</v>
      </c>
      <c r="D72">
        <f>(C72-B72)/(C72+B72)</f>
        <v>4.854105664272957E-2</v>
      </c>
    </row>
    <row r="73" spans="1:11" x14ac:dyDescent="0.3">
      <c r="A73" t="s">
        <v>0</v>
      </c>
      <c r="B73">
        <v>20</v>
      </c>
      <c r="C73">
        <v>17.605899999999998</v>
      </c>
      <c r="D73">
        <f>(C73-B73)/(C73+B73)</f>
        <v>-6.3662882685961555E-2</v>
      </c>
    </row>
    <row r="74" spans="1:11" x14ac:dyDescent="0.3">
      <c r="A74" t="s">
        <v>8</v>
      </c>
      <c r="B74">
        <v>20.5</v>
      </c>
      <c r="C74">
        <v>22.2407</v>
      </c>
      <c r="D74">
        <f>(C74-B74)/(C74+B74)</f>
        <v>4.0726988561254264E-2</v>
      </c>
    </row>
    <row r="75" spans="1:11" x14ac:dyDescent="0.3">
      <c r="A75" s="1"/>
      <c r="B75" s="1">
        <f>AVERAGE(B72:B74)</f>
        <v>20.166666666666668</v>
      </c>
      <c r="C75" s="1">
        <f>AVERAGE(C72:C74)</f>
        <v>20.629099999999998</v>
      </c>
      <c r="D75" s="1">
        <f>AVERAGE(D72:D74)</f>
        <v>8.5350541726740923E-3</v>
      </c>
      <c r="E75" s="1">
        <f>_xlfn.T.TEST(B72:B74,C72:C74,2,1)</f>
        <v>0.77722102961909489</v>
      </c>
    </row>
    <row r="76" spans="1:11" x14ac:dyDescent="0.3">
      <c r="A76" t="s">
        <v>1</v>
      </c>
      <c r="B76" t="s">
        <v>2</v>
      </c>
      <c r="C76" t="s">
        <v>3</v>
      </c>
      <c r="D76" t="s">
        <v>4</v>
      </c>
      <c r="E76" t="s">
        <v>5</v>
      </c>
      <c r="G76" t="str">
        <f>A77</f>
        <v>TS092118i</v>
      </c>
      <c r="H76" t="str">
        <f>A79</f>
        <v>PV</v>
      </c>
      <c r="I76">
        <f>B80</f>
        <v>17.333333333333332</v>
      </c>
      <c r="J76">
        <f>D80</f>
        <v>0.26878205606198907</v>
      </c>
      <c r="K76">
        <f>E80</f>
        <v>1.4259658763140958E-2</v>
      </c>
    </row>
    <row r="77" spans="1:11" x14ac:dyDescent="0.3">
      <c r="A77" t="s">
        <v>25</v>
      </c>
      <c r="B77">
        <v>22.5</v>
      </c>
      <c r="C77">
        <v>32.844299999999997</v>
      </c>
      <c r="D77">
        <f>(C77-B77)/(C77+B77)</f>
        <v>0.18690813688130481</v>
      </c>
    </row>
    <row r="78" spans="1:11" x14ac:dyDescent="0.3">
      <c r="A78" t="s">
        <v>0</v>
      </c>
      <c r="B78">
        <v>17</v>
      </c>
      <c r="C78">
        <v>32.177399999999999</v>
      </c>
      <c r="D78">
        <f>(C78-B78)/(C78+B78)</f>
        <v>0.30862550683850709</v>
      </c>
    </row>
    <row r="79" spans="1:11" x14ac:dyDescent="0.3">
      <c r="A79" t="s">
        <v>8</v>
      </c>
      <c r="B79">
        <v>12.5</v>
      </c>
      <c r="C79">
        <v>23.7746</v>
      </c>
      <c r="D79">
        <f>(C79-B79)/(C79+B79)</f>
        <v>0.31081252446615537</v>
      </c>
    </row>
    <row r="80" spans="1:11" x14ac:dyDescent="0.3">
      <c r="A80" s="1"/>
      <c r="B80" s="1">
        <f>AVERAGE(B77:B79)</f>
        <v>17.333333333333332</v>
      </c>
      <c r="C80" s="1">
        <f>AVERAGE(C77:C79)</f>
        <v>29.598766666666666</v>
      </c>
      <c r="D80" s="1">
        <f>AVERAGE(D77:D79)</f>
        <v>0.26878205606198907</v>
      </c>
      <c r="E80" s="1">
        <f>_xlfn.T.TEST(B77:B79,C77:C79,2,1)</f>
        <v>1.4259658763140958E-2</v>
      </c>
    </row>
  </sheetData>
  <sortState xmlns:xlrd2="http://schemas.microsoft.com/office/spreadsheetml/2017/richdata2" ref="N2:R12">
    <sortCondition ref="O2:O1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90" workbookViewId="0">
      <selection activeCell="G104" activeCellId="3" sqref="G63:K63 G70:K70 G83:K83 G104:K104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G1" t="str">
        <f>A2</f>
        <v>TS100320a1</v>
      </c>
      <c r="H1" t="str">
        <f>A4</f>
        <v>PV</v>
      </c>
      <c r="I1">
        <f>B5</f>
        <v>46.833333333333336</v>
      </c>
      <c r="J1">
        <f>D5</f>
        <v>0.30387127687214849</v>
      </c>
      <c r="K1">
        <f>E5</f>
        <v>2.0195928392173369E-2</v>
      </c>
      <c r="N1" t="s">
        <v>1</v>
      </c>
      <c r="O1" t="s">
        <v>0</v>
      </c>
      <c r="P1" t="s">
        <v>7</v>
      </c>
      <c r="Q1" t="s">
        <v>4</v>
      </c>
      <c r="R1" t="s">
        <v>5</v>
      </c>
    </row>
    <row r="2" spans="1:18" x14ac:dyDescent="0.3">
      <c r="A2" t="s">
        <v>35</v>
      </c>
      <c r="B2">
        <v>50.5</v>
      </c>
      <c r="C2" s="1">
        <v>93.231099999999998</v>
      </c>
      <c r="D2">
        <f>(C2-B2)/(C2+B2)</f>
        <v>0.29729891443118434</v>
      </c>
    </row>
    <row r="3" spans="1:18" x14ac:dyDescent="0.3">
      <c r="A3" t="s">
        <v>0</v>
      </c>
      <c r="B3">
        <v>47.5</v>
      </c>
      <c r="C3" s="1">
        <v>77.692599999999999</v>
      </c>
      <c r="D3">
        <f>(C3-B3)/(C3+B3)</f>
        <v>0.24116920648664536</v>
      </c>
      <c r="R3" s="2"/>
    </row>
    <row r="4" spans="1:18" x14ac:dyDescent="0.3">
      <c r="A4" t="s">
        <v>8</v>
      </c>
      <c r="B4">
        <v>42.5</v>
      </c>
      <c r="C4" s="1">
        <v>93.097700000000003</v>
      </c>
      <c r="D4">
        <f>(C4-B4)/(C4+B4)</f>
        <v>0.37314570969861582</v>
      </c>
      <c r="G4" s="1"/>
      <c r="H4" s="1"/>
      <c r="I4" s="1"/>
      <c r="J4" s="1"/>
      <c r="K4" s="1"/>
    </row>
    <row r="5" spans="1:18" x14ac:dyDescent="0.3">
      <c r="A5" s="1"/>
      <c r="B5" s="1">
        <f>AVERAGE(B2:B4)</f>
        <v>46.833333333333336</v>
      </c>
      <c r="C5" s="1">
        <f>AVERAGE(C2:C4)</f>
        <v>88.007133333333329</v>
      </c>
      <c r="D5" s="1">
        <f>AVERAGE(D2:D4)</f>
        <v>0.30387127687214849</v>
      </c>
      <c r="E5" s="1">
        <f>_xlfn.T.TEST(B2:B4,C2:C4,2,1)</f>
        <v>2.0195928392173369E-2</v>
      </c>
      <c r="F5" s="1"/>
    </row>
    <row r="7" spans="1:18" x14ac:dyDescent="0.3">
      <c r="R7" s="2"/>
    </row>
    <row r="8" spans="1:18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G8" t="str">
        <f>A9</f>
        <v>TS100320a2</v>
      </c>
      <c r="H8" t="str">
        <f>A11</f>
        <v>Lhx6</v>
      </c>
      <c r="I8">
        <f>B12</f>
        <v>13.333333333333334</v>
      </c>
      <c r="J8">
        <f>D12</f>
        <v>0.33116406539782367</v>
      </c>
      <c r="K8">
        <f>E12</f>
        <v>1.1014998390371029E-2</v>
      </c>
      <c r="N8" t="s">
        <v>1</v>
      </c>
      <c r="O8" t="s">
        <v>0</v>
      </c>
      <c r="P8" t="s">
        <v>7</v>
      </c>
      <c r="Q8" t="s">
        <v>4</v>
      </c>
      <c r="R8" t="s">
        <v>5</v>
      </c>
    </row>
    <row r="9" spans="1:18" x14ac:dyDescent="0.3">
      <c r="A9" t="s">
        <v>36</v>
      </c>
      <c r="B9">
        <v>20.5</v>
      </c>
      <c r="C9">
        <v>30.1434</v>
      </c>
      <c r="D9">
        <f>(C9-B9)/(C9+B9)</f>
        <v>0.19041770497241495</v>
      </c>
    </row>
    <row r="10" spans="1:18" x14ac:dyDescent="0.3">
      <c r="A10" t="s">
        <v>0</v>
      </c>
      <c r="B10">
        <v>13</v>
      </c>
      <c r="C10">
        <v>23.674600000000002</v>
      </c>
      <c r="D10">
        <f>(C10-B10)/(C10+B10)</f>
        <v>0.29106247920904393</v>
      </c>
      <c r="R10" s="2"/>
    </row>
    <row r="11" spans="1:18" x14ac:dyDescent="0.3">
      <c r="A11" t="s">
        <v>6</v>
      </c>
      <c r="B11">
        <v>6.5</v>
      </c>
      <c r="C11">
        <v>20.14</v>
      </c>
      <c r="D11">
        <f>(C11-B11)/(C11+B11)</f>
        <v>0.51201201201201207</v>
      </c>
      <c r="G11" s="1"/>
      <c r="H11" s="1"/>
      <c r="I11" s="1"/>
      <c r="J11" s="1"/>
      <c r="K11" s="1"/>
    </row>
    <row r="12" spans="1:18" x14ac:dyDescent="0.3">
      <c r="A12" s="1"/>
      <c r="B12" s="1">
        <f>AVERAGE(B9:B11)</f>
        <v>13.333333333333334</v>
      </c>
      <c r="C12" s="1">
        <f>AVERAGE(C9:C11)</f>
        <v>24.652666666666665</v>
      </c>
      <c r="D12" s="1">
        <f>AVERAGE(D9:D11)</f>
        <v>0.33116406539782367</v>
      </c>
      <c r="E12" s="1">
        <f>_xlfn.T.TEST(B9:B11,C9:C11,2,1)</f>
        <v>1.1014998390371029E-2</v>
      </c>
      <c r="F12" s="1"/>
    </row>
    <row r="13" spans="1:18" x14ac:dyDescent="0.3">
      <c r="N13" s="1"/>
      <c r="O13" s="1"/>
      <c r="P13" s="1"/>
      <c r="Q13" s="1"/>
    </row>
    <row r="14" spans="1:18" x14ac:dyDescent="0.3">
      <c r="N14" s="1"/>
      <c r="O14" s="1"/>
      <c r="P14" s="1"/>
      <c r="Q14" s="1"/>
    </row>
    <row r="15" spans="1:18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G15" t="str">
        <f>A16</f>
        <v>TS100320b1</v>
      </c>
      <c r="H15" t="str">
        <f>A18</f>
        <v>Lhx6</v>
      </c>
      <c r="I15">
        <f>B19</f>
        <v>68.833333333333329</v>
      </c>
      <c r="J15">
        <f>D19</f>
        <v>9.3066111125407122E-2</v>
      </c>
      <c r="K15">
        <f>E19</f>
        <v>0.1036716520579547</v>
      </c>
      <c r="N15" t="s">
        <v>1</v>
      </c>
      <c r="O15" t="s">
        <v>0</v>
      </c>
      <c r="P15" t="s">
        <v>7</v>
      </c>
      <c r="Q15" t="s">
        <v>4</v>
      </c>
      <c r="R15" t="s">
        <v>5</v>
      </c>
    </row>
    <row r="16" spans="1:18" x14ac:dyDescent="0.3">
      <c r="A16" t="s">
        <v>37</v>
      </c>
      <c r="B16" s="1">
        <v>76.5</v>
      </c>
      <c r="C16">
        <v>101.2</v>
      </c>
      <c r="D16">
        <f>(C16-B16)/(C16+B16)</f>
        <v>0.13899831176139563</v>
      </c>
    </row>
    <row r="17" spans="1:18" x14ac:dyDescent="0.3">
      <c r="A17" t="s">
        <v>0</v>
      </c>
      <c r="B17" s="1">
        <v>58.5</v>
      </c>
      <c r="C17">
        <v>69.656499999999994</v>
      </c>
      <c r="D17">
        <f>(C17-B17)/(C17+B17)</f>
        <v>8.7053719475797126E-2</v>
      </c>
      <c r="R17" s="2"/>
    </row>
    <row r="18" spans="1:18" x14ac:dyDescent="0.3">
      <c r="A18" t="s">
        <v>6</v>
      </c>
      <c r="B18">
        <v>71.5</v>
      </c>
      <c r="C18">
        <v>79.526499999999999</v>
      </c>
      <c r="D18">
        <f>(C18-B18)/(C18+B18)</f>
        <v>5.3146302139028573E-2</v>
      </c>
      <c r="G18" s="1"/>
      <c r="H18" s="1"/>
      <c r="I18" s="1"/>
      <c r="J18" s="1"/>
      <c r="K18" s="1"/>
    </row>
    <row r="19" spans="1:18" x14ac:dyDescent="0.3">
      <c r="A19" s="1"/>
      <c r="B19" s="1">
        <f>AVERAGE(B16:B18)</f>
        <v>68.833333333333329</v>
      </c>
      <c r="C19" s="1">
        <f>AVERAGE(C16:C18)</f>
        <v>83.460999999999999</v>
      </c>
      <c r="D19" s="1">
        <f>AVERAGE(D16:D18)</f>
        <v>9.3066111125407122E-2</v>
      </c>
      <c r="E19" s="1">
        <f>_xlfn.T.TEST(B16:B18,C16:C18,2,1)</f>
        <v>0.1036716520579547</v>
      </c>
      <c r="F19" s="1"/>
    </row>
    <row r="20" spans="1:18" x14ac:dyDescent="0.3">
      <c r="A20" s="1"/>
      <c r="B20" s="1"/>
      <c r="C20" s="1"/>
      <c r="D20" s="1"/>
      <c r="E20" s="1"/>
    </row>
    <row r="22" spans="1:18" x14ac:dyDescent="0.3">
      <c r="A22" t="s">
        <v>1</v>
      </c>
      <c r="B22" t="s">
        <v>2</v>
      </c>
      <c r="C22" t="s">
        <v>3</v>
      </c>
      <c r="D22" t="s">
        <v>4</v>
      </c>
      <c r="E22" t="s">
        <v>5</v>
      </c>
      <c r="G22" t="str">
        <f>A23</f>
        <v>TS100320b2</v>
      </c>
      <c r="H22" t="str">
        <f>A25</f>
        <v>PV</v>
      </c>
      <c r="I22">
        <f>B26</f>
        <v>44</v>
      </c>
      <c r="J22">
        <f>D26</f>
        <v>0.42433388858124194</v>
      </c>
      <c r="K22">
        <f>E26</f>
        <v>4.8886291061282557E-3</v>
      </c>
      <c r="N22" t="s">
        <v>1</v>
      </c>
      <c r="O22" t="s">
        <v>0</v>
      </c>
      <c r="P22" t="s">
        <v>7</v>
      </c>
      <c r="Q22" t="s">
        <v>4</v>
      </c>
      <c r="R22" t="s">
        <v>5</v>
      </c>
    </row>
    <row r="23" spans="1:18" x14ac:dyDescent="0.3">
      <c r="A23" t="s">
        <v>38</v>
      </c>
      <c r="B23">
        <v>62</v>
      </c>
      <c r="C23">
        <v>116.739</v>
      </c>
      <c r="D23">
        <f>(C23-B23)/(C23+B23)</f>
        <v>0.30625101404841698</v>
      </c>
    </row>
    <row r="24" spans="1:18" x14ac:dyDescent="0.3">
      <c r="A24" t="s">
        <v>0</v>
      </c>
      <c r="B24" s="1">
        <v>39.5</v>
      </c>
      <c r="C24">
        <v>100.033</v>
      </c>
      <c r="D24">
        <f>(C24-B24)/(C24+B24)</f>
        <v>0.43382568998014803</v>
      </c>
      <c r="R24" s="2"/>
    </row>
    <row r="25" spans="1:18" x14ac:dyDescent="0.3">
      <c r="A25" t="s">
        <v>8</v>
      </c>
      <c r="B25">
        <v>30.5</v>
      </c>
      <c r="C25" s="1">
        <v>100.1</v>
      </c>
      <c r="D25">
        <f>(C25-B25)/(C25+B25)</f>
        <v>0.53292496171516079</v>
      </c>
      <c r="G25" s="1"/>
      <c r="H25" s="1"/>
      <c r="I25" s="1"/>
      <c r="J25" s="1"/>
      <c r="K25" s="1"/>
    </row>
    <row r="26" spans="1:18" x14ac:dyDescent="0.3">
      <c r="A26" s="1"/>
      <c r="B26" s="1">
        <f>AVERAGE(B23:B25)</f>
        <v>44</v>
      </c>
      <c r="C26" s="1">
        <f>AVERAGE(C23:C25)</f>
        <v>105.62399999999998</v>
      </c>
      <c r="D26" s="1">
        <f>AVERAGE(D23:D25)</f>
        <v>0.42433388858124194</v>
      </c>
      <c r="E26" s="1">
        <f>_xlfn.T.TEST(B23:B25,C23:C25,2,1)</f>
        <v>4.8886291061282557E-3</v>
      </c>
      <c r="F26" s="1"/>
    </row>
    <row r="27" spans="1:18" x14ac:dyDescent="0.3">
      <c r="N27" s="1"/>
      <c r="O27" s="1"/>
      <c r="P27" s="1"/>
      <c r="Q27" s="1"/>
    </row>
    <row r="28" spans="1:18" x14ac:dyDescent="0.3">
      <c r="N28" s="1"/>
      <c r="O28" s="1"/>
      <c r="P28" s="1"/>
      <c r="Q28" s="1"/>
    </row>
    <row r="29" spans="1:18" x14ac:dyDescent="0.3">
      <c r="A29" t="s">
        <v>1</v>
      </c>
      <c r="B29" t="s">
        <v>2</v>
      </c>
      <c r="C29" t="s">
        <v>3</v>
      </c>
      <c r="D29" t="s">
        <v>4</v>
      </c>
      <c r="E29" t="s">
        <v>5</v>
      </c>
      <c r="G29" t="str">
        <f>A30</f>
        <v>TS100420a1</v>
      </c>
      <c r="H29" t="str">
        <f>A32</f>
        <v>Lhx6</v>
      </c>
      <c r="I29">
        <f>B33</f>
        <v>9.1666666666666661</v>
      </c>
      <c r="J29">
        <f>D33</f>
        <v>0.12526144626477251</v>
      </c>
      <c r="K29">
        <f>E33</f>
        <v>4.0381882509818584E-2</v>
      </c>
      <c r="N29" t="s">
        <v>1</v>
      </c>
      <c r="O29" t="s">
        <v>0</v>
      </c>
      <c r="P29" t="s">
        <v>7</v>
      </c>
      <c r="Q29" t="s">
        <v>4</v>
      </c>
      <c r="R29" t="s">
        <v>5</v>
      </c>
    </row>
    <row r="30" spans="1:18" x14ac:dyDescent="0.3">
      <c r="A30" t="s">
        <v>31</v>
      </c>
      <c r="B30">
        <v>11.5</v>
      </c>
      <c r="C30">
        <v>13.3378</v>
      </c>
      <c r="D30">
        <f>(C30-B30)/(C30+B30)</f>
        <v>7.3992060488449043E-2</v>
      </c>
      <c r="N30" s="1"/>
      <c r="O30" s="1"/>
      <c r="P30" s="1"/>
      <c r="Q30" s="1"/>
    </row>
    <row r="31" spans="1:18" x14ac:dyDescent="0.3">
      <c r="A31" t="s">
        <v>0</v>
      </c>
      <c r="B31">
        <v>9</v>
      </c>
      <c r="C31">
        <v>11.070399999999999</v>
      </c>
      <c r="D31">
        <f>(C31-B31)/(C31+B31)</f>
        <v>0.10315688775510201</v>
      </c>
      <c r="N31" s="1"/>
      <c r="O31" s="1"/>
      <c r="P31" s="1"/>
      <c r="Q31" s="1"/>
    </row>
    <row r="32" spans="1:18" x14ac:dyDescent="0.3">
      <c r="A32" t="s">
        <v>6</v>
      </c>
      <c r="B32">
        <v>7</v>
      </c>
      <c r="C32">
        <v>10.4702</v>
      </c>
      <c r="D32">
        <f>(C32-B32)/(C32+B32)</f>
        <v>0.19863539055076648</v>
      </c>
      <c r="I32" s="3"/>
    </row>
    <row r="33" spans="1:18" x14ac:dyDescent="0.3">
      <c r="A33" s="1"/>
      <c r="B33" s="1">
        <f>AVERAGE(B30:B32)</f>
        <v>9.1666666666666661</v>
      </c>
      <c r="C33" s="1">
        <f>AVERAGE(C30:C32)</f>
        <v>11.626133333333334</v>
      </c>
      <c r="D33" s="1">
        <f>AVERAGE(D30:D32)</f>
        <v>0.12526144626477251</v>
      </c>
      <c r="E33" s="1">
        <f>_xlfn.T.TEST(B30:B32,C30:C32,2,1)</f>
        <v>4.0381882509818584E-2</v>
      </c>
    </row>
    <row r="35" spans="1:18" x14ac:dyDescent="0.3">
      <c r="A35" s="1"/>
      <c r="B35" s="1"/>
      <c r="C35" s="1"/>
      <c r="D35" s="1"/>
      <c r="E35" s="1"/>
    </row>
    <row r="36" spans="1:18" x14ac:dyDescent="0.3">
      <c r="A36" t="s">
        <v>1</v>
      </c>
      <c r="B36" t="s">
        <v>2</v>
      </c>
      <c r="C36" t="s">
        <v>3</v>
      </c>
      <c r="D36" t="s">
        <v>4</v>
      </c>
      <c r="E36" t="s">
        <v>5</v>
      </c>
      <c r="G36" t="str">
        <f>A37</f>
        <v>TS100420a2</v>
      </c>
      <c r="H36" t="str">
        <f>A39</f>
        <v>PV</v>
      </c>
      <c r="I36">
        <f>B40</f>
        <v>46.5</v>
      </c>
      <c r="J36">
        <f>D40</f>
        <v>8.6054009948373353E-2</v>
      </c>
      <c r="K36">
        <f>E40</f>
        <v>1.444525852772764E-3</v>
      </c>
      <c r="N36" t="s">
        <v>1</v>
      </c>
      <c r="O36" t="s">
        <v>0</v>
      </c>
      <c r="P36" t="s">
        <v>7</v>
      </c>
      <c r="Q36" t="s">
        <v>4</v>
      </c>
      <c r="R36" t="s">
        <v>5</v>
      </c>
    </row>
    <row r="37" spans="1:18" x14ac:dyDescent="0.3">
      <c r="A37" t="s">
        <v>32</v>
      </c>
      <c r="B37">
        <v>52</v>
      </c>
      <c r="C37">
        <v>61.187100000000001</v>
      </c>
      <c r="D37">
        <f>(C37-B37)/(C37+B37)</f>
        <v>8.1167376847714981E-2</v>
      </c>
    </row>
    <row r="38" spans="1:18" x14ac:dyDescent="0.3">
      <c r="A38" t="s">
        <v>0</v>
      </c>
      <c r="B38">
        <v>44.5</v>
      </c>
      <c r="C38">
        <v>53.4178</v>
      </c>
      <c r="D38">
        <f>(C38-B38)/(C38+B38)</f>
        <v>9.1074350118160327E-2</v>
      </c>
    </row>
    <row r="39" spans="1:18" x14ac:dyDescent="0.3">
      <c r="A39" t="s">
        <v>8</v>
      </c>
      <c r="B39">
        <v>43</v>
      </c>
      <c r="C39">
        <v>51.0837</v>
      </c>
      <c r="D39">
        <f>(C39-B39)/(C39+B39)</f>
        <v>8.5920302879244764E-2</v>
      </c>
    </row>
    <row r="40" spans="1:18" x14ac:dyDescent="0.3">
      <c r="A40" s="1"/>
      <c r="B40" s="1">
        <f>AVERAGE(B37:B39)</f>
        <v>46.5</v>
      </c>
      <c r="C40" s="1">
        <f>AVERAGE(C37:C39)</f>
        <v>55.229533333333336</v>
      </c>
      <c r="D40" s="1">
        <f>AVERAGE(D37:D39)</f>
        <v>8.6054009948373353E-2</v>
      </c>
      <c r="E40" s="1">
        <f>_xlfn.T.TEST(B37:B39,C37:C39,2,1)</f>
        <v>1.444525852772764E-3</v>
      </c>
    </row>
    <row r="42" spans="1:18" x14ac:dyDescent="0.3">
      <c r="A42" t="s">
        <v>1</v>
      </c>
      <c r="B42" t="s">
        <v>2</v>
      </c>
      <c r="C42" t="s">
        <v>3</v>
      </c>
      <c r="D42" t="s">
        <v>4</v>
      </c>
      <c r="E42" t="s">
        <v>5</v>
      </c>
      <c r="G42" t="str">
        <f>A43</f>
        <v>TS100420b1</v>
      </c>
      <c r="H42" t="str">
        <f>A45</f>
        <v>PV</v>
      </c>
      <c r="I42">
        <f>B46</f>
        <v>55.333333333333336</v>
      </c>
      <c r="J42">
        <f>D46</f>
        <v>0.11829432780189332</v>
      </c>
      <c r="K42">
        <f>E46</f>
        <v>3.5490936856247247E-2</v>
      </c>
      <c r="N42" t="s">
        <v>1</v>
      </c>
      <c r="O42" t="s">
        <v>0</v>
      </c>
      <c r="P42" t="s">
        <v>7</v>
      </c>
      <c r="Q42" t="s">
        <v>4</v>
      </c>
      <c r="R42" t="s">
        <v>5</v>
      </c>
    </row>
    <row r="43" spans="1:18" x14ac:dyDescent="0.3">
      <c r="A43" t="s">
        <v>33</v>
      </c>
      <c r="B43">
        <v>63</v>
      </c>
      <c r="C43">
        <v>77.259100000000004</v>
      </c>
      <c r="D43">
        <f>(C43-B43)/(C43+B43)</f>
        <v>0.10166256592263892</v>
      </c>
      <c r="N43" s="1"/>
      <c r="O43" s="1"/>
      <c r="P43" s="1"/>
      <c r="Q43" s="1"/>
    </row>
    <row r="44" spans="1:18" x14ac:dyDescent="0.3">
      <c r="A44" t="s">
        <v>0</v>
      </c>
      <c r="B44">
        <v>51.5</v>
      </c>
      <c r="C44">
        <v>61.687199999999997</v>
      </c>
      <c r="D44">
        <f>(C44-B44)/(C44+B44)</f>
        <v>9.0003109892284619E-2</v>
      </c>
      <c r="N44" s="1"/>
      <c r="O44" s="1"/>
      <c r="P44" s="1"/>
      <c r="Q44" s="1"/>
    </row>
    <row r="45" spans="1:18" x14ac:dyDescent="0.3">
      <c r="A45" t="s">
        <v>8</v>
      </c>
      <c r="B45">
        <v>51.5</v>
      </c>
      <c r="C45">
        <v>71.590500000000006</v>
      </c>
      <c r="D45">
        <f>(C45-B45)/(C45+B45)</f>
        <v>0.16321730759075642</v>
      </c>
      <c r="I45" s="3"/>
    </row>
    <row r="46" spans="1:18" x14ac:dyDescent="0.3">
      <c r="A46" s="1"/>
      <c r="B46" s="1">
        <f>AVERAGE(B43:B45)</f>
        <v>55.333333333333336</v>
      </c>
      <c r="C46" s="1">
        <f>AVERAGE(C43:C45)</f>
        <v>70.178933333333347</v>
      </c>
      <c r="D46" s="1">
        <f>AVERAGE(D43:D45)</f>
        <v>0.11829432780189332</v>
      </c>
      <c r="E46" s="1">
        <f>_xlfn.T.TEST(B43:B45,C43:C45,2,1)</f>
        <v>3.5490936856247247E-2</v>
      </c>
    </row>
    <row r="49" spans="1:18" x14ac:dyDescent="0.3">
      <c r="A49" t="s">
        <v>1</v>
      </c>
      <c r="B49" t="s">
        <v>2</v>
      </c>
      <c r="C49" t="s">
        <v>3</v>
      </c>
      <c r="D49" t="s">
        <v>4</v>
      </c>
      <c r="E49" t="s">
        <v>5</v>
      </c>
      <c r="G49" t="str">
        <f>A50</f>
        <v>TS100420b2</v>
      </c>
      <c r="H49" t="str">
        <f>A52</f>
        <v>Lhx6</v>
      </c>
      <c r="I49">
        <f>B53</f>
        <v>14.5</v>
      </c>
      <c r="J49">
        <f>D53</f>
        <v>0.24224913623033509</v>
      </c>
      <c r="K49">
        <f>E53</f>
        <v>6.4613559326904945E-3</v>
      </c>
      <c r="N49" t="s">
        <v>1</v>
      </c>
      <c r="O49" t="s">
        <v>0</v>
      </c>
      <c r="P49" t="s">
        <v>7</v>
      </c>
      <c r="Q49" t="s">
        <v>4</v>
      </c>
      <c r="R49" t="s">
        <v>5</v>
      </c>
    </row>
    <row r="50" spans="1:18" x14ac:dyDescent="0.3">
      <c r="A50" t="s">
        <v>34</v>
      </c>
      <c r="B50">
        <v>5.5</v>
      </c>
      <c r="C50">
        <v>12.5709</v>
      </c>
      <c r="D50">
        <f>(C50-B50)/(C50+B50)</f>
        <v>0.39128654355898151</v>
      </c>
      <c r="N50" s="1"/>
      <c r="O50" s="1"/>
      <c r="P50" s="1"/>
      <c r="Q50" s="1"/>
    </row>
    <row r="51" spans="1:18" x14ac:dyDescent="0.3">
      <c r="A51" t="s">
        <v>0</v>
      </c>
      <c r="B51">
        <v>19.5</v>
      </c>
      <c r="C51">
        <v>28.176100000000002</v>
      </c>
      <c r="D51">
        <f>(C51-B51)/(C51+B51)</f>
        <v>0.18198006967851818</v>
      </c>
      <c r="N51" s="1"/>
      <c r="O51" s="1"/>
      <c r="P51" s="1"/>
      <c r="Q51" s="1"/>
    </row>
    <row r="52" spans="1:18" x14ac:dyDescent="0.3">
      <c r="A52" t="s">
        <v>6</v>
      </c>
      <c r="B52">
        <v>18.5</v>
      </c>
      <c r="C52">
        <v>25.208400000000001</v>
      </c>
      <c r="D52">
        <f>(C52-B52)/(C52+B52)</f>
        <v>0.15348079545350554</v>
      </c>
      <c r="I52" s="3"/>
    </row>
    <row r="53" spans="1:18" x14ac:dyDescent="0.3">
      <c r="A53" s="1"/>
      <c r="B53" s="1">
        <f>AVERAGE(B50:B52)</f>
        <v>14.5</v>
      </c>
      <c r="C53" s="1">
        <f>AVERAGE(C50:C52)</f>
        <v>21.985133333333334</v>
      </c>
      <c r="D53" s="1">
        <f>AVERAGE(D50:D52)</f>
        <v>0.24224913623033509</v>
      </c>
      <c r="E53" s="1">
        <f>_xlfn.T.TEST(B50:B52,C50:C52,2,1)</f>
        <v>6.4613559326904945E-3</v>
      </c>
    </row>
    <row r="55" spans="1:18" x14ac:dyDescent="0.3">
      <c r="A55" s="1"/>
      <c r="B55" s="1"/>
      <c r="C55" s="1"/>
      <c r="D55" s="1"/>
      <c r="E55" s="1"/>
    </row>
    <row r="56" spans="1:18" x14ac:dyDescent="0.3">
      <c r="A56" t="s">
        <v>1</v>
      </c>
      <c r="B56" t="s">
        <v>2</v>
      </c>
      <c r="C56" t="s">
        <v>3</v>
      </c>
      <c r="D56" t="s">
        <v>4</v>
      </c>
      <c r="E56" t="s">
        <v>5</v>
      </c>
      <c r="G56" t="str">
        <f>A57</f>
        <v>tS101020a1</v>
      </c>
      <c r="H56" t="str">
        <f>A59</f>
        <v>PV</v>
      </c>
      <c r="I56">
        <f>B60</f>
        <v>33.333333333333336</v>
      </c>
      <c r="J56">
        <f>D60</f>
        <v>0.18840015273675223</v>
      </c>
      <c r="K56">
        <f>E60</f>
        <v>1.7748290021712597E-2</v>
      </c>
      <c r="N56" t="s">
        <v>1</v>
      </c>
      <c r="O56" t="s">
        <v>0</v>
      </c>
      <c r="P56" t="s">
        <v>7</v>
      </c>
      <c r="Q56" t="s">
        <v>4</v>
      </c>
      <c r="R56" t="s">
        <v>5</v>
      </c>
    </row>
    <row r="57" spans="1:18" x14ac:dyDescent="0.3">
      <c r="A57" t="s">
        <v>40</v>
      </c>
      <c r="B57">
        <v>31</v>
      </c>
      <c r="C57">
        <v>48.582900000000002</v>
      </c>
      <c r="D57">
        <f>(C57-B57)/(C57+B57)</f>
        <v>0.22093816636488495</v>
      </c>
      <c r="N57" s="1"/>
      <c r="O57" s="1"/>
      <c r="P57" s="1"/>
      <c r="Q57" s="1"/>
    </row>
    <row r="58" spans="1:18" x14ac:dyDescent="0.3">
      <c r="A58" t="s">
        <v>0</v>
      </c>
      <c r="B58">
        <v>50</v>
      </c>
      <c r="C58">
        <v>62.454099999999997</v>
      </c>
      <c r="D58">
        <f t="shared" ref="D58:D59" si="0">(C58-B58)/(C58+B58)</f>
        <v>0.11074829641604883</v>
      </c>
      <c r="N58" s="1"/>
      <c r="O58" s="1"/>
      <c r="P58" s="1"/>
      <c r="Q58" s="1"/>
    </row>
    <row r="59" spans="1:18" x14ac:dyDescent="0.3">
      <c r="A59" t="s">
        <v>8</v>
      </c>
      <c r="B59">
        <v>19</v>
      </c>
      <c r="C59">
        <v>30.576899999999998</v>
      </c>
      <c r="D59">
        <f t="shared" si="0"/>
        <v>0.23351399542932291</v>
      </c>
      <c r="I59" s="3"/>
    </row>
    <row r="60" spans="1:18" x14ac:dyDescent="0.3">
      <c r="A60" s="1"/>
      <c r="B60" s="1">
        <f>AVERAGE(B57:B59)</f>
        <v>33.333333333333336</v>
      </c>
      <c r="C60" s="1">
        <f>AVERAGE(C57:C59)</f>
        <v>47.204633333333334</v>
      </c>
      <c r="D60" s="1">
        <f>AVERAGE(D57:D59)</f>
        <v>0.18840015273675223</v>
      </c>
      <c r="E60" s="1">
        <f>_xlfn.T.TEST(B57:B59,C57:C59,2,1)</f>
        <v>1.7748290021712597E-2</v>
      </c>
    </row>
    <row r="61" spans="1:18" x14ac:dyDescent="0.3">
      <c r="A61" s="1"/>
      <c r="B61" s="1"/>
      <c r="C61" s="1"/>
      <c r="D61" s="1"/>
      <c r="E61" s="1"/>
    </row>
    <row r="63" spans="1:18" x14ac:dyDescent="0.3">
      <c r="A63" t="s">
        <v>1</v>
      </c>
      <c r="B63" t="s">
        <v>2</v>
      </c>
      <c r="C63" t="s">
        <v>3</v>
      </c>
      <c r="D63" t="s">
        <v>4</v>
      </c>
      <c r="E63" t="s">
        <v>5</v>
      </c>
      <c r="G63" t="str">
        <f>A64</f>
        <v>TS101020a2</v>
      </c>
      <c r="H63" t="str">
        <f>A66</f>
        <v>Lhx6</v>
      </c>
      <c r="I63">
        <f>B67</f>
        <v>13.333333333333334</v>
      </c>
      <c r="J63">
        <f>D67</f>
        <v>5.6602824296487608E-2</v>
      </c>
      <c r="K63">
        <f>E67</f>
        <v>0.30982733781743055</v>
      </c>
      <c r="N63" t="s">
        <v>1</v>
      </c>
      <c r="O63" t="s">
        <v>0</v>
      </c>
      <c r="P63" t="s">
        <v>7</v>
      </c>
      <c r="Q63" t="s">
        <v>4</v>
      </c>
      <c r="R63" t="s">
        <v>5</v>
      </c>
    </row>
    <row r="64" spans="1:18" x14ac:dyDescent="0.3">
      <c r="A64" t="s">
        <v>41</v>
      </c>
      <c r="B64">
        <v>20.5</v>
      </c>
      <c r="C64">
        <v>20.04</v>
      </c>
      <c r="D64">
        <f>(C64-B64)/(C64+B64)</f>
        <v>-1.1346817957572789E-2</v>
      </c>
      <c r="N64" s="1"/>
      <c r="O64" s="1"/>
      <c r="P64" s="1"/>
      <c r="Q64" s="1"/>
    </row>
    <row r="65" spans="1:18" x14ac:dyDescent="0.3">
      <c r="A65" t="s">
        <v>0</v>
      </c>
      <c r="B65">
        <v>11.5</v>
      </c>
      <c r="C65">
        <v>12.971</v>
      </c>
      <c r="D65">
        <f t="shared" ref="D65:D66" si="1">(C65-B65)/(C65+B65)</f>
        <v>6.0111969269747871E-2</v>
      </c>
      <c r="N65" s="1"/>
      <c r="O65" s="1"/>
      <c r="P65" s="1"/>
      <c r="Q65" s="1"/>
    </row>
    <row r="66" spans="1:18" x14ac:dyDescent="0.3">
      <c r="A66" t="s">
        <v>6</v>
      </c>
      <c r="B66">
        <v>8</v>
      </c>
      <c r="C66">
        <v>10.2034</v>
      </c>
      <c r="D66">
        <f t="shared" si="1"/>
        <v>0.12104332157728775</v>
      </c>
      <c r="I66" s="3"/>
    </row>
    <row r="67" spans="1:18" x14ac:dyDescent="0.3">
      <c r="A67" s="1"/>
      <c r="B67" s="1">
        <f>AVERAGE(B64:B66)</f>
        <v>13.333333333333334</v>
      </c>
      <c r="C67" s="1">
        <f>AVERAGE(C64:C66)</f>
        <v>14.4048</v>
      </c>
      <c r="D67" s="1">
        <f>AVERAGE(D64:D66)</f>
        <v>5.6602824296487608E-2</v>
      </c>
      <c r="E67" s="1">
        <f>_xlfn.T.TEST(B64:B66,C64:C66,2,1)</f>
        <v>0.30982733781743055</v>
      </c>
    </row>
    <row r="70" spans="1:18" x14ac:dyDescent="0.3">
      <c r="A70" t="s">
        <v>1</v>
      </c>
      <c r="B70" t="s">
        <v>2</v>
      </c>
      <c r="C70" t="s">
        <v>3</v>
      </c>
      <c r="D70" t="s">
        <v>4</v>
      </c>
      <c r="E70" t="s">
        <v>5</v>
      </c>
      <c r="G70" t="str">
        <f>A71</f>
        <v>TS101020b1</v>
      </c>
      <c r="H70" t="str">
        <f>A73</f>
        <v>Lhx6</v>
      </c>
      <c r="I70">
        <f>B74</f>
        <v>21.666666666666668</v>
      </c>
      <c r="J70">
        <f>D74</f>
        <v>0.25467162968011131</v>
      </c>
      <c r="K70">
        <f>E74</f>
        <v>1.1600811131787486E-2</v>
      </c>
      <c r="N70" t="s">
        <v>1</v>
      </c>
      <c r="O70" t="s">
        <v>0</v>
      </c>
      <c r="P70" t="s">
        <v>7</v>
      </c>
      <c r="Q70" t="s">
        <v>4</v>
      </c>
      <c r="R70" t="s">
        <v>5</v>
      </c>
    </row>
    <row r="71" spans="1:18" x14ac:dyDescent="0.3">
      <c r="A71" t="s">
        <v>42</v>
      </c>
      <c r="B71">
        <v>21</v>
      </c>
      <c r="C71">
        <v>37.779299999999999</v>
      </c>
      <c r="D71">
        <f>(C71-B71)/(C71+B71)</f>
        <v>0.28546273943378025</v>
      </c>
      <c r="N71" s="1"/>
      <c r="O71" s="1"/>
      <c r="P71" s="1"/>
      <c r="Q71" s="1"/>
    </row>
    <row r="72" spans="1:18" x14ac:dyDescent="0.3">
      <c r="A72" t="s">
        <v>0</v>
      </c>
      <c r="B72">
        <v>21</v>
      </c>
      <c r="C72">
        <v>32.677599999999998</v>
      </c>
      <c r="D72">
        <f t="shared" ref="D72:D73" si="2">(C72-B72)/(C72+B72)</f>
        <v>0.21755071016587924</v>
      </c>
      <c r="N72" s="1"/>
      <c r="O72" s="1"/>
      <c r="P72" s="1"/>
      <c r="Q72" s="1"/>
    </row>
    <row r="73" spans="1:18" x14ac:dyDescent="0.3">
      <c r="A73" t="s">
        <v>6</v>
      </c>
      <c r="B73">
        <v>23</v>
      </c>
      <c r="C73">
        <v>39.246400000000001</v>
      </c>
      <c r="D73">
        <f t="shared" si="2"/>
        <v>0.2610014394406745</v>
      </c>
      <c r="I73" s="3"/>
    </row>
    <row r="74" spans="1:18" x14ac:dyDescent="0.3">
      <c r="A74" s="1"/>
      <c r="B74" s="1">
        <f>AVERAGE(B71:B73)</f>
        <v>21.666666666666668</v>
      </c>
      <c r="C74" s="1">
        <f>AVERAGE(C71:C73)</f>
        <v>36.567766666666664</v>
      </c>
      <c r="D74" s="1">
        <f>AVERAGE(D71:D73)</f>
        <v>0.25467162968011131</v>
      </c>
      <c r="E74" s="1">
        <f>_xlfn.T.TEST(B71:B73,C71:C73,2,1)</f>
        <v>1.1600811131787486E-2</v>
      </c>
    </row>
    <row r="76" spans="1:18" x14ac:dyDescent="0.3">
      <c r="A76" t="s">
        <v>1</v>
      </c>
      <c r="B76" t="s">
        <v>2</v>
      </c>
      <c r="C76" t="s">
        <v>3</v>
      </c>
      <c r="D76" t="s">
        <v>4</v>
      </c>
      <c r="E76" t="s">
        <v>5</v>
      </c>
      <c r="G76" t="str">
        <f>A77</f>
        <v>TS101020b2</v>
      </c>
      <c r="H76" t="str">
        <f>A79</f>
        <v>PV</v>
      </c>
      <c r="I76">
        <f>B80</f>
        <v>45</v>
      </c>
      <c r="J76">
        <f>D80</f>
        <v>0.11412902487770744</v>
      </c>
      <c r="K76">
        <f>E80</f>
        <v>6.8353201393690832E-2</v>
      </c>
      <c r="N76" t="s">
        <v>1</v>
      </c>
      <c r="O76" t="s">
        <v>0</v>
      </c>
      <c r="P76" t="s">
        <v>7</v>
      </c>
      <c r="Q76" t="s">
        <v>4</v>
      </c>
      <c r="R76" t="s">
        <v>5</v>
      </c>
    </row>
    <row r="77" spans="1:18" x14ac:dyDescent="0.3">
      <c r="A77" t="s">
        <v>43</v>
      </c>
      <c r="B77">
        <v>45.5</v>
      </c>
      <c r="C77">
        <v>62.687600000000003</v>
      </c>
      <c r="D77">
        <f>(C77-B77)/(C77+B77)</f>
        <v>0.15886848400371209</v>
      </c>
      <c r="N77" s="1"/>
      <c r="O77" s="1"/>
      <c r="P77" s="1"/>
      <c r="Q77" s="1"/>
    </row>
    <row r="78" spans="1:18" x14ac:dyDescent="0.3">
      <c r="A78" t="s">
        <v>0</v>
      </c>
      <c r="B78">
        <v>42</v>
      </c>
      <c r="C78">
        <v>53.884599999999999</v>
      </c>
      <c r="D78">
        <f t="shared" ref="D78:D79" si="3">(C78-B78)/(C78+B78)</f>
        <v>0.12394691118281766</v>
      </c>
      <c r="N78" s="1"/>
      <c r="O78" s="1"/>
      <c r="P78" s="1"/>
      <c r="Q78" s="1"/>
    </row>
    <row r="79" spans="1:18" x14ac:dyDescent="0.3">
      <c r="A79" t="s">
        <v>8</v>
      </c>
      <c r="B79">
        <v>47.5</v>
      </c>
      <c r="C79">
        <v>53.517800000000001</v>
      </c>
      <c r="D79">
        <f t="shared" si="3"/>
        <v>5.9571679446592599E-2</v>
      </c>
      <c r="I79" s="3"/>
    </row>
    <row r="80" spans="1:18" x14ac:dyDescent="0.3">
      <c r="A80" s="1"/>
      <c r="B80" s="1">
        <f>AVERAGE(B77:B79)</f>
        <v>45</v>
      </c>
      <c r="C80" s="1">
        <f>AVERAGE(C77:C79)</f>
        <v>56.696666666666665</v>
      </c>
      <c r="D80" s="1">
        <f>AVERAGE(D77:D79)</f>
        <v>0.11412902487770744</v>
      </c>
      <c r="E80" s="1">
        <f>_xlfn.T.TEST(B77:B79,C77:C79,2,1)</f>
        <v>6.8353201393690832E-2</v>
      </c>
    </row>
    <row r="81" spans="1:18" x14ac:dyDescent="0.3">
      <c r="A81" s="1"/>
      <c r="B81" s="1"/>
      <c r="C81" s="1"/>
      <c r="D81" s="1"/>
      <c r="E81" s="1"/>
    </row>
    <row r="83" spans="1:18" x14ac:dyDescent="0.3">
      <c r="A83" t="s">
        <v>1</v>
      </c>
      <c r="B83" t="s">
        <v>2</v>
      </c>
      <c r="C83" t="s">
        <v>3</v>
      </c>
      <c r="D83" t="s">
        <v>4</v>
      </c>
      <c r="E83" t="s">
        <v>5</v>
      </c>
      <c r="G83" t="str">
        <f>A84</f>
        <v>TS101020c1</v>
      </c>
      <c r="H83" t="str">
        <f>A86</f>
        <v>Lhx6</v>
      </c>
      <c r="I83">
        <f>B87</f>
        <v>13.5</v>
      </c>
      <c r="J83">
        <f>D87</f>
        <v>0.10972203430078438</v>
      </c>
      <c r="K83">
        <f>E87</f>
        <v>0.11642611519792823</v>
      </c>
      <c r="N83" t="s">
        <v>1</v>
      </c>
      <c r="O83" t="s">
        <v>0</v>
      </c>
      <c r="P83" t="s">
        <v>7</v>
      </c>
      <c r="Q83" t="s">
        <v>4</v>
      </c>
      <c r="R83" t="s">
        <v>5</v>
      </c>
    </row>
    <row r="84" spans="1:18" x14ac:dyDescent="0.3">
      <c r="A84" t="s">
        <v>44</v>
      </c>
      <c r="B84">
        <v>10</v>
      </c>
      <c r="C84">
        <v>11.904</v>
      </c>
      <c r="D84">
        <f>(C84-B84)/(C84+B84)</f>
        <v>8.6924762600438271E-2</v>
      </c>
      <c r="N84" s="1"/>
      <c r="O84" s="1"/>
      <c r="P84" s="1"/>
      <c r="Q84" s="1"/>
    </row>
    <row r="85" spans="1:18" x14ac:dyDescent="0.3">
      <c r="A85" t="s">
        <v>0</v>
      </c>
      <c r="B85" s="3">
        <v>15.5</v>
      </c>
      <c r="C85">
        <v>17.9727</v>
      </c>
      <c r="D85">
        <f t="shared" ref="D85:D86" si="4">(C85-B85)/(C85+B85)</f>
        <v>7.387214058023403E-2</v>
      </c>
      <c r="N85" s="1"/>
      <c r="O85" s="1"/>
      <c r="P85" s="1"/>
      <c r="Q85" s="1"/>
    </row>
    <row r="86" spans="1:18" x14ac:dyDescent="0.3">
      <c r="A86" t="s">
        <v>6</v>
      </c>
      <c r="B86">
        <v>15</v>
      </c>
      <c r="C86">
        <v>21.073699999999999</v>
      </c>
      <c r="D86">
        <f t="shared" si="4"/>
        <v>0.16836919972168085</v>
      </c>
      <c r="I86" s="3"/>
    </row>
    <row r="87" spans="1:18" x14ac:dyDescent="0.3">
      <c r="A87" s="1"/>
      <c r="B87" s="1">
        <f>AVERAGE(B84:B86)</f>
        <v>13.5</v>
      </c>
      <c r="C87" s="1">
        <f>AVERAGE(C84:C86)</f>
        <v>16.983466666666668</v>
      </c>
      <c r="D87" s="1">
        <f>AVERAGE(D84:D86)</f>
        <v>0.10972203430078438</v>
      </c>
      <c r="E87" s="1">
        <f>_xlfn.T.TEST(B84:B86,C84:C86,2,1)</f>
        <v>0.11642611519792823</v>
      </c>
    </row>
    <row r="90" spans="1:18" x14ac:dyDescent="0.3">
      <c r="A90" t="s">
        <v>1</v>
      </c>
      <c r="B90" t="s">
        <v>2</v>
      </c>
      <c r="C90" t="s">
        <v>3</v>
      </c>
      <c r="D90" t="s">
        <v>4</v>
      </c>
      <c r="E90" t="s">
        <v>5</v>
      </c>
      <c r="G90" t="str">
        <f>A91</f>
        <v>TS101020c2</v>
      </c>
      <c r="H90" t="str">
        <f>A93</f>
        <v>PV</v>
      </c>
      <c r="I90">
        <f>B94</f>
        <v>37.166666666666664</v>
      </c>
      <c r="J90">
        <f>D94</f>
        <v>0.12681075417297152</v>
      </c>
      <c r="K90">
        <f>E94</f>
        <v>1.5717723912448019E-2</v>
      </c>
      <c r="N90" t="s">
        <v>1</v>
      </c>
      <c r="O90" t="s">
        <v>0</v>
      </c>
      <c r="P90" t="s">
        <v>7</v>
      </c>
      <c r="Q90" t="s">
        <v>4</v>
      </c>
      <c r="R90" t="s">
        <v>5</v>
      </c>
    </row>
    <row r="91" spans="1:18" x14ac:dyDescent="0.3">
      <c r="A91" t="s">
        <v>45</v>
      </c>
      <c r="B91">
        <v>42</v>
      </c>
      <c r="C91">
        <v>54.884999999999998</v>
      </c>
      <c r="D91">
        <f>(C91-B91)/(C91+B91)</f>
        <v>0.13299272333178511</v>
      </c>
      <c r="N91" s="1"/>
      <c r="O91" s="1"/>
      <c r="P91" s="1"/>
      <c r="Q91" s="1"/>
    </row>
    <row r="92" spans="1:18" x14ac:dyDescent="0.3">
      <c r="A92" t="s">
        <v>0</v>
      </c>
      <c r="B92">
        <v>37</v>
      </c>
      <c r="C92">
        <v>45.2151</v>
      </c>
      <c r="D92">
        <f t="shared" ref="D92:D93" si="5">(C92-B92)/(C92+B92)</f>
        <v>9.9922033786980724E-2</v>
      </c>
      <c r="N92" s="1"/>
      <c r="O92" s="1"/>
      <c r="P92" s="1"/>
      <c r="Q92" s="1"/>
    </row>
    <row r="93" spans="1:18" x14ac:dyDescent="0.3">
      <c r="A93" t="s">
        <v>8</v>
      </c>
      <c r="B93">
        <v>32.5</v>
      </c>
      <c r="C93">
        <v>43.747900000000001</v>
      </c>
      <c r="D93">
        <f t="shared" si="5"/>
        <v>0.14751750540014874</v>
      </c>
      <c r="I93" s="3"/>
    </row>
    <row r="94" spans="1:18" x14ac:dyDescent="0.3">
      <c r="A94" s="1"/>
      <c r="B94" s="1">
        <f>AVERAGE(B91:B93)</f>
        <v>37.166666666666664</v>
      </c>
      <c r="C94" s="1">
        <f>AVERAGE(C91:C93)</f>
        <v>47.949333333333335</v>
      </c>
      <c r="D94" s="1">
        <f>AVERAGE(D91:D93)</f>
        <v>0.12681075417297152</v>
      </c>
      <c r="E94" s="1">
        <f>_xlfn.T.TEST(B91:B93,C91:C93,2,1)</f>
        <v>1.5717723912448019E-2</v>
      </c>
    </row>
    <row r="97" spans="1:18" x14ac:dyDescent="0.3">
      <c r="A97" t="s">
        <v>1</v>
      </c>
      <c r="B97" t="s">
        <v>2</v>
      </c>
      <c r="C97" t="s">
        <v>3</v>
      </c>
      <c r="D97" t="s">
        <v>4</v>
      </c>
      <c r="E97" t="s">
        <v>5</v>
      </c>
      <c r="G97" t="str">
        <f>A98</f>
        <v>TS101020d1</v>
      </c>
      <c r="H97" t="str">
        <f>A100</f>
        <v>PV</v>
      </c>
      <c r="I97">
        <f>B101</f>
        <v>42</v>
      </c>
      <c r="J97">
        <f>D101</f>
        <v>0.18463515395330787</v>
      </c>
      <c r="K97">
        <f>E101</f>
        <v>1.6646146318335941E-2</v>
      </c>
      <c r="N97" t="s">
        <v>1</v>
      </c>
      <c r="O97" t="s">
        <v>0</v>
      </c>
      <c r="P97" t="s">
        <v>7</v>
      </c>
      <c r="Q97" t="s">
        <v>4</v>
      </c>
      <c r="R97" t="s">
        <v>5</v>
      </c>
    </row>
    <row r="98" spans="1:18" x14ac:dyDescent="0.3">
      <c r="A98" t="s">
        <v>46</v>
      </c>
      <c r="B98">
        <v>42</v>
      </c>
      <c r="C98">
        <v>58.552799999999998</v>
      </c>
      <c r="D98">
        <f>(C98-B98)/(C98+B98)</f>
        <v>0.16461799174165215</v>
      </c>
      <c r="N98" s="1"/>
      <c r="O98" s="1"/>
      <c r="P98" s="1"/>
      <c r="Q98" s="1"/>
    </row>
    <row r="99" spans="1:18" x14ac:dyDescent="0.3">
      <c r="A99" t="s">
        <v>0</v>
      </c>
      <c r="B99">
        <v>43</v>
      </c>
      <c r="C99">
        <v>59.653199999999998</v>
      </c>
      <c r="D99">
        <f>(C99-B99)/(C99+B99)</f>
        <v>0.1622277727338261</v>
      </c>
      <c r="N99" s="1"/>
      <c r="O99" s="1"/>
      <c r="P99" s="1"/>
      <c r="Q99" s="1"/>
    </row>
    <row r="100" spans="1:18" x14ac:dyDescent="0.3">
      <c r="A100" t="s">
        <v>8</v>
      </c>
      <c r="B100">
        <v>41</v>
      </c>
      <c r="C100">
        <v>65.088399999999993</v>
      </c>
      <c r="D100">
        <f>(C100-B100)/(C100+B100)</f>
        <v>0.22705969738444537</v>
      </c>
      <c r="I100" s="3"/>
    </row>
    <row r="101" spans="1:18" x14ac:dyDescent="0.3">
      <c r="A101" s="1"/>
      <c r="B101" s="1">
        <f>AVERAGE(B98:B100)</f>
        <v>42</v>
      </c>
      <c r="C101" s="1">
        <f>AVERAGE(C98:C100)</f>
        <v>61.09813333333333</v>
      </c>
      <c r="D101" s="1">
        <f>AVERAGE(D98:D100)</f>
        <v>0.18463515395330787</v>
      </c>
      <c r="E101" s="1">
        <f>_xlfn.T.TEST(B98:B100,C98:C100,2,1)</f>
        <v>1.6646146318335941E-2</v>
      </c>
    </row>
    <row r="104" spans="1:18" x14ac:dyDescent="0.3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G104" t="str">
        <f>A105</f>
        <v>TS101020d2</v>
      </c>
      <c r="H104" t="str">
        <f>A107</f>
        <v>Lhx6</v>
      </c>
      <c r="I104">
        <f>B108</f>
        <v>14.166666666666666</v>
      </c>
      <c r="J104">
        <f>D108</f>
        <v>0.26963635407982406</v>
      </c>
      <c r="K104">
        <f>E108</f>
        <v>3.4383595981368434E-2</v>
      </c>
      <c r="N104" t="s">
        <v>1</v>
      </c>
      <c r="O104" t="s">
        <v>0</v>
      </c>
      <c r="P104" t="s">
        <v>7</v>
      </c>
      <c r="Q104" t="s">
        <v>4</v>
      </c>
      <c r="R104" t="s">
        <v>5</v>
      </c>
    </row>
    <row r="105" spans="1:18" x14ac:dyDescent="0.3">
      <c r="A105" t="s">
        <v>47</v>
      </c>
      <c r="B105">
        <v>10.5</v>
      </c>
      <c r="C105">
        <v>23.7746</v>
      </c>
      <c r="D105">
        <f>(C105-B105)/(C105+B105)</f>
        <v>0.38730138353182825</v>
      </c>
      <c r="N105" s="1"/>
      <c r="O105" s="1"/>
      <c r="P105" s="1"/>
      <c r="Q105" s="1"/>
    </row>
    <row r="106" spans="1:18" x14ac:dyDescent="0.3">
      <c r="A106" t="s">
        <v>0</v>
      </c>
      <c r="B106">
        <v>18.5</v>
      </c>
      <c r="C106">
        <v>29.243099999999998</v>
      </c>
      <c r="D106">
        <f>(C106-B106)/(C106+B106)</f>
        <v>0.22501890325513002</v>
      </c>
      <c r="N106" s="1"/>
      <c r="O106" s="1"/>
      <c r="P106" s="1"/>
      <c r="Q106" s="1"/>
    </row>
    <row r="107" spans="1:18" x14ac:dyDescent="0.3">
      <c r="A107" t="s">
        <v>6</v>
      </c>
      <c r="B107">
        <v>13.5</v>
      </c>
      <c r="C107">
        <v>20.1067</v>
      </c>
      <c r="D107">
        <f>(C107-B107)/(C107+B107)</f>
        <v>0.19658877545251391</v>
      </c>
      <c r="F107" t="s">
        <v>48</v>
      </c>
      <c r="I107" s="3"/>
    </row>
    <row r="108" spans="1:18" x14ac:dyDescent="0.3">
      <c r="A108" s="1"/>
      <c r="B108" s="1">
        <f>AVERAGE(B105:B107)</f>
        <v>14.166666666666666</v>
      </c>
      <c r="C108" s="1">
        <f>AVERAGE(C105:C107)</f>
        <v>24.374799999999997</v>
      </c>
      <c r="D108" s="1">
        <f>AVERAGE(D105:D107)</f>
        <v>0.26963635407982406</v>
      </c>
      <c r="E108" s="1">
        <f>_xlfn.T.TEST(B105:B107,C105:C107,2,1)</f>
        <v>3.4383595981368434E-2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BF39-11E5-4A4C-92DB-D585D36F8559}">
  <dimension ref="A1:R75"/>
  <sheetViews>
    <sheetView tabSelected="1" workbookViewId="0">
      <selection activeCell="F38" sqref="F38"/>
    </sheetView>
  </sheetViews>
  <sheetFormatPr defaultRowHeight="14.4" x14ac:dyDescent="0.3"/>
  <cols>
    <col min="1" max="1" width="11.5546875" customWidth="1"/>
    <col min="4" max="4" width="13.44140625" customWidth="1"/>
  </cols>
  <sheetData>
    <row r="1" spans="1:18" x14ac:dyDescent="0.3">
      <c r="A1" t="s">
        <v>1</v>
      </c>
      <c r="B1" t="s">
        <v>0</v>
      </c>
      <c r="C1" t="s">
        <v>7</v>
      </c>
      <c r="D1" t="s">
        <v>4</v>
      </c>
      <c r="E1" t="s">
        <v>5</v>
      </c>
      <c r="G1" t="s">
        <v>39</v>
      </c>
      <c r="L1" t="s">
        <v>1</v>
      </c>
      <c r="M1" t="s">
        <v>0</v>
      </c>
      <c r="N1" t="s">
        <v>7</v>
      </c>
      <c r="O1" t="s">
        <v>4</v>
      </c>
      <c r="P1" t="s">
        <v>5</v>
      </c>
      <c r="R1" t="s">
        <v>39</v>
      </c>
    </row>
    <row r="2" spans="1:18" x14ac:dyDescent="0.3">
      <c r="A2" t="s">
        <v>9</v>
      </c>
      <c r="B2" t="s">
        <v>6</v>
      </c>
      <c r="C2">
        <v>20.400000000000002</v>
      </c>
      <c r="D2">
        <v>4.8101047852741864E-2</v>
      </c>
      <c r="E2">
        <v>2.2732488293195057E-2</v>
      </c>
      <c r="G2">
        <v>1</v>
      </c>
      <c r="L2" t="s">
        <v>10</v>
      </c>
      <c r="M2" t="s">
        <v>8</v>
      </c>
      <c r="N2">
        <v>33</v>
      </c>
      <c r="O2">
        <v>0.13609805276642453</v>
      </c>
      <c r="P2">
        <v>3.0171164864193738E-2</v>
      </c>
      <c r="R2">
        <v>1</v>
      </c>
    </row>
    <row r="3" spans="1:18" x14ac:dyDescent="0.3">
      <c r="A3" t="s">
        <v>12</v>
      </c>
      <c r="B3" t="s">
        <v>6</v>
      </c>
      <c r="C3">
        <v>25.166666666666668</v>
      </c>
      <c r="D3">
        <v>0.28312531098261395</v>
      </c>
      <c r="E3">
        <v>4.8546325090727233E-2</v>
      </c>
      <c r="G3">
        <v>1</v>
      </c>
      <c r="L3" t="s">
        <v>18</v>
      </c>
      <c r="M3" t="s">
        <v>8</v>
      </c>
      <c r="N3">
        <v>18.5</v>
      </c>
      <c r="O3">
        <v>0.21197654774045771</v>
      </c>
      <c r="P3">
        <v>3.0343805332227233E-2</v>
      </c>
      <c r="R3">
        <v>1</v>
      </c>
    </row>
    <row r="4" spans="1:18" x14ac:dyDescent="0.3">
      <c r="A4" t="s">
        <v>13</v>
      </c>
      <c r="B4" t="s">
        <v>6</v>
      </c>
      <c r="C4">
        <v>24.166666666666668</v>
      </c>
      <c r="D4">
        <v>0.13249815321283456</v>
      </c>
      <c r="E4">
        <v>1.8382224364073812E-2</v>
      </c>
      <c r="G4">
        <v>1</v>
      </c>
      <c r="L4" t="s">
        <v>19</v>
      </c>
      <c r="M4" t="s">
        <v>8</v>
      </c>
      <c r="N4">
        <v>37.166666666666664</v>
      </c>
      <c r="O4">
        <v>0.45249045772199442</v>
      </c>
      <c r="P4">
        <v>2.9680095577272049E-3</v>
      </c>
      <c r="R4">
        <v>1</v>
      </c>
    </row>
    <row r="5" spans="1:18" x14ac:dyDescent="0.3">
      <c r="A5" t="s">
        <v>17</v>
      </c>
      <c r="B5" t="s">
        <v>6</v>
      </c>
      <c r="C5">
        <v>44.166666666666664</v>
      </c>
      <c r="D5">
        <v>1.5534762990313269E-2</v>
      </c>
      <c r="E5" s="2">
        <v>0.97234655893963795</v>
      </c>
      <c r="G5">
        <v>1</v>
      </c>
      <c r="L5" t="s">
        <v>25</v>
      </c>
      <c r="M5" t="s">
        <v>8</v>
      </c>
      <c r="N5">
        <v>17.333333333333332</v>
      </c>
      <c r="O5">
        <v>0.26878205606198907</v>
      </c>
      <c r="P5">
        <v>1.4259658763140958E-2</v>
      </c>
      <c r="R5">
        <v>1</v>
      </c>
    </row>
    <row r="6" spans="1:18" x14ac:dyDescent="0.3">
      <c r="A6" t="s">
        <v>36</v>
      </c>
      <c r="B6" t="s">
        <v>6</v>
      </c>
      <c r="C6">
        <v>13.333333333333334</v>
      </c>
      <c r="D6">
        <v>0.33116406539782367</v>
      </c>
      <c r="E6">
        <v>1.1014998390371029E-2</v>
      </c>
      <c r="G6">
        <v>1</v>
      </c>
      <c r="L6" t="s">
        <v>35</v>
      </c>
      <c r="M6" t="s">
        <v>8</v>
      </c>
      <c r="N6">
        <v>46.833333333333336</v>
      </c>
      <c r="O6">
        <v>0.30387127687214849</v>
      </c>
      <c r="P6">
        <v>2.0195928392173369E-2</v>
      </c>
      <c r="R6">
        <v>1</v>
      </c>
    </row>
    <row r="7" spans="1:18" x14ac:dyDescent="0.3">
      <c r="A7" t="s">
        <v>37</v>
      </c>
      <c r="B7" t="s">
        <v>6</v>
      </c>
      <c r="C7">
        <v>68.833333333333329</v>
      </c>
      <c r="D7">
        <v>9.3066111125407122E-2</v>
      </c>
      <c r="E7" s="2">
        <v>0.1036716520579547</v>
      </c>
      <c r="G7">
        <v>1</v>
      </c>
      <c r="L7" t="s">
        <v>38</v>
      </c>
      <c r="M7" t="s">
        <v>8</v>
      </c>
      <c r="N7">
        <v>44</v>
      </c>
      <c r="O7">
        <v>0.42433388858124194</v>
      </c>
      <c r="P7">
        <v>4.8886291061282557E-3</v>
      </c>
      <c r="R7">
        <v>1</v>
      </c>
    </row>
    <row r="8" spans="1:18" x14ac:dyDescent="0.3">
      <c r="A8" t="s">
        <v>31</v>
      </c>
      <c r="B8" t="s">
        <v>6</v>
      </c>
      <c r="C8">
        <v>9.1666666666666661</v>
      </c>
      <c r="D8">
        <v>0.12526144626477251</v>
      </c>
      <c r="E8">
        <v>4.0381882509818584E-2</v>
      </c>
      <c r="G8">
        <v>1</v>
      </c>
      <c r="L8" t="s">
        <v>32</v>
      </c>
      <c r="M8" t="s">
        <v>8</v>
      </c>
      <c r="N8">
        <v>46.5</v>
      </c>
      <c r="O8">
        <v>8.6054009948373353E-2</v>
      </c>
      <c r="P8">
        <v>1.444525852772764E-3</v>
      </c>
      <c r="R8">
        <v>1</v>
      </c>
    </row>
    <row r="9" spans="1:18" x14ac:dyDescent="0.3">
      <c r="A9" t="s">
        <v>34</v>
      </c>
      <c r="B9" t="s">
        <v>6</v>
      </c>
      <c r="C9">
        <v>14.5</v>
      </c>
      <c r="D9">
        <v>0.24224913623033509</v>
      </c>
      <c r="E9">
        <v>6.4613559326904945E-3</v>
      </c>
      <c r="G9">
        <v>1</v>
      </c>
      <c r="L9" t="s">
        <v>33</v>
      </c>
      <c r="M9" t="s">
        <v>8</v>
      </c>
      <c r="N9">
        <v>55.333333333333336</v>
      </c>
      <c r="O9">
        <v>0.11829432780189332</v>
      </c>
      <c r="P9">
        <v>3.5490936856247247E-2</v>
      </c>
      <c r="R9">
        <v>1</v>
      </c>
    </row>
    <row r="10" spans="1:18" x14ac:dyDescent="0.3">
      <c r="A10" t="s">
        <v>41</v>
      </c>
      <c r="B10" t="s">
        <v>6</v>
      </c>
      <c r="C10">
        <v>13.333333333333334</v>
      </c>
      <c r="D10">
        <v>5.6602824296487608E-2</v>
      </c>
      <c r="E10" s="2">
        <v>0.30982733781743055</v>
      </c>
      <c r="G10">
        <v>1</v>
      </c>
      <c r="L10" t="s">
        <v>40</v>
      </c>
      <c r="M10" t="s">
        <v>8</v>
      </c>
      <c r="N10">
        <v>33.333333333333336</v>
      </c>
      <c r="O10">
        <v>0.18840015273675223</v>
      </c>
      <c r="P10">
        <v>1.7748290021712597E-2</v>
      </c>
      <c r="R10">
        <v>1</v>
      </c>
    </row>
    <row r="11" spans="1:18" x14ac:dyDescent="0.3">
      <c r="A11" t="s">
        <v>42</v>
      </c>
      <c r="B11" t="s">
        <v>6</v>
      </c>
      <c r="C11">
        <v>21.666666666666668</v>
      </c>
      <c r="D11">
        <v>0.25467162968011131</v>
      </c>
      <c r="E11">
        <v>1.1600811131787486E-2</v>
      </c>
      <c r="G11">
        <v>1</v>
      </c>
      <c r="L11" t="s">
        <v>43</v>
      </c>
      <c r="M11" t="s">
        <v>8</v>
      </c>
      <c r="N11">
        <v>45</v>
      </c>
      <c r="O11">
        <v>0.11412902487770744</v>
      </c>
      <c r="P11" s="2">
        <v>6.8353201393690832E-2</v>
      </c>
      <c r="R11">
        <v>1</v>
      </c>
    </row>
    <row r="12" spans="1:18" x14ac:dyDescent="0.3">
      <c r="A12" t="s">
        <v>44</v>
      </c>
      <c r="B12" t="s">
        <v>6</v>
      </c>
      <c r="C12">
        <v>13.5</v>
      </c>
      <c r="D12">
        <v>0.10972203430078438</v>
      </c>
      <c r="E12" s="2">
        <v>0.11642611519792823</v>
      </c>
      <c r="G12">
        <v>1</v>
      </c>
      <c r="L12" t="s">
        <v>45</v>
      </c>
      <c r="M12" t="s">
        <v>8</v>
      </c>
      <c r="N12">
        <v>37.166666666666664</v>
      </c>
      <c r="O12">
        <v>0.12681075417297152</v>
      </c>
      <c r="P12">
        <v>1.5717723912448019E-2</v>
      </c>
      <c r="R12">
        <v>1</v>
      </c>
    </row>
    <row r="13" spans="1:18" x14ac:dyDescent="0.3">
      <c r="A13" t="s">
        <v>47</v>
      </c>
      <c r="B13" t="s">
        <v>6</v>
      </c>
      <c r="C13">
        <v>14.166666666666666</v>
      </c>
      <c r="D13">
        <v>0.26963635407982406</v>
      </c>
      <c r="E13">
        <v>3.4383595981368434E-2</v>
      </c>
      <c r="G13">
        <v>1</v>
      </c>
      <c r="L13" t="s">
        <v>46</v>
      </c>
      <c r="M13" t="s">
        <v>8</v>
      </c>
      <c r="N13">
        <v>42</v>
      </c>
      <c r="O13">
        <v>0.18463515395330787</v>
      </c>
      <c r="P13">
        <v>1.6646146318335941E-2</v>
      </c>
      <c r="R13">
        <v>1</v>
      </c>
    </row>
    <row r="23" spans="1:15" x14ac:dyDescent="0.3">
      <c r="A23" s="1" t="s">
        <v>27</v>
      </c>
      <c r="B23" s="1"/>
      <c r="C23" s="1">
        <f>AVERAGE(C2:C21)</f>
        <v>23.533333333333335</v>
      </c>
      <c r="D23" s="1">
        <f>AVERAGE(D2:D21)</f>
        <v>0.16346940636783744</v>
      </c>
      <c r="L23" s="1" t="s">
        <v>27</v>
      </c>
      <c r="M23" s="1"/>
      <c r="N23" s="1">
        <f>AVERAGE(N2:N21)</f>
        <v>38.013888888888886</v>
      </c>
      <c r="O23" s="1">
        <f>AVERAGE(O2:O21)</f>
        <v>0.21798964193627188</v>
      </c>
    </row>
    <row r="24" spans="1:15" x14ac:dyDescent="0.3">
      <c r="A24" s="1" t="s">
        <v>28</v>
      </c>
      <c r="B24" s="1"/>
      <c r="C24" s="1">
        <f>STDEV(C2:C21)</f>
        <v>16.999144363493976</v>
      </c>
      <c r="D24" s="1">
        <f>STDEV(D2:D21)</f>
        <v>0.10664895698284019</v>
      </c>
      <c r="L24" s="1" t="s">
        <v>28</v>
      </c>
      <c r="M24" s="1"/>
      <c r="N24" s="1">
        <f>STDEV(N2:N21)</f>
        <v>11.310685555885101</v>
      </c>
      <c r="O24" s="1">
        <f>STDEV(O2:O21)</f>
        <v>0.12161838179539264</v>
      </c>
    </row>
    <row r="25" spans="1:15" x14ac:dyDescent="0.3">
      <c r="A25" s="1" t="s">
        <v>29</v>
      </c>
      <c r="B25" s="1"/>
      <c r="C25" s="1">
        <f>MEDIAN(C2:C21)</f>
        <v>17.450000000000003</v>
      </c>
      <c r="D25" s="1">
        <f>MEDIAN(D2:D21)</f>
        <v>0.12887979973880354</v>
      </c>
      <c r="L25" s="1" t="s">
        <v>29</v>
      </c>
      <c r="M25" s="1"/>
      <c r="N25" s="1">
        <f>MEDIAN(N2:N21)</f>
        <v>39.583333333333329</v>
      </c>
      <c r="O25" s="1">
        <f>MEDIAN(O2:O21)</f>
        <v>0.18651765334503007</v>
      </c>
    </row>
    <row r="26" spans="1:15" x14ac:dyDescent="0.3">
      <c r="A26" s="1" t="s">
        <v>30</v>
      </c>
      <c r="B26" s="1"/>
      <c r="C26" s="1">
        <f>C24/SQRT(COUNT(C2:C21))</f>
        <v>4.9072302871282787</v>
      </c>
      <c r="D26" s="1">
        <f>D24/SQRT(COUNT(D2:D21))</f>
        <v>3.0786902011417802E-2</v>
      </c>
      <c r="L26" s="1" t="s">
        <v>30</v>
      </c>
      <c r="M26" s="1"/>
      <c r="N26" s="1">
        <f>N24/SQRT(COUNT(N2:N21))</f>
        <v>3.2651136752047378</v>
      </c>
      <c r="O26" s="1">
        <f>O24/SQRT(COUNT(O2:O21))</f>
        <v>3.5108202733988313E-2</v>
      </c>
    </row>
    <row r="34" spans="1:4" x14ac:dyDescent="0.3">
      <c r="D34" t="s">
        <v>49</v>
      </c>
    </row>
    <row r="35" spans="1:4" x14ac:dyDescent="0.3">
      <c r="A35" s="1"/>
      <c r="D35">
        <f>_xlfn.T.TEST(D2:D13,O2:O13,2,1)</f>
        <v>0.28868222197503435</v>
      </c>
    </row>
    <row r="40" spans="1:4" x14ac:dyDescent="0.3">
      <c r="A40" s="1"/>
    </row>
    <row r="75" spans="1:1" x14ac:dyDescent="0.3">
      <c r="A75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Recollect 1.0mA</vt:lpstr>
      <vt:lpstr>only 1.0mA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2020-04-22T14:01:59Z</dcterms:created>
  <dcterms:modified xsi:type="dcterms:W3CDTF">2021-03-24T13:39:11Z</dcterms:modified>
</cp:coreProperties>
</file>