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Data and Figures\Fig 3 - circuit architecture\Excel Files\"/>
    </mc:Choice>
  </mc:AlternateContent>
  <xr:revisionPtr revIDLastSave="0" documentId="8_{4700614E-1E76-4009-B08C-552FE1C13AFD}" xr6:coauthVersionLast="46" xr6:coauthVersionMax="46" xr10:uidLastSave="{00000000-0000-0000-0000-000000000000}"/>
  <bookViews>
    <workbookView xWindow="-108" yWindow="-108" windowWidth="23256" windowHeight="13176" activeTab="2" xr2:uid="{13C096DB-8AA6-4447-B68B-55509305AD51}"/>
  </bookViews>
  <sheets>
    <sheet name="STN" sheetId="3" r:id="rId1"/>
    <sheet name="Global Stri" sheetId="8" r:id="rId2"/>
    <sheet name="D1 Stri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2" i="1" l="1"/>
  <c r="AH31" i="1"/>
  <c r="AH33" i="1" s="1"/>
  <c r="AH30" i="1"/>
  <c r="AG32" i="1"/>
  <c r="AG31" i="1"/>
  <c r="AG33" i="1" s="1"/>
  <c r="AG30" i="1"/>
  <c r="AB32" i="1"/>
  <c r="AB31" i="1"/>
  <c r="AB33" i="1" s="1"/>
  <c r="AB30" i="1"/>
  <c r="AC32" i="1"/>
  <c r="AC33" i="1"/>
  <c r="AC31" i="1"/>
  <c r="AC30" i="1"/>
  <c r="V100" i="1"/>
  <c r="AI16" i="1" s="1"/>
  <c r="U100" i="1"/>
  <c r="W100" i="1" s="1"/>
  <c r="AJ16" i="1" s="1"/>
  <c r="T100" i="1"/>
  <c r="S100" i="1"/>
  <c r="R100" i="1"/>
  <c r="Q100" i="1"/>
  <c r="P100" i="1"/>
  <c r="O100" i="1"/>
  <c r="N100" i="1"/>
  <c r="M100" i="1"/>
  <c r="AH16" i="1"/>
  <c r="AF16" i="1"/>
  <c r="AG16" i="1"/>
  <c r="AH21" i="8"/>
  <c r="AG21" i="8"/>
  <c r="AC21" i="8"/>
  <c r="AB21" i="8"/>
  <c r="AH20" i="8"/>
  <c r="AH22" i="8" s="1"/>
  <c r="AG20" i="8"/>
  <c r="AG22" i="8" s="1"/>
  <c r="AC20" i="8"/>
  <c r="AC22" i="8" s="1"/>
  <c r="AB20" i="8"/>
  <c r="AB22" i="8" s="1"/>
  <c r="AH19" i="8"/>
  <c r="AG19" i="8"/>
  <c r="AC19" i="8"/>
  <c r="AB19" i="8"/>
  <c r="AH22" i="3"/>
  <c r="AG22" i="3"/>
  <c r="AH21" i="3"/>
  <c r="AH23" i="3" s="1"/>
  <c r="AG21" i="3"/>
  <c r="AG23" i="3" s="1"/>
  <c r="AH20" i="3"/>
  <c r="AG20" i="3"/>
  <c r="AC22" i="3"/>
  <c r="AC21" i="3"/>
  <c r="AC23" i="3" s="1"/>
  <c r="AC20" i="3"/>
  <c r="AB23" i="3"/>
  <c r="AB22" i="3"/>
  <c r="AB21" i="3"/>
  <c r="AB20" i="3"/>
  <c r="K105" i="3"/>
  <c r="J105" i="3"/>
  <c r="I105" i="3"/>
  <c r="H105" i="3"/>
  <c r="J186" i="1" l="1"/>
  <c r="J185" i="1"/>
  <c r="J184" i="1"/>
  <c r="D188" i="1"/>
  <c r="D187" i="1"/>
  <c r="D186" i="1"/>
  <c r="D185" i="1"/>
  <c r="D184" i="1"/>
  <c r="J181" i="1"/>
  <c r="J180" i="1"/>
  <c r="J179" i="1"/>
  <c r="J178" i="1"/>
  <c r="J177" i="1"/>
  <c r="D181" i="1"/>
  <c r="D180" i="1"/>
  <c r="D179" i="1"/>
  <c r="D178" i="1"/>
  <c r="D177" i="1"/>
  <c r="J174" i="1"/>
  <c r="J173" i="1"/>
  <c r="J172" i="1"/>
  <c r="J171" i="1"/>
  <c r="J170" i="1"/>
  <c r="D174" i="1"/>
  <c r="D173" i="1"/>
  <c r="D172" i="1"/>
  <c r="D171" i="1"/>
  <c r="D170" i="1"/>
  <c r="J165" i="1"/>
  <c r="J164" i="1"/>
  <c r="J163" i="1"/>
  <c r="D167" i="1"/>
  <c r="D166" i="1"/>
  <c r="D165" i="1"/>
  <c r="D164" i="1"/>
  <c r="D163" i="1"/>
  <c r="J160" i="1"/>
  <c r="J159" i="1"/>
  <c r="J158" i="1"/>
  <c r="J157" i="1"/>
  <c r="J156" i="1"/>
  <c r="D160" i="1"/>
  <c r="D159" i="1"/>
  <c r="D158" i="1"/>
  <c r="D157" i="1"/>
  <c r="D156" i="1"/>
  <c r="J153" i="1"/>
  <c r="J152" i="1"/>
  <c r="J151" i="1"/>
  <c r="J150" i="1"/>
  <c r="J149" i="1"/>
  <c r="D153" i="1"/>
  <c r="D152" i="1"/>
  <c r="D151" i="1"/>
  <c r="D150" i="1"/>
  <c r="D149" i="1"/>
  <c r="J142" i="1"/>
  <c r="J146" i="1"/>
  <c r="J145" i="1"/>
  <c r="J144" i="1"/>
  <c r="J143" i="1"/>
  <c r="D146" i="1"/>
  <c r="D145" i="1"/>
  <c r="D144" i="1"/>
  <c r="D147" i="1" s="1"/>
  <c r="D143" i="1"/>
  <c r="D142" i="1"/>
  <c r="J139" i="1"/>
  <c r="J138" i="1"/>
  <c r="J137" i="1"/>
  <c r="J136" i="1"/>
  <c r="J135" i="1"/>
  <c r="D139" i="1"/>
  <c r="D140" i="1" s="1"/>
  <c r="D138" i="1"/>
  <c r="D137" i="1"/>
  <c r="D136" i="1"/>
  <c r="D135" i="1"/>
  <c r="J132" i="1"/>
  <c r="J131" i="1"/>
  <c r="J130" i="1"/>
  <c r="J129" i="1"/>
  <c r="J128" i="1"/>
  <c r="D132" i="1"/>
  <c r="D131" i="1"/>
  <c r="D133" i="1" s="1"/>
  <c r="D130" i="1"/>
  <c r="D129" i="1"/>
  <c r="D128" i="1"/>
  <c r="J125" i="1"/>
  <c r="J124" i="1"/>
  <c r="J123" i="1"/>
  <c r="J122" i="1"/>
  <c r="J121" i="1"/>
  <c r="D125" i="1"/>
  <c r="D124" i="1"/>
  <c r="D126" i="1" s="1"/>
  <c r="D123" i="1"/>
  <c r="D122" i="1"/>
  <c r="D121" i="1"/>
  <c r="J118" i="1"/>
  <c r="J117" i="1"/>
  <c r="J116" i="1"/>
  <c r="J115" i="1"/>
  <c r="J114" i="1"/>
  <c r="D118" i="1"/>
  <c r="D117" i="1"/>
  <c r="D119" i="1" s="1"/>
  <c r="D116" i="1"/>
  <c r="D115" i="1"/>
  <c r="D114" i="1"/>
  <c r="J110" i="1"/>
  <c r="J109" i="1"/>
  <c r="J108" i="1"/>
  <c r="J107" i="1"/>
  <c r="D111" i="1"/>
  <c r="D110" i="1"/>
  <c r="D109" i="1"/>
  <c r="D108" i="1"/>
  <c r="D107" i="1"/>
  <c r="D112" i="1" s="1"/>
  <c r="J104" i="1"/>
  <c r="J103" i="1"/>
  <c r="J102" i="1"/>
  <c r="J101" i="1"/>
  <c r="J100" i="1"/>
  <c r="D103" i="1"/>
  <c r="D105" i="1" s="1"/>
  <c r="D102" i="1"/>
  <c r="D101" i="1"/>
  <c r="D100" i="1"/>
  <c r="J97" i="1"/>
  <c r="J96" i="1"/>
  <c r="J95" i="1"/>
  <c r="J94" i="1"/>
  <c r="J93" i="1"/>
  <c r="D97" i="1"/>
  <c r="D96" i="1"/>
  <c r="D95" i="1"/>
  <c r="D94" i="1"/>
  <c r="D93" i="1"/>
  <c r="J90" i="1"/>
  <c r="J89" i="1"/>
  <c r="J88" i="1"/>
  <c r="J87" i="1"/>
  <c r="J86" i="1"/>
  <c r="D90" i="1"/>
  <c r="D89" i="1"/>
  <c r="D88" i="1"/>
  <c r="D87" i="1"/>
  <c r="D86" i="1"/>
  <c r="J83" i="1"/>
  <c r="J82" i="1"/>
  <c r="J81" i="1"/>
  <c r="J80" i="1"/>
  <c r="J79" i="1"/>
  <c r="D83" i="1"/>
  <c r="D82" i="1"/>
  <c r="D81" i="1"/>
  <c r="D80" i="1"/>
  <c r="D79" i="1"/>
  <c r="J76" i="1"/>
  <c r="J75" i="1"/>
  <c r="J74" i="1"/>
  <c r="J73" i="1"/>
  <c r="J72" i="1"/>
  <c r="D76" i="1"/>
  <c r="D75" i="1"/>
  <c r="D74" i="1"/>
  <c r="D73" i="1"/>
  <c r="D72" i="1"/>
  <c r="J69" i="1"/>
  <c r="J68" i="1"/>
  <c r="J67" i="1"/>
  <c r="J66" i="1"/>
  <c r="J65" i="1"/>
  <c r="D69" i="1"/>
  <c r="D68" i="1"/>
  <c r="D67" i="1"/>
  <c r="D66" i="1"/>
  <c r="D65" i="1"/>
  <c r="J62" i="1"/>
  <c r="J61" i="1"/>
  <c r="J60" i="1"/>
  <c r="J59" i="1"/>
  <c r="J58" i="1"/>
  <c r="D62" i="1"/>
  <c r="D61" i="1"/>
  <c r="D60" i="1"/>
  <c r="D59" i="1"/>
  <c r="D58" i="1"/>
  <c r="J55" i="1"/>
  <c r="J54" i="1"/>
  <c r="J53" i="1"/>
  <c r="J52" i="1"/>
  <c r="J51" i="1"/>
  <c r="D55" i="1"/>
  <c r="D54" i="1"/>
  <c r="D53" i="1"/>
  <c r="D52" i="1"/>
  <c r="D51" i="1"/>
  <c r="J48" i="1"/>
  <c r="J47" i="1"/>
  <c r="J46" i="1"/>
  <c r="J45" i="1"/>
  <c r="J44" i="1"/>
  <c r="D48" i="1"/>
  <c r="D47" i="1"/>
  <c r="D46" i="1"/>
  <c r="D45" i="1"/>
  <c r="D44" i="1"/>
  <c r="J41" i="1"/>
  <c r="J40" i="1"/>
  <c r="J39" i="1"/>
  <c r="J38" i="1"/>
  <c r="J37" i="1"/>
  <c r="D41" i="1"/>
  <c r="D40" i="1"/>
  <c r="D39" i="1"/>
  <c r="D38" i="1"/>
  <c r="D37" i="1"/>
  <c r="J34" i="1"/>
  <c r="J33" i="1"/>
  <c r="J32" i="1"/>
  <c r="J31" i="1"/>
  <c r="J30" i="1"/>
  <c r="D34" i="1"/>
  <c r="D33" i="1"/>
  <c r="D32" i="1"/>
  <c r="D31" i="1"/>
  <c r="D30" i="1"/>
  <c r="J27" i="1"/>
  <c r="J26" i="1"/>
  <c r="J25" i="1"/>
  <c r="J24" i="1"/>
  <c r="J23" i="1"/>
  <c r="D27" i="1"/>
  <c r="D26" i="1"/>
  <c r="D25" i="1"/>
  <c r="D24" i="1"/>
  <c r="D23" i="1"/>
  <c r="J20" i="1"/>
  <c r="J19" i="1"/>
  <c r="J18" i="1"/>
  <c r="J17" i="1"/>
  <c r="J16" i="1"/>
  <c r="D20" i="1"/>
  <c r="D19" i="1"/>
  <c r="D18" i="1"/>
  <c r="D17" i="1"/>
  <c r="D16" i="1"/>
  <c r="J13" i="1"/>
  <c r="J12" i="1"/>
  <c r="J11" i="1"/>
  <c r="J10" i="1"/>
  <c r="J9" i="1"/>
  <c r="D13" i="1"/>
  <c r="D12" i="1"/>
  <c r="D11" i="1"/>
  <c r="D10" i="1"/>
  <c r="D9" i="1"/>
  <c r="J6" i="1"/>
  <c r="J5" i="1"/>
  <c r="J4" i="1"/>
  <c r="J3" i="1"/>
  <c r="J2" i="1"/>
  <c r="D3" i="1"/>
  <c r="D4" i="1"/>
  <c r="D5" i="1"/>
  <c r="D6" i="1"/>
  <c r="D2" i="1"/>
  <c r="S114" i="3"/>
  <c r="R114" i="3"/>
  <c r="N114" i="3"/>
  <c r="M114" i="3"/>
  <c r="S107" i="3"/>
  <c r="R107" i="3"/>
  <c r="N107" i="3"/>
  <c r="M107" i="3"/>
  <c r="S100" i="3"/>
  <c r="R100" i="3"/>
  <c r="N100" i="3"/>
  <c r="M100" i="3"/>
  <c r="V107" i="8"/>
  <c r="U107" i="8"/>
  <c r="T107" i="8"/>
  <c r="S107" i="8"/>
  <c r="R107" i="8"/>
  <c r="AE17" i="8" s="1"/>
  <c r="Q107" i="8"/>
  <c r="P107" i="8"/>
  <c r="W107" i="8" s="1"/>
  <c r="AJ17" i="8" s="1"/>
  <c r="O107" i="8"/>
  <c r="AB17" i="8" s="1"/>
  <c r="N107" i="8"/>
  <c r="M107" i="8"/>
  <c r="V100" i="8"/>
  <c r="U100" i="8"/>
  <c r="W100" i="8" s="1"/>
  <c r="T100" i="8"/>
  <c r="S100" i="8"/>
  <c r="R100" i="8"/>
  <c r="Q100" i="8"/>
  <c r="P100" i="8"/>
  <c r="O100" i="8"/>
  <c r="N100" i="8"/>
  <c r="M100" i="8"/>
  <c r="E161" i="1"/>
  <c r="D161" i="1"/>
  <c r="C161" i="1"/>
  <c r="B161" i="1"/>
  <c r="K140" i="1"/>
  <c r="J140" i="1"/>
  <c r="I140" i="1"/>
  <c r="H140" i="1"/>
  <c r="B147" i="1"/>
  <c r="C147" i="1"/>
  <c r="E133" i="1"/>
  <c r="C133" i="1"/>
  <c r="B133" i="1"/>
  <c r="E147" i="1"/>
  <c r="E140" i="1"/>
  <c r="C140" i="1"/>
  <c r="B140" i="1"/>
  <c r="E126" i="1"/>
  <c r="C126" i="1"/>
  <c r="B126" i="1"/>
  <c r="E119" i="1"/>
  <c r="C119" i="1"/>
  <c r="B119" i="1"/>
  <c r="E112" i="1"/>
  <c r="C112" i="1"/>
  <c r="B112" i="1"/>
  <c r="E105" i="1"/>
  <c r="C105" i="1"/>
  <c r="B105" i="1"/>
  <c r="AA17" i="8"/>
  <c r="AD17" i="8"/>
  <c r="AF17" i="8"/>
  <c r="AG17" i="8"/>
  <c r="AH17" i="8"/>
  <c r="AI17" i="8"/>
  <c r="Z17" i="8"/>
  <c r="J111" i="8"/>
  <c r="J110" i="8"/>
  <c r="J109" i="8"/>
  <c r="J108" i="8"/>
  <c r="J107" i="8"/>
  <c r="D111" i="8"/>
  <c r="D110" i="8"/>
  <c r="D109" i="8"/>
  <c r="D108" i="8"/>
  <c r="D107" i="8"/>
  <c r="J103" i="8"/>
  <c r="J105" i="8" s="1"/>
  <c r="J102" i="8"/>
  <c r="J101" i="8"/>
  <c r="J100" i="8"/>
  <c r="D104" i="8"/>
  <c r="D103" i="8"/>
  <c r="D102" i="8"/>
  <c r="D101" i="8"/>
  <c r="D100" i="8"/>
  <c r="J97" i="8"/>
  <c r="J96" i="8"/>
  <c r="J95" i="8"/>
  <c r="J94" i="8"/>
  <c r="J93" i="8"/>
  <c r="D97" i="8"/>
  <c r="D96" i="8"/>
  <c r="D95" i="8"/>
  <c r="D94" i="8"/>
  <c r="D93" i="8"/>
  <c r="J90" i="8"/>
  <c r="J89" i="8"/>
  <c r="J88" i="8"/>
  <c r="J87" i="8"/>
  <c r="J86" i="8"/>
  <c r="D90" i="8"/>
  <c r="D89" i="8"/>
  <c r="D88" i="8"/>
  <c r="D87" i="8"/>
  <c r="D86" i="8"/>
  <c r="J82" i="8"/>
  <c r="J81" i="8"/>
  <c r="J80" i="8"/>
  <c r="J79" i="8"/>
  <c r="D83" i="8"/>
  <c r="D82" i="8"/>
  <c r="D81" i="8"/>
  <c r="D80" i="8"/>
  <c r="D79" i="8"/>
  <c r="D84" i="8" s="1"/>
  <c r="J76" i="8"/>
  <c r="J75" i="8"/>
  <c r="J74" i="8"/>
  <c r="J73" i="8"/>
  <c r="J72" i="8"/>
  <c r="D76" i="8"/>
  <c r="D75" i="8"/>
  <c r="D74" i="8"/>
  <c r="D73" i="8"/>
  <c r="D72" i="8"/>
  <c r="J69" i="8"/>
  <c r="J68" i="8"/>
  <c r="J67" i="8"/>
  <c r="J66" i="8"/>
  <c r="J65" i="8"/>
  <c r="D69" i="8"/>
  <c r="D68" i="8"/>
  <c r="D67" i="8"/>
  <c r="D66" i="8"/>
  <c r="D65" i="8"/>
  <c r="J62" i="8"/>
  <c r="J61" i="8"/>
  <c r="J60" i="8"/>
  <c r="J59" i="8"/>
  <c r="J58" i="8"/>
  <c r="D62" i="8"/>
  <c r="D61" i="8"/>
  <c r="D60" i="8"/>
  <c r="D59" i="8"/>
  <c r="D58" i="8"/>
  <c r="J55" i="8"/>
  <c r="J54" i="8"/>
  <c r="J53" i="8"/>
  <c r="J52" i="8"/>
  <c r="J51" i="8"/>
  <c r="D55" i="8"/>
  <c r="D54" i="8"/>
  <c r="D53" i="8"/>
  <c r="D52" i="8"/>
  <c r="D51" i="8"/>
  <c r="D48" i="8"/>
  <c r="D47" i="8"/>
  <c r="D46" i="8"/>
  <c r="D45" i="8"/>
  <c r="D44" i="8"/>
  <c r="J48" i="8"/>
  <c r="J47" i="8"/>
  <c r="J46" i="8"/>
  <c r="J45" i="8"/>
  <c r="J44" i="8"/>
  <c r="J41" i="8"/>
  <c r="J40" i="8"/>
  <c r="J39" i="8"/>
  <c r="J38" i="8"/>
  <c r="J37" i="8"/>
  <c r="D41" i="8"/>
  <c r="D40" i="8"/>
  <c r="D39" i="8"/>
  <c r="D38" i="8"/>
  <c r="D37" i="8"/>
  <c r="J34" i="8"/>
  <c r="J33" i="8"/>
  <c r="J32" i="8"/>
  <c r="J31" i="8"/>
  <c r="J30" i="8"/>
  <c r="D34" i="8"/>
  <c r="D33" i="8"/>
  <c r="D32" i="8"/>
  <c r="D31" i="8"/>
  <c r="D30" i="8"/>
  <c r="J27" i="8"/>
  <c r="J26" i="8"/>
  <c r="J25" i="8"/>
  <c r="J24" i="8"/>
  <c r="J23" i="8"/>
  <c r="D27" i="8"/>
  <c r="D26" i="8"/>
  <c r="D25" i="8"/>
  <c r="D24" i="8"/>
  <c r="D23" i="8"/>
  <c r="J20" i="8"/>
  <c r="J19" i="8"/>
  <c r="J18" i="8"/>
  <c r="J17" i="8"/>
  <c r="J16" i="8"/>
  <c r="D19" i="8"/>
  <c r="D18" i="8"/>
  <c r="D17" i="8"/>
  <c r="D16" i="8"/>
  <c r="J12" i="8"/>
  <c r="J11" i="8"/>
  <c r="J10" i="8"/>
  <c r="J9" i="8"/>
  <c r="D13" i="8"/>
  <c r="D12" i="8"/>
  <c r="D11" i="8"/>
  <c r="D10" i="8"/>
  <c r="D9" i="8"/>
  <c r="J6" i="8"/>
  <c r="J5" i="8"/>
  <c r="J4" i="8"/>
  <c r="J3" i="8"/>
  <c r="J2" i="8"/>
  <c r="D3" i="8"/>
  <c r="D4" i="8"/>
  <c r="D5" i="8"/>
  <c r="D6" i="8"/>
  <c r="D2" i="8"/>
  <c r="E112" i="8"/>
  <c r="D112" i="8"/>
  <c r="C112" i="8"/>
  <c r="B112" i="8"/>
  <c r="E105" i="8"/>
  <c r="D105" i="8"/>
  <c r="C105" i="8"/>
  <c r="B105" i="8"/>
  <c r="K112" i="8"/>
  <c r="J112" i="8"/>
  <c r="I112" i="8"/>
  <c r="H112" i="8"/>
  <c r="K105" i="8"/>
  <c r="I105" i="8"/>
  <c r="H105" i="8"/>
  <c r="E98" i="8"/>
  <c r="D98" i="8"/>
  <c r="C98" i="8"/>
  <c r="B98" i="8"/>
  <c r="E91" i="8"/>
  <c r="D91" i="8"/>
  <c r="C91" i="8"/>
  <c r="B91" i="8"/>
  <c r="E84" i="8"/>
  <c r="C84" i="8"/>
  <c r="B84" i="8"/>
  <c r="E77" i="8"/>
  <c r="D77" i="8"/>
  <c r="C77" i="8"/>
  <c r="B77" i="8"/>
  <c r="J96" i="3"/>
  <c r="J95" i="3"/>
  <c r="J94" i="3"/>
  <c r="J93" i="3"/>
  <c r="D96" i="3"/>
  <c r="D95" i="3"/>
  <c r="D94" i="3"/>
  <c r="D93" i="3"/>
  <c r="D89" i="3"/>
  <c r="D88" i="3"/>
  <c r="D87" i="3"/>
  <c r="D86" i="3"/>
  <c r="D68" i="3"/>
  <c r="D67" i="3"/>
  <c r="D66" i="3"/>
  <c r="D65" i="3"/>
  <c r="J61" i="3"/>
  <c r="J60" i="3"/>
  <c r="J59" i="3"/>
  <c r="J58" i="3"/>
  <c r="D53" i="3"/>
  <c r="D52" i="3"/>
  <c r="D51" i="3"/>
  <c r="D61" i="3"/>
  <c r="D60" i="3"/>
  <c r="D59" i="3"/>
  <c r="D58" i="3"/>
  <c r="D47" i="3"/>
  <c r="D46" i="3"/>
  <c r="D45" i="3"/>
  <c r="D44" i="3"/>
  <c r="D116" i="3"/>
  <c r="D115" i="3"/>
  <c r="D114" i="3"/>
  <c r="J116" i="3"/>
  <c r="J115" i="3"/>
  <c r="J114" i="3"/>
  <c r="J109" i="3"/>
  <c r="J108" i="3"/>
  <c r="J107" i="3"/>
  <c r="D109" i="3"/>
  <c r="D108" i="3"/>
  <c r="D107" i="3"/>
  <c r="D102" i="3"/>
  <c r="D101" i="3"/>
  <c r="D100" i="3"/>
  <c r="J102" i="3"/>
  <c r="J101" i="3"/>
  <c r="J100" i="3"/>
  <c r="J88" i="3"/>
  <c r="J87" i="3"/>
  <c r="J86" i="3"/>
  <c r="J81" i="3"/>
  <c r="J80" i="3"/>
  <c r="J79" i="3"/>
  <c r="D81" i="3"/>
  <c r="D80" i="3"/>
  <c r="D79" i="3"/>
  <c r="D74" i="3"/>
  <c r="D73" i="3"/>
  <c r="D72" i="3"/>
  <c r="J74" i="3"/>
  <c r="J73" i="3"/>
  <c r="J72" i="3"/>
  <c r="J67" i="3"/>
  <c r="J66" i="3"/>
  <c r="J65" i="3"/>
  <c r="J53" i="3"/>
  <c r="J52" i="3"/>
  <c r="J51" i="3"/>
  <c r="J46" i="3"/>
  <c r="J45" i="3"/>
  <c r="J44" i="3"/>
  <c r="J39" i="3"/>
  <c r="J38" i="3"/>
  <c r="J37" i="3"/>
  <c r="D40" i="3"/>
  <c r="D39" i="3"/>
  <c r="D38" i="3"/>
  <c r="D37" i="3"/>
  <c r="J33" i="3"/>
  <c r="J32" i="3"/>
  <c r="J31" i="3"/>
  <c r="J30" i="3"/>
  <c r="D32" i="3"/>
  <c r="D31" i="3"/>
  <c r="D30" i="3"/>
  <c r="J25" i="3"/>
  <c r="J24" i="3"/>
  <c r="J23" i="3"/>
  <c r="D25" i="3"/>
  <c r="D24" i="3"/>
  <c r="D23" i="3"/>
  <c r="D18" i="3"/>
  <c r="D17" i="3"/>
  <c r="D16" i="3"/>
  <c r="J18" i="3"/>
  <c r="J17" i="3"/>
  <c r="J16" i="3"/>
  <c r="J11" i="3"/>
  <c r="J10" i="3"/>
  <c r="J9" i="3"/>
  <c r="D11" i="3"/>
  <c r="D10" i="3"/>
  <c r="D9" i="3"/>
  <c r="J5" i="3"/>
  <c r="J4" i="3"/>
  <c r="J3" i="3"/>
  <c r="J2" i="3"/>
  <c r="D3" i="3"/>
  <c r="D4" i="3"/>
  <c r="D2" i="3"/>
  <c r="K119" i="3"/>
  <c r="V114" i="3" s="1"/>
  <c r="K112" i="3"/>
  <c r="V107" i="3" s="1"/>
  <c r="V100" i="3"/>
  <c r="E119" i="3"/>
  <c r="Q114" i="3" s="1"/>
  <c r="E112" i="3"/>
  <c r="Q107" i="3" s="1"/>
  <c r="E105" i="3"/>
  <c r="Q100" i="3" s="1"/>
  <c r="AC17" i="8" l="1"/>
  <c r="K189" i="1" l="1"/>
  <c r="J189" i="1"/>
  <c r="U184" i="1" s="1"/>
  <c r="I189" i="1"/>
  <c r="H189" i="1"/>
  <c r="E189" i="1"/>
  <c r="Q184" i="1" s="1"/>
  <c r="AD28" i="1" s="1"/>
  <c r="D189" i="1"/>
  <c r="P184" i="1" s="1"/>
  <c r="AC28" i="1" s="1"/>
  <c r="C189" i="1"/>
  <c r="B189" i="1"/>
  <c r="V184" i="1"/>
  <c r="AI28" i="1" s="1"/>
  <c r="T184" i="1"/>
  <c r="AG28" i="1" s="1"/>
  <c r="S184" i="1"/>
  <c r="AF28" i="1" s="1"/>
  <c r="R184" i="1"/>
  <c r="AE28" i="1" s="1"/>
  <c r="O184" i="1"/>
  <c r="AB28" i="1" s="1"/>
  <c r="N184" i="1"/>
  <c r="AA28" i="1" s="1"/>
  <c r="M184" i="1"/>
  <c r="Z28" i="1" s="1"/>
  <c r="K182" i="1"/>
  <c r="V177" i="1" s="1"/>
  <c r="AI27" i="1" s="1"/>
  <c r="J182" i="1"/>
  <c r="U177" i="1" s="1"/>
  <c r="I182" i="1"/>
  <c r="H182" i="1"/>
  <c r="T177" i="1" s="1"/>
  <c r="AG27" i="1" s="1"/>
  <c r="E182" i="1"/>
  <c r="Q177" i="1" s="1"/>
  <c r="AD27" i="1" s="1"/>
  <c r="D182" i="1"/>
  <c r="P177" i="1" s="1"/>
  <c r="AC27" i="1" s="1"/>
  <c r="C182" i="1"/>
  <c r="B182" i="1"/>
  <c r="O177" i="1" s="1"/>
  <c r="AB27" i="1" s="1"/>
  <c r="S177" i="1"/>
  <c r="AF27" i="1" s="1"/>
  <c r="R177" i="1"/>
  <c r="AE27" i="1" s="1"/>
  <c r="N177" i="1"/>
  <c r="AA27" i="1" s="1"/>
  <c r="M177" i="1"/>
  <c r="Z27" i="1" s="1"/>
  <c r="K175" i="1"/>
  <c r="J175" i="1"/>
  <c r="U170" i="1" s="1"/>
  <c r="I175" i="1"/>
  <c r="H175" i="1"/>
  <c r="T170" i="1" s="1"/>
  <c r="AG26" i="1" s="1"/>
  <c r="E175" i="1"/>
  <c r="Q170" i="1" s="1"/>
  <c r="AD26" i="1" s="1"/>
  <c r="D175" i="1"/>
  <c r="P170" i="1" s="1"/>
  <c r="AC26" i="1" s="1"/>
  <c r="C175" i="1"/>
  <c r="B175" i="1"/>
  <c r="O170" i="1" s="1"/>
  <c r="AB26" i="1" s="1"/>
  <c r="V170" i="1"/>
  <c r="AI26" i="1" s="1"/>
  <c r="S170" i="1"/>
  <c r="AF26" i="1" s="1"/>
  <c r="R170" i="1"/>
  <c r="AE26" i="1" s="1"/>
  <c r="N170" i="1"/>
  <c r="AA26" i="1" s="1"/>
  <c r="M170" i="1"/>
  <c r="Z26" i="1" s="1"/>
  <c r="K168" i="1"/>
  <c r="V163" i="1" s="1"/>
  <c r="AI25" i="1" s="1"/>
  <c r="J168" i="1"/>
  <c r="U163" i="1" s="1"/>
  <c r="AH25" i="1" s="1"/>
  <c r="I168" i="1"/>
  <c r="H168" i="1"/>
  <c r="T163" i="1" s="1"/>
  <c r="AG25" i="1" s="1"/>
  <c r="E168" i="1"/>
  <c r="Q163" i="1" s="1"/>
  <c r="AD25" i="1" s="1"/>
  <c r="D168" i="1"/>
  <c r="P163" i="1" s="1"/>
  <c r="AC25" i="1" s="1"/>
  <c r="C168" i="1"/>
  <c r="B168" i="1"/>
  <c r="O163" i="1" s="1"/>
  <c r="AB25" i="1" s="1"/>
  <c r="S163" i="1"/>
  <c r="AF25" i="1" s="1"/>
  <c r="R163" i="1"/>
  <c r="AE25" i="1" s="1"/>
  <c r="N163" i="1"/>
  <c r="AA25" i="1" s="1"/>
  <c r="M163" i="1"/>
  <c r="Z25" i="1" s="1"/>
  <c r="K161" i="1"/>
  <c r="V156" i="1" s="1"/>
  <c r="AI24" i="1" s="1"/>
  <c r="J161" i="1"/>
  <c r="U156" i="1" s="1"/>
  <c r="AH24" i="1" s="1"/>
  <c r="I161" i="1"/>
  <c r="H161" i="1"/>
  <c r="T156" i="1" s="1"/>
  <c r="AG24" i="1" s="1"/>
  <c r="Q156" i="1"/>
  <c r="AD24" i="1" s="1"/>
  <c r="P156" i="1"/>
  <c r="AC24" i="1" s="1"/>
  <c r="O156" i="1"/>
  <c r="AB24" i="1" s="1"/>
  <c r="S156" i="1"/>
  <c r="AF24" i="1" s="1"/>
  <c r="R156" i="1"/>
  <c r="AE24" i="1" s="1"/>
  <c r="N156" i="1"/>
  <c r="AA24" i="1" s="1"/>
  <c r="M156" i="1"/>
  <c r="Z24" i="1" s="1"/>
  <c r="K154" i="1"/>
  <c r="J154" i="1"/>
  <c r="U149" i="1" s="1"/>
  <c r="AH23" i="1" s="1"/>
  <c r="I154" i="1"/>
  <c r="H154" i="1"/>
  <c r="E154" i="1"/>
  <c r="Q149" i="1" s="1"/>
  <c r="AD23" i="1" s="1"/>
  <c r="D154" i="1"/>
  <c r="P149" i="1" s="1"/>
  <c r="AC23" i="1" s="1"/>
  <c r="C154" i="1"/>
  <c r="B154" i="1"/>
  <c r="O149" i="1" s="1"/>
  <c r="AB23" i="1" s="1"/>
  <c r="V149" i="1"/>
  <c r="AI23" i="1" s="1"/>
  <c r="T149" i="1"/>
  <c r="AG23" i="1" s="1"/>
  <c r="S149" i="1"/>
  <c r="AF23" i="1" s="1"/>
  <c r="R149" i="1"/>
  <c r="AE23" i="1" s="1"/>
  <c r="N149" i="1"/>
  <c r="AA23" i="1" s="1"/>
  <c r="M149" i="1"/>
  <c r="Z23" i="1" s="1"/>
  <c r="K147" i="1"/>
  <c r="V142" i="1" s="1"/>
  <c r="AI22" i="1" s="1"/>
  <c r="J147" i="1"/>
  <c r="U142" i="1" s="1"/>
  <c r="AH22" i="1" s="1"/>
  <c r="I147" i="1"/>
  <c r="H147" i="1"/>
  <c r="T142" i="1" s="1"/>
  <c r="AG22" i="1" s="1"/>
  <c r="O142" i="1"/>
  <c r="AB22" i="1" s="1"/>
  <c r="S142" i="1"/>
  <c r="AF22" i="1" s="1"/>
  <c r="R142" i="1"/>
  <c r="AE22" i="1" s="1"/>
  <c r="Q142" i="1"/>
  <c r="AD22" i="1" s="1"/>
  <c r="P142" i="1"/>
  <c r="AC22" i="1" s="1"/>
  <c r="N142" i="1"/>
  <c r="AA22" i="1" s="1"/>
  <c r="M142" i="1"/>
  <c r="Z22" i="1" s="1"/>
  <c r="V135" i="1"/>
  <c r="AI21" i="1" s="1"/>
  <c r="U135" i="1"/>
  <c r="T135" i="1"/>
  <c r="AG21" i="1" s="1"/>
  <c r="Q135" i="1"/>
  <c r="AD21" i="1" s="1"/>
  <c r="P135" i="1"/>
  <c r="AC21" i="1" s="1"/>
  <c r="S135" i="1"/>
  <c r="AF21" i="1" s="1"/>
  <c r="R135" i="1"/>
  <c r="AE21" i="1" s="1"/>
  <c r="O135" i="1"/>
  <c r="AB21" i="1" s="1"/>
  <c r="N135" i="1"/>
  <c r="AA21" i="1" s="1"/>
  <c r="M135" i="1"/>
  <c r="Z21" i="1" s="1"/>
  <c r="K133" i="1"/>
  <c r="V128" i="1" s="1"/>
  <c r="AI20" i="1" s="1"/>
  <c r="J133" i="1"/>
  <c r="U128" i="1" s="1"/>
  <c r="AH20" i="1" s="1"/>
  <c r="I133" i="1"/>
  <c r="H133" i="1"/>
  <c r="T128" i="1" s="1"/>
  <c r="AG20" i="1" s="1"/>
  <c r="Q128" i="1"/>
  <c r="AD20" i="1" s="1"/>
  <c r="P128" i="1"/>
  <c r="O128" i="1"/>
  <c r="AB20" i="1" s="1"/>
  <c r="S128" i="1"/>
  <c r="AF20" i="1" s="1"/>
  <c r="R128" i="1"/>
  <c r="AE20" i="1" s="1"/>
  <c r="N128" i="1"/>
  <c r="AA20" i="1" s="1"/>
  <c r="M128" i="1"/>
  <c r="Z20" i="1" s="1"/>
  <c r="K126" i="1"/>
  <c r="V121" i="1" s="1"/>
  <c r="AI19" i="1" s="1"/>
  <c r="J126" i="1"/>
  <c r="I126" i="1"/>
  <c r="H126" i="1"/>
  <c r="T121" i="1" s="1"/>
  <c r="AG19" i="1" s="1"/>
  <c r="Q121" i="1"/>
  <c r="AD19" i="1" s="1"/>
  <c r="U121" i="1"/>
  <c r="AH19" i="1" s="1"/>
  <c r="S121" i="1"/>
  <c r="AF19" i="1" s="1"/>
  <c r="R121" i="1"/>
  <c r="AE19" i="1" s="1"/>
  <c r="P121" i="1"/>
  <c r="AC19" i="1" s="1"/>
  <c r="O121" i="1"/>
  <c r="AB19" i="1" s="1"/>
  <c r="N121" i="1"/>
  <c r="AA19" i="1" s="1"/>
  <c r="M121" i="1"/>
  <c r="Z19" i="1" s="1"/>
  <c r="K119" i="1"/>
  <c r="V114" i="1" s="1"/>
  <c r="AI18" i="1" s="1"/>
  <c r="J119" i="1"/>
  <c r="U114" i="1" s="1"/>
  <c r="I119" i="1"/>
  <c r="H119" i="1"/>
  <c r="T114" i="1" s="1"/>
  <c r="AG18" i="1" s="1"/>
  <c r="Q114" i="1"/>
  <c r="AD18" i="1" s="1"/>
  <c r="P114" i="1"/>
  <c r="AC18" i="1" s="1"/>
  <c r="O114" i="1"/>
  <c r="AB18" i="1" s="1"/>
  <c r="S114" i="1"/>
  <c r="AF18" i="1" s="1"/>
  <c r="R114" i="1"/>
  <c r="N114" i="1"/>
  <c r="AA18" i="1" s="1"/>
  <c r="M114" i="1"/>
  <c r="Z18" i="1" s="1"/>
  <c r="K112" i="1"/>
  <c r="V107" i="1" s="1"/>
  <c r="AI17" i="1" s="1"/>
  <c r="J112" i="1"/>
  <c r="U107" i="1" s="1"/>
  <c r="AH17" i="1" s="1"/>
  <c r="I112" i="1"/>
  <c r="H112" i="1"/>
  <c r="T107" i="1" s="1"/>
  <c r="AG17" i="1" s="1"/>
  <c r="Q107" i="1"/>
  <c r="AD17" i="1" s="1"/>
  <c r="P107" i="1"/>
  <c r="AC17" i="1" s="1"/>
  <c r="S107" i="1"/>
  <c r="R107" i="1"/>
  <c r="AE17" i="1" s="1"/>
  <c r="O107" i="1"/>
  <c r="AB17" i="1" s="1"/>
  <c r="N107" i="1"/>
  <c r="AA17" i="1" s="1"/>
  <c r="M107" i="1"/>
  <c r="Z17" i="1" s="1"/>
  <c r="K105" i="1"/>
  <c r="J105" i="1"/>
  <c r="I105" i="1"/>
  <c r="H105" i="1"/>
  <c r="AC16" i="1"/>
  <c r="AB16" i="1"/>
  <c r="AE16" i="1"/>
  <c r="AD16" i="1"/>
  <c r="Z16" i="1"/>
  <c r="K98" i="1"/>
  <c r="V93" i="1" s="1"/>
  <c r="AI15" i="1" s="1"/>
  <c r="J98" i="1"/>
  <c r="U93" i="1" s="1"/>
  <c r="AH15" i="1" s="1"/>
  <c r="I98" i="1"/>
  <c r="H98" i="1"/>
  <c r="T93" i="1" s="1"/>
  <c r="AG15" i="1" s="1"/>
  <c r="E98" i="1"/>
  <c r="Q93" i="1" s="1"/>
  <c r="AD15" i="1" s="1"/>
  <c r="D98" i="1"/>
  <c r="P93" i="1" s="1"/>
  <c r="AC15" i="1" s="1"/>
  <c r="C98" i="1"/>
  <c r="B98" i="1"/>
  <c r="S93" i="1"/>
  <c r="AF15" i="1" s="1"/>
  <c r="R93" i="1"/>
  <c r="AE15" i="1" s="1"/>
  <c r="O93" i="1"/>
  <c r="AB15" i="1" s="1"/>
  <c r="N93" i="1"/>
  <c r="M93" i="1"/>
  <c r="Z15" i="1" s="1"/>
  <c r="K91" i="1"/>
  <c r="V86" i="1" s="1"/>
  <c r="AI14" i="1" s="1"/>
  <c r="J91" i="1"/>
  <c r="U86" i="1" s="1"/>
  <c r="I91" i="1"/>
  <c r="H91" i="1"/>
  <c r="T86" i="1" s="1"/>
  <c r="AG14" i="1" s="1"/>
  <c r="E91" i="1"/>
  <c r="Q86" i="1" s="1"/>
  <c r="AD14" i="1" s="1"/>
  <c r="D91" i="1"/>
  <c r="P86" i="1" s="1"/>
  <c r="AC14" i="1" s="1"/>
  <c r="C91" i="1"/>
  <c r="B91" i="1"/>
  <c r="O86" i="1" s="1"/>
  <c r="AB14" i="1" s="1"/>
  <c r="S86" i="1"/>
  <c r="R86" i="1"/>
  <c r="AE14" i="1" s="1"/>
  <c r="N86" i="1"/>
  <c r="AA14" i="1" s="1"/>
  <c r="M86" i="1"/>
  <c r="K84" i="1"/>
  <c r="V79" i="1" s="1"/>
  <c r="AI13" i="1" s="1"/>
  <c r="J84" i="1"/>
  <c r="U79" i="1" s="1"/>
  <c r="AH13" i="1" s="1"/>
  <c r="I84" i="1"/>
  <c r="H84" i="1"/>
  <c r="T79" i="1" s="1"/>
  <c r="AG13" i="1" s="1"/>
  <c r="E84" i="1"/>
  <c r="Q79" i="1" s="1"/>
  <c r="AD13" i="1" s="1"/>
  <c r="D84" i="1"/>
  <c r="P79" i="1" s="1"/>
  <c r="AC13" i="1" s="1"/>
  <c r="C84" i="1"/>
  <c r="B84" i="1"/>
  <c r="S79" i="1"/>
  <c r="R79" i="1"/>
  <c r="O79" i="1"/>
  <c r="AB13" i="1" s="1"/>
  <c r="N79" i="1"/>
  <c r="M79" i="1"/>
  <c r="Z13" i="1" s="1"/>
  <c r="K77" i="1"/>
  <c r="V72" i="1" s="1"/>
  <c r="AI12" i="1" s="1"/>
  <c r="J77" i="1"/>
  <c r="U72" i="1" s="1"/>
  <c r="AH12" i="1" s="1"/>
  <c r="I77" i="1"/>
  <c r="H77" i="1"/>
  <c r="T72" i="1" s="1"/>
  <c r="AG12" i="1" s="1"/>
  <c r="E77" i="1"/>
  <c r="Q72" i="1" s="1"/>
  <c r="AD12" i="1" s="1"/>
  <c r="D77" i="1"/>
  <c r="P72" i="1" s="1"/>
  <c r="AC12" i="1" s="1"/>
  <c r="C77" i="1"/>
  <c r="B77" i="1"/>
  <c r="O72" i="1" s="1"/>
  <c r="AB12" i="1" s="1"/>
  <c r="S72" i="1"/>
  <c r="R72" i="1"/>
  <c r="AE12" i="1" s="1"/>
  <c r="N72" i="1"/>
  <c r="M72" i="1"/>
  <c r="K70" i="1"/>
  <c r="V65" i="1" s="1"/>
  <c r="AI11" i="1" s="1"/>
  <c r="J70" i="1"/>
  <c r="U65" i="1" s="1"/>
  <c r="AH11" i="1" s="1"/>
  <c r="I70" i="1"/>
  <c r="H70" i="1"/>
  <c r="T65" i="1" s="1"/>
  <c r="AG11" i="1" s="1"/>
  <c r="E70" i="1"/>
  <c r="Q65" i="1" s="1"/>
  <c r="AD11" i="1" s="1"/>
  <c r="D70" i="1"/>
  <c r="P65" i="1" s="1"/>
  <c r="AC11" i="1" s="1"/>
  <c r="C70" i="1"/>
  <c r="B70" i="1"/>
  <c r="O65" i="1" s="1"/>
  <c r="AB11" i="1" s="1"/>
  <c r="S65" i="1"/>
  <c r="AF11" i="1" s="1"/>
  <c r="R65" i="1"/>
  <c r="N65" i="1"/>
  <c r="M65" i="1"/>
  <c r="Z11" i="1" s="1"/>
  <c r="K63" i="1"/>
  <c r="J63" i="1"/>
  <c r="U58" i="1" s="1"/>
  <c r="I63" i="1"/>
  <c r="H63" i="1"/>
  <c r="T58" i="1" s="1"/>
  <c r="AG10" i="1" s="1"/>
  <c r="E63" i="1"/>
  <c r="Q58" i="1" s="1"/>
  <c r="AD10" i="1" s="1"/>
  <c r="D63" i="1"/>
  <c r="P58" i="1" s="1"/>
  <c r="AC10" i="1" s="1"/>
  <c r="C63" i="1"/>
  <c r="B63" i="1"/>
  <c r="O58" i="1" s="1"/>
  <c r="AB10" i="1" s="1"/>
  <c r="V58" i="1"/>
  <c r="AI10" i="1" s="1"/>
  <c r="S58" i="1"/>
  <c r="R58" i="1"/>
  <c r="AE10" i="1" s="1"/>
  <c r="N58" i="1"/>
  <c r="AA10" i="1" s="1"/>
  <c r="M58" i="1"/>
  <c r="K56" i="1"/>
  <c r="J56" i="1"/>
  <c r="I56" i="1"/>
  <c r="H56" i="1"/>
  <c r="T51" i="1" s="1"/>
  <c r="AG9" i="1" s="1"/>
  <c r="E56" i="1"/>
  <c r="Q51" i="1" s="1"/>
  <c r="AD9" i="1" s="1"/>
  <c r="D56" i="1"/>
  <c r="P51" i="1" s="1"/>
  <c r="AC9" i="1" s="1"/>
  <c r="C56" i="1"/>
  <c r="B56" i="1"/>
  <c r="O51" i="1" s="1"/>
  <c r="AB9" i="1" s="1"/>
  <c r="V51" i="1"/>
  <c r="AI9" i="1" s="1"/>
  <c r="U51" i="1"/>
  <c r="AH9" i="1" s="1"/>
  <c r="S51" i="1"/>
  <c r="AF9" i="1" s="1"/>
  <c r="R51" i="1"/>
  <c r="AE9" i="1" s="1"/>
  <c r="N51" i="1"/>
  <c r="M51" i="1"/>
  <c r="Z9" i="1" s="1"/>
  <c r="K49" i="1"/>
  <c r="J49" i="1"/>
  <c r="U44" i="1" s="1"/>
  <c r="I49" i="1"/>
  <c r="H49" i="1"/>
  <c r="T44" i="1" s="1"/>
  <c r="AG8" i="1" s="1"/>
  <c r="E49" i="1"/>
  <c r="Q44" i="1" s="1"/>
  <c r="AD8" i="1" s="1"/>
  <c r="D49" i="1"/>
  <c r="P44" i="1" s="1"/>
  <c r="AC8" i="1" s="1"/>
  <c r="C49" i="1"/>
  <c r="B49" i="1"/>
  <c r="O44" i="1" s="1"/>
  <c r="AB8" i="1" s="1"/>
  <c r="V44" i="1"/>
  <c r="AI8" i="1" s="1"/>
  <c r="S44" i="1"/>
  <c r="R44" i="1"/>
  <c r="AE8" i="1" s="1"/>
  <c r="N44" i="1"/>
  <c r="M44" i="1"/>
  <c r="K42" i="1"/>
  <c r="V37" i="1" s="1"/>
  <c r="AI7" i="1" s="1"/>
  <c r="J42" i="1"/>
  <c r="U37" i="1" s="1"/>
  <c r="AH7" i="1" s="1"/>
  <c r="I42" i="1"/>
  <c r="H42" i="1"/>
  <c r="T37" i="1" s="1"/>
  <c r="AG7" i="1" s="1"/>
  <c r="E42" i="1"/>
  <c r="Q37" i="1" s="1"/>
  <c r="AD7" i="1" s="1"/>
  <c r="D42" i="1"/>
  <c r="P37" i="1" s="1"/>
  <c r="C42" i="1"/>
  <c r="B42" i="1"/>
  <c r="O37" i="1" s="1"/>
  <c r="AB7" i="1" s="1"/>
  <c r="S37" i="1"/>
  <c r="R37" i="1"/>
  <c r="AE7" i="1" s="1"/>
  <c r="N37" i="1"/>
  <c r="AA7" i="1" s="1"/>
  <c r="M37" i="1"/>
  <c r="Z7" i="1" s="1"/>
  <c r="K35" i="1"/>
  <c r="V30" i="1" s="1"/>
  <c r="AI6" i="1" s="1"/>
  <c r="J35" i="1"/>
  <c r="U30" i="1" s="1"/>
  <c r="I35" i="1"/>
  <c r="H35" i="1"/>
  <c r="E35" i="1"/>
  <c r="Q30" i="1" s="1"/>
  <c r="AD6" i="1" s="1"/>
  <c r="D35" i="1"/>
  <c r="P30" i="1" s="1"/>
  <c r="AC6" i="1" s="1"/>
  <c r="C35" i="1"/>
  <c r="B35" i="1"/>
  <c r="O30" i="1" s="1"/>
  <c r="AB6" i="1" s="1"/>
  <c r="T30" i="1"/>
  <c r="AG6" i="1" s="1"/>
  <c r="S30" i="1"/>
  <c r="R30" i="1"/>
  <c r="AE6" i="1" s="1"/>
  <c r="N30" i="1"/>
  <c r="M30" i="1"/>
  <c r="K28" i="1"/>
  <c r="V23" i="1" s="1"/>
  <c r="AI5" i="1" s="1"/>
  <c r="J28" i="1"/>
  <c r="U23" i="1" s="1"/>
  <c r="AH5" i="1" s="1"/>
  <c r="I28" i="1"/>
  <c r="H28" i="1"/>
  <c r="T23" i="1" s="1"/>
  <c r="AG5" i="1" s="1"/>
  <c r="E28" i="1"/>
  <c r="Q23" i="1" s="1"/>
  <c r="AD5" i="1" s="1"/>
  <c r="D28" i="1"/>
  <c r="P23" i="1" s="1"/>
  <c r="AC5" i="1" s="1"/>
  <c r="C28" i="1"/>
  <c r="B28" i="1"/>
  <c r="S23" i="1"/>
  <c r="R23" i="1"/>
  <c r="O23" i="1"/>
  <c r="AB5" i="1" s="1"/>
  <c r="N23" i="1"/>
  <c r="AA5" i="1" s="1"/>
  <c r="M23" i="1"/>
  <c r="Z5" i="1" s="1"/>
  <c r="K21" i="1"/>
  <c r="V16" i="1" s="1"/>
  <c r="AI4" i="1" s="1"/>
  <c r="J21" i="1"/>
  <c r="U16" i="1" s="1"/>
  <c r="AH4" i="1" s="1"/>
  <c r="T16" i="1"/>
  <c r="AG4" i="1" s="1"/>
  <c r="E21" i="1"/>
  <c r="Q16" i="1" s="1"/>
  <c r="AD4" i="1" s="1"/>
  <c r="D21" i="1"/>
  <c r="P16" i="1" s="1"/>
  <c r="AC4" i="1" s="1"/>
  <c r="C21" i="1"/>
  <c r="B21" i="1"/>
  <c r="O16" i="1" s="1"/>
  <c r="AB4" i="1" s="1"/>
  <c r="AE18" i="1"/>
  <c r="AF17" i="1"/>
  <c r="AA16" i="1"/>
  <c r="S16" i="1"/>
  <c r="AF4" i="1" s="1"/>
  <c r="R16" i="1"/>
  <c r="AE4" i="1" s="1"/>
  <c r="N16" i="1"/>
  <c r="AA4" i="1" s="1"/>
  <c r="M16" i="1"/>
  <c r="Z4" i="1" s="1"/>
  <c r="AA15" i="1"/>
  <c r="AF14" i="1"/>
  <c r="Z14" i="1"/>
  <c r="K14" i="1"/>
  <c r="V9" i="1" s="1"/>
  <c r="AI3" i="1" s="1"/>
  <c r="J14" i="1"/>
  <c r="U9" i="1" s="1"/>
  <c r="AH3" i="1" s="1"/>
  <c r="I14" i="1"/>
  <c r="H14" i="1"/>
  <c r="T9" i="1" s="1"/>
  <c r="AG3" i="1" s="1"/>
  <c r="E14" i="1"/>
  <c r="Q9" i="1" s="1"/>
  <c r="AD3" i="1" s="1"/>
  <c r="D14" i="1"/>
  <c r="P9" i="1" s="1"/>
  <c r="AC3" i="1" s="1"/>
  <c r="C14" i="1"/>
  <c r="B14" i="1"/>
  <c r="O9" i="1" s="1"/>
  <c r="AB3" i="1" s="1"/>
  <c r="AF13" i="1"/>
  <c r="AE13" i="1"/>
  <c r="AA13" i="1"/>
  <c r="AF12" i="1"/>
  <c r="AA12" i="1"/>
  <c r="Z12" i="1"/>
  <c r="AE11" i="1"/>
  <c r="AA11" i="1"/>
  <c r="AF10" i="1"/>
  <c r="Z10" i="1"/>
  <c r="AA9" i="1"/>
  <c r="S9" i="1"/>
  <c r="AF3" i="1" s="1"/>
  <c r="R9" i="1"/>
  <c r="AE3" i="1" s="1"/>
  <c r="N9" i="1"/>
  <c r="AA3" i="1" s="1"/>
  <c r="M9" i="1"/>
  <c r="Z3" i="1" s="1"/>
  <c r="AF8" i="1"/>
  <c r="AA8" i="1"/>
  <c r="Z8" i="1"/>
  <c r="AF7" i="1"/>
  <c r="K7" i="1"/>
  <c r="V2" i="1" s="1"/>
  <c r="AI2" i="1" s="1"/>
  <c r="J7" i="1"/>
  <c r="U2" i="1" s="1"/>
  <c r="AH2" i="1" s="1"/>
  <c r="I7" i="1"/>
  <c r="H7" i="1"/>
  <c r="T2" i="1" s="1"/>
  <c r="AG2" i="1" s="1"/>
  <c r="E7" i="1"/>
  <c r="Q2" i="1" s="1"/>
  <c r="AD2" i="1" s="1"/>
  <c r="D7" i="1"/>
  <c r="P2" i="1" s="1"/>
  <c r="AC2" i="1" s="1"/>
  <c r="C7" i="1"/>
  <c r="B7" i="1"/>
  <c r="AF6" i="1"/>
  <c r="AA6" i="1"/>
  <c r="Z6" i="1"/>
  <c r="AF5" i="1"/>
  <c r="AE5" i="1"/>
  <c r="S2" i="1"/>
  <c r="AF2" i="1" s="1"/>
  <c r="R2" i="1"/>
  <c r="AE2" i="1" s="1"/>
  <c r="O2" i="1"/>
  <c r="AB2" i="1" s="1"/>
  <c r="N2" i="1"/>
  <c r="AA2" i="1" s="1"/>
  <c r="M2" i="1"/>
  <c r="Z2" i="1" s="1"/>
  <c r="AJ16" i="8"/>
  <c r="AH16" i="8"/>
  <c r="AC16" i="8"/>
  <c r="AB16" i="8"/>
  <c r="AI16" i="8"/>
  <c r="AA16" i="8"/>
  <c r="Z16" i="8"/>
  <c r="K98" i="8"/>
  <c r="V93" i="8" s="1"/>
  <c r="AI15" i="8" s="1"/>
  <c r="J98" i="8"/>
  <c r="U93" i="8" s="1"/>
  <c r="AH15" i="8" s="1"/>
  <c r="I98" i="8"/>
  <c r="H98" i="8"/>
  <c r="T93" i="8"/>
  <c r="S93" i="8"/>
  <c r="AF15" i="8" s="1"/>
  <c r="R93" i="8"/>
  <c r="Q93" i="8"/>
  <c r="AD15" i="8" s="1"/>
  <c r="P93" i="8"/>
  <c r="O93" i="8"/>
  <c r="AB15" i="8" s="1"/>
  <c r="N93" i="8"/>
  <c r="M93" i="8"/>
  <c r="Z15" i="8" s="1"/>
  <c r="K91" i="8"/>
  <c r="V86" i="8" s="1"/>
  <c r="AI14" i="8" s="1"/>
  <c r="J91" i="8"/>
  <c r="U86" i="8" s="1"/>
  <c r="I91" i="8"/>
  <c r="H91" i="8"/>
  <c r="T86" i="8" s="1"/>
  <c r="AG14" i="8" s="1"/>
  <c r="Q86" i="8"/>
  <c r="AD14" i="8" s="1"/>
  <c r="P86" i="8"/>
  <c r="AC14" i="8" s="1"/>
  <c r="O86" i="8"/>
  <c r="AB14" i="8" s="1"/>
  <c r="S86" i="8"/>
  <c r="R86" i="8"/>
  <c r="AE14" i="8" s="1"/>
  <c r="N86" i="8"/>
  <c r="AA14" i="8" s="1"/>
  <c r="M86" i="8"/>
  <c r="Z14" i="8" s="1"/>
  <c r="K84" i="8"/>
  <c r="V79" i="8" s="1"/>
  <c r="AI13" i="8" s="1"/>
  <c r="J84" i="8"/>
  <c r="I84" i="8"/>
  <c r="H84" i="8"/>
  <c r="T79" i="8" s="1"/>
  <c r="AG13" i="8" s="1"/>
  <c r="Q79" i="8"/>
  <c r="AD13" i="8" s="1"/>
  <c r="P79" i="8"/>
  <c r="O79" i="8"/>
  <c r="AB13" i="8" s="1"/>
  <c r="U79" i="8"/>
  <c r="AH13" i="8" s="1"/>
  <c r="S79" i="8"/>
  <c r="R79" i="8"/>
  <c r="N79" i="8"/>
  <c r="M79" i="8"/>
  <c r="Z13" i="8" s="1"/>
  <c r="K77" i="8"/>
  <c r="J77" i="8"/>
  <c r="U72" i="8" s="1"/>
  <c r="I77" i="8"/>
  <c r="H77" i="8"/>
  <c r="T72" i="8" s="1"/>
  <c r="AG12" i="8" s="1"/>
  <c r="Q72" i="8"/>
  <c r="AD12" i="8" s="1"/>
  <c r="P72" i="8"/>
  <c r="AC12" i="8" s="1"/>
  <c r="O72" i="8"/>
  <c r="AB12" i="8" s="1"/>
  <c r="V72" i="8"/>
  <c r="AI12" i="8" s="1"/>
  <c r="S72" i="8"/>
  <c r="R72" i="8"/>
  <c r="AE12" i="8" s="1"/>
  <c r="N72" i="8"/>
  <c r="M72" i="8"/>
  <c r="Z12" i="8" s="1"/>
  <c r="K70" i="8"/>
  <c r="V65" i="8" s="1"/>
  <c r="AI11" i="8" s="1"/>
  <c r="J70" i="8"/>
  <c r="U65" i="8" s="1"/>
  <c r="AH11" i="8" s="1"/>
  <c r="I70" i="8"/>
  <c r="H70" i="8"/>
  <c r="E70" i="8"/>
  <c r="Q65" i="8" s="1"/>
  <c r="AD11" i="8" s="1"/>
  <c r="D70" i="8"/>
  <c r="P65" i="8" s="1"/>
  <c r="AC11" i="8" s="1"/>
  <c r="C70" i="8"/>
  <c r="B70" i="8"/>
  <c r="O65" i="8" s="1"/>
  <c r="AB11" i="8" s="1"/>
  <c r="T65" i="8"/>
  <c r="AG11" i="8" s="1"/>
  <c r="S65" i="8"/>
  <c r="AF11" i="8" s="1"/>
  <c r="R65" i="8"/>
  <c r="AE11" i="8" s="1"/>
  <c r="N65" i="8"/>
  <c r="M65" i="8"/>
  <c r="Z11" i="8" s="1"/>
  <c r="K63" i="8"/>
  <c r="V58" i="8" s="1"/>
  <c r="AI10" i="8" s="1"/>
  <c r="J63" i="8"/>
  <c r="U58" i="8" s="1"/>
  <c r="I63" i="8"/>
  <c r="H63" i="8"/>
  <c r="T58" i="8" s="1"/>
  <c r="AG10" i="8" s="1"/>
  <c r="E63" i="8"/>
  <c r="Q58" i="8" s="1"/>
  <c r="AD10" i="8" s="1"/>
  <c r="D63" i="8"/>
  <c r="P58" i="8" s="1"/>
  <c r="AC10" i="8" s="1"/>
  <c r="C63" i="8"/>
  <c r="B63" i="8"/>
  <c r="O58" i="8" s="1"/>
  <c r="AB10" i="8" s="1"/>
  <c r="S58" i="8"/>
  <c r="R58" i="8"/>
  <c r="AE10" i="8" s="1"/>
  <c r="N58" i="8"/>
  <c r="AA10" i="8" s="1"/>
  <c r="M58" i="8"/>
  <c r="Z10" i="8" s="1"/>
  <c r="K56" i="8"/>
  <c r="V51" i="8" s="1"/>
  <c r="AI9" i="8" s="1"/>
  <c r="J56" i="8"/>
  <c r="U51" i="8" s="1"/>
  <c r="AH9" i="8" s="1"/>
  <c r="I56" i="8"/>
  <c r="H56" i="8"/>
  <c r="T51" i="8" s="1"/>
  <c r="AG9" i="8" s="1"/>
  <c r="E56" i="8"/>
  <c r="Q51" i="8" s="1"/>
  <c r="AD9" i="8" s="1"/>
  <c r="D56" i="8"/>
  <c r="P51" i="8" s="1"/>
  <c r="AC9" i="8" s="1"/>
  <c r="C56" i="8"/>
  <c r="B56" i="8"/>
  <c r="O51" i="8" s="1"/>
  <c r="AB9" i="8" s="1"/>
  <c r="S51" i="8"/>
  <c r="AF9" i="8" s="1"/>
  <c r="R51" i="8"/>
  <c r="AE9" i="8" s="1"/>
  <c r="N51" i="8"/>
  <c r="M51" i="8"/>
  <c r="Z9" i="8" s="1"/>
  <c r="K49" i="8"/>
  <c r="V44" i="8" s="1"/>
  <c r="AI8" i="8" s="1"/>
  <c r="J49" i="8"/>
  <c r="U44" i="8" s="1"/>
  <c r="I49" i="8"/>
  <c r="H49" i="8"/>
  <c r="E49" i="8"/>
  <c r="Q44" i="8" s="1"/>
  <c r="AD8" i="8" s="1"/>
  <c r="D49" i="8"/>
  <c r="P44" i="8" s="1"/>
  <c r="AC8" i="8" s="1"/>
  <c r="C49" i="8"/>
  <c r="B49" i="8"/>
  <c r="O44" i="8" s="1"/>
  <c r="AB8" i="8" s="1"/>
  <c r="T44" i="8"/>
  <c r="AG8" i="8" s="1"/>
  <c r="S44" i="8"/>
  <c r="R44" i="8"/>
  <c r="AE8" i="8" s="1"/>
  <c r="N44" i="8"/>
  <c r="M44" i="8"/>
  <c r="Z8" i="8" s="1"/>
  <c r="K42" i="8"/>
  <c r="V37" i="8" s="1"/>
  <c r="AI7" i="8" s="1"/>
  <c r="J42" i="8"/>
  <c r="U37" i="8" s="1"/>
  <c r="AH7" i="8" s="1"/>
  <c r="I42" i="8"/>
  <c r="H42" i="8"/>
  <c r="T37" i="8" s="1"/>
  <c r="AG7" i="8" s="1"/>
  <c r="E42" i="8"/>
  <c r="D42" i="8"/>
  <c r="C42" i="8"/>
  <c r="B42" i="8"/>
  <c r="S37" i="8"/>
  <c r="R37" i="8"/>
  <c r="AE7" i="8" s="1"/>
  <c r="Q37" i="8"/>
  <c r="AD7" i="8" s="1"/>
  <c r="P37" i="8"/>
  <c r="O37" i="8"/>
  <c r="AB7" i="8" s="1"/>
  <c r="N37" i="8"/>
  <c r="M37" i="8"/>
  <c r="Z7" i="8" s="1"/>
  <c r="K35" i="8"/>
  <c r="J35" i="8"/>
  <c r="U30" i="8" s="1"/>
  <c r="I35" i="8"/>
  <c r="H35" i="8"/>
  <c r="E35" i="8"/>
  <c r="Q30" i="8" s="1"/>
  <c r="AD6" i="8" s="1"/>
  <c r="D35" i="8"/>
  <c r="P30" i="8" s="1"/>
  <c r="AC6" i="8" s="1"/>
  <c r="C35" i="8"/>
  <c r="B35" i="8"/>
  <c r="O30" i="8" s="1"/>
  <c r="AB6" i="8" s="1"/>
  <c r="V30" i="8"/>
  <c r="AI6" i="8" s="1"/>
  <c r="T30" i="8"/>
  <c r="AG6" i="8" s="1"/>
  <c r="S30" i="8"/>
  <c r="R30" i="8"/>
  <c r="AE6" i="8" s="1"/>
  <c r="N30" i="8"/>
  <c r="M30" i="8"/>
  <c r="Z6" i="8" s="1"/>
  <c r="K28" i="8"/>
  <c r="V23" i="8" s="1"/>
  <c r="AI5" i="8" s="1"/>
  <c r="J28" i="8"/>
  <c r="U23" i="8" s="1"/>
  <c r="AH5" i="8" s="1"/>
  <c r="I28" i="8"/>
  <c r="H28" i="8"/>
  <c r="T23" i="8" s="1"/>
  <c r="AG5" i="8" s="1"/>
  <c r="E28" i="8"/>
  <c r="Q23" i="8" s="1"/>
  <c r="AD5" i="8" s="1"/>
  <c r="D28" i="8"/>
  <c r="P23" i="8" s="1"/>
  <c r="C28" i="8"/>
  <c r="B28" i="8"/>
  <c r="S23" i="8"/>
  <c r="R23" i="8"/>
  <c r="AE5" i="8" s="1"/>
  <c r="O23" i="8"/>
  <c r="AB5" i="8" s="1"/>
  <c r="N23" i="8"/>
  <c r="M23" i="8"/>
  <c r="Z5" i="8" s="1"/>
  <c r="K21" i="8"/>
  <c r="V16" i="8" s="1"/>
  <c r="AI4" i="8" s="1"/>
  <c r="J21" i="8"/>
  <c r="U16" i="8" s="1"/>
  <c r="I21" i="8"/>
  <c r="H21" i="8"/>
  <c r="T16" i="8" s="1"/>
  <c r="AG4" i="8" s="1"/>
  <c r="E21" i="8"/>
  <c r="Q16" i="8" s="1"/>
  <c r="AD4" i="8" s="1"/>
  <c r="D21" i="8"/>
  <c r="P16" i="8" s="1"/>
  <c r="AC4" i="8" s="1"/>
  <c r="C21" i="8"/>
  <c r="B21" i="8"/>
  <c r="O16" i="8" s="1"/>
  <c r="AB4" i="8" s="1"/>
  <c r="AF16" i="8"/>
  <c r="AE16" i="8"/>
  <c r="AD16" i="8"/>
  <c r="S16" i="8"/>
  <c r="AF4" i="8" s="1"/>
  <c r="R16" i="8"/>
  <c r="AE4" i="8" s="1"/>
  <c r="N16" i="8"/>
  <c r="M16" i="8"/>
  <c r="Z4" i="8" s="1"/>
  <c r="AG15" i="8"/>
  <c r="AE15" i="8"/>
  <c r="AA15" i="8"/>
  <c r="AF14" i="8"/>
  <c r="K14" i="8"/>
  <c r="V9" i="8" s="1"/>
  <c r="AI3" i="8" s="1"/>
  <c r="J14" i="8"/>
  <c r="U9" i="8" s="1"/>
  <c r="AH3" i="8" s="1"/>
  <c r="I14" i="8"/>
  <c r="H14" i="8"/>
  <c r="T9" i="8" s="1"/>
  <c r="AG3" i="8" s="1"/>
  <c r="E14" i="8"/>
  <c r="Q9" i="8" s="1"/>
  <c r="AD3" i="8" s="1"/>
  <c r="D14" i="8"/>
  <c r="P9" i="8" s="1"/>
  <c r="AC3" i="8" s="1"/>
  <c r="C14" i="8"/>
  <c r="B14" i="8"/>
  <c r="O9" i="8" s="1"/>
  <c r="AB3" i="8" s="1"/>
  <c r="AF13" i="8"/>
  <c r="AE13" i="8"/>
  <c r="AA13" i="8"/>
  <c r="AF12" i="8"/>
  <c r="AA12" i="8"/>
  <c r="AA11" i="8"/>
  <c r="AF10" i="8"/>
  <c r="AA9" i="8"/>
  <c r="S9" i="8"/>
  <c r="AF3" i="8" s="1"/>
  <c r="R9" i="8"/>
  <c r="AE3" i="8" s="1"/>
  <c r="N9" i="8"/>
  <c r="M9" i="8"/>
  <c r="AF8" i="8"/>
  <c r="AA8" i="8"/>
  <c r="AF7" i="8"/>
  <c r="AA7" i="8"/>
  <c r="K7" i="8"/>
  <c r="J7" i="8"/>
  <c r="U2" i="8" s="1"/>
  <c r="AH2" i="8" s="1"/>
  <c r="I7" i="8"/>
  <c r="H7" i="8"/>
  <c r="T2" i="8" s="1"/>
  <c r="AG2" i="8" s="1"/>
  <c r="E7" i="8"/>
  <c r="Q2" i="8" s="1"/>
  <c r="AD2" i="8" s="1"/>
  <c r="D7" i="8"/>
  <c r="P2" i="8" s="1"/>
  <c r="AC2" i="8" s="1"/>
  <c r="C7" i="8"/>
  <c r="B7" i="8"/>
  <c r="O2" i="8" s="1"/>
  <c r="AB2" i="8" s="1"/>
  <c r="AF6" i="8"/>
  <c r="AA6" i="8"/>
  <c r="AF5" i="8"/>
  <c r="AA5" i="8"/>
  <c r="AA4" i="8"/>
  <c r="AA3" i="8"/>
  <c r="Z3" i="8"/>
  <c r="AA2" i="8"/>
  <c r="V2" i="8"/>
  <c r="AI2" i="8" s="1"/>
  <c r="S2" i="8"/>
  <c r="AF2" i="8" s="1"/>
  <c r="R2" i="8"/>
  <c r="AE2" i="8" s="1"/>
  <c r="N2" i="8"/>
  <c r="M2" i="8"/>
  <c r="Z2" i="8" s="1"/>
  <c r="AA16" i="3"/>
  <c r="AI16" i="3"/>
  <c r="AE16" i="3"/>
  <c r="AF16" i="3"/>
  <c r="AA17" i="3"/>
  <c r="AE17" i="3"/>
  <c r="AF17" i="3"/>
  <c r="AA18" i="3"/>
  <c r="AE18" i="3"/>
  <c r="AF18" i="3"/>
  <c r="Z18" i="3"/>
  <c r="Z17" i="3"/>
  <c r="Z16" i="3"/>
  <c r="B119" i="3"/>
  <c r="B112" i="3"/>
  <c r="O107" i="3" s="1"/>
  <c r="C105" i="3"/>
  <c r="D105" i="3"/>
  <c r="B105" i="3"/>
  <c r="O100" i="3" s="1"/>
  <c r="AB16" i="3" s="1"/>
  <c r="B98" i="3"/>
  <c r="O93" i="3" s="1"/>
  <c r="AB15" i="3" s="1"/>
  <c r="B91" i="3"/>
  <c r="O86" i="3" s="1"/>
  <c r="AB14" i="3" s="1"/>
  <c r="B84" i="3"/>
  <c r="O79" i="3" s="1"/>
  <c r="AB13" i="3" s="1"/>
  <c r="J119" i="3"/>
  <c r="I119" i="3"/>
  <c r="H119" i="3"/>
  <c r="AD18" i="3"/>
  <c r="D119" i="3"/>
  <c r="C119" i="3"/>
  <c r="AI18" i="3"/>
  <c r="AI17" i="3"/>
  <c r="J112" i="3"/>
  <c r="U107" i="3" s="1"/>
  <c r="I112" i="3"/>
  <c r="H112" i="3"/>
  <c r="T107" i="3" s="1"/>
  <c r="AD17" i="3"/>
  <c r="D112" i="3"/>
  <c r="P107" i="3" s="1"/>
  <c r="W107" i="3" s="1"/>
  <c r="C112" i="3"/>
  <c r="T100" i="3"/>
  <c r="AG16" i="3" s="1"/>
  <c r="K98" i="3"/>
  <c r="V93" i="3" s="1"/>
  <c r="AI15" i="3" s="1"/>
  <c r="J98" i="3"/>
  <c r="U93" i="3" s="1"/>
  <c r="AH15" i="3" s="1"/>
  <c r="I98" i="3"/>
  <c r="H98" i="3"/>
  <c r="T93" i="3" s="1"/>
  <c r="AG15" i="3" s="1"/>
  <c r="E98" i="3"/>
  <c r="Q93" i="3" s="1"/>
  <c r="AD15" i="3" s="1"/>
  <c r="D98" i="3"/>
  <c r="P93" i="3" s="1"/>
  <c r="AC15" i="3" s="1"/>
  <c r="C98" i="3"/>
  <c r="S93" i="3"/>
  <c r="AF15" i="3" s="1"/>
  <c r="R93" i="3"/>
  <c r="N93" i="3"/>
  <c r="AA15" i="3" s="1"/>
  <c r="M93" i="3"/>
  <c r="Z15" i="3" s="1"/>
  <c r="K91" i="3"/>
  <c r="V86" i="3" s="1"/>
  <c r="AI14" i="3" s="1"/>
  <c r="J91" i="3"/>
  <c r="U86" i="3" s="1"/>
  <c r="AH14" i="3" s="1"/>
  <c r="I91" i="3"/>
  <c r="H91" i="3"/>
  <c r="T86" i="3" s="1"/>
  <c r="AG14" i="3" s="1"/>
  <c r="E91" i="3"/>
  <c r="Q86" i="3" s="1"/>
  <c r="AD14" i="3" s="1"/>
  <c r="D91" i="3"/>
  <c r="P86" i="3" s="1"/>
  <c r="C91" i="3"/>
  <c r="S86" i="3"/>
  <c r="AF14" i="3" s="1"/>
  <c r="R86" i="3"/>
  <c r="AE14" i="3" s="1"/>
  <c r="N86" i="3"/>
  <c r="AA14" i="3" s="1"/>
  <c r="M86" i="3"/>
  <c r="K84" i="3"/>
  <c r="V79" i="3" s="1"/>
  <c r="AI13" i="3" s="1"/>
  <c r="J84" i="3"/>
  <c r="U79" i="3" s="1"/>
  <c r="AH13" i="3" s="1"/>
  <c r="I84" i="3"/>
  <c r="H84" i="3"/>
  <c r="T79" i="3" s="1"/>
  <c r="AG13" i="3" s="1"/>
  <c r="E84" i="3"/>
  <c r="Q79" i="3" s="1"/>
  <c r="AD13" i="3" s="1"/>
  <c r="D84" i="3"/>
  <c r="P79" i="3" s="1"/>
  <c r="C84" i="3"/>
  <c r="S79" i="3"/>
  <c r="AF13" i="3" s="1"/>
  <c r="R79" i="3"/>
  <c r="AE13" i="3" s="1"/>
  <c r="N79" i="3"/>
  <c r="AA13" i="3" s="1"/>
  <c r="M79" i="3"/>
  <c r="Z13" i="3" s="1"/>
  <c r="K77" i="3"/>
  <c r="V72" i="3" s="1"/>
  <c r="AI12" i="3" s="1"/>
  <c r="J77" i="3"/>
  <c r="U72" i="3" s="1"/>
  <c r="I77" i="3"/>
  <c r="H77" i="3"/>
  <c r="T72" i="3" s="1"/>
  <c r="AG12" i="3" s="1"/>
  <c r="E77" i="3"/>
  <c r="Q72" i="3" s="1"/>
  <c r="AD12" i="3" s="1"/>
  <c r="D77" i="3"/>
  <c r="P72" i="3" s="1"/>
  <c r="AC12" i="3" s="1"/>
  <c r="C77" i="3"/>
  <c r="B77" i="3"/>
  <c r="O72" i="3" s="1"/>
  <c r="AB12" i="3" s="1"/>
  <c r="S72" i="3"/>
  <c r="R72" i="3"/>
  <c r="N72" i="3"/>
  <c r="M72" i="3"/>
  <c r="Z12" i="3" s="1"/>
  <c r="K70" i="3"/>
  <c r="V65" i="3" s="1"/>
  <c r="AI11" i="3" s="1"/>
  <c r="J70" i="3"/>
  <c r="U65" i="3" s="1"/>
  <c r="AH11" i="3" s="1"/>
  <c r="I70" i="3"/>
  <c r="H70" i="3"/>
  <c r="T65" i="3" s="1"/>
  <c r="AG11" i="3" s="1"/>
  <c r="E70" i="3"/>
  <c r="Q65" i="3" s="1"/>
  <c r="AD11" i="3" s="1"/>
  <c r="D70" i="3"/>
  <c r="P65" i="3" s="1"/>
  <c r="AC11" i="3" s="1"/>
  <c r="C70" i="3"/>
  <c r="B70" i="3"/>
  <c r="O65" i="3" s="1"/>
  <c r="AB11" i="3" s="1"/>
  <c r="S65" i="3"/>
  <c r="AF11" i="3" s="1"/>
  <c r="R65" i="3"/>
  <c r="AE11" i="3" s="1"/>
  <c r="N65" i="3"/>
  <c r="M65" i="3"/>
  <c r="Z11" i="3" s="1"/>
  <c r="K63" i="3"/>
  <c r="V58" i="3" s="1"/>
  <c r="AI10" i="3" s="1"/>
  <c r="J63" i="3"/>
  <c r="U58" i="3" s="1"/>
  <c r="I63" i="3"/>
  <c r="H63" i="3"/>
  <c r="T58" i="3" s="1"/>
  <c r="AG10" i="3" s="1"/>
  <c r="E63" i="3"/>
  <c r="Q58" i="3" s="1"/>
  <c r="AD10" i="3" s="1"/>
  <c r="D63" i="3"/>
  <c r="P58" i="3" s="1"/>
  <c r="AC10" i="3" s="1"/>
  <c r="C63" i="3"/>
  <c r="B63" i="3"/>
  <c r="O58" i="3" s="1"/>
  <c r="AB10" i="3" s="1"/>
  <c r="S58" i="3"/>
  <c r="R58" i="3"/>
  <c r="AE10" i="3" s="1"/>
  <c r="N58" i="3"/>
  <c r="AA10" i="3" s="1"/>
  <c r="M58" i="3"/>
  <c r="Z10" i="3" s="1"/>
  <c r="K56" i="3"/>
  <c r="V51" i="3" s="1"/>
  <c r="AI9" i="3" s="1"/>
  <c r="J56" i="3"/>
  <c r="U51" i="3" s="1"/>
  <c r="I56" i="3"/>
  <c r="H56" i="3"/>
  <c r="T51" i="3" s="1"/>
  <c r="AG9" i="3" s="1"/>
  <c r="E56" i="3"/>
  <c r="Q51" i="3" s="1"/>
  <c r="AD9" i="3" s="1"/>
  <c r="D56" i="3"/>
  <c r="P51" i="3" s="1"/>
  <c r="AC9" i="3" s="1"/>
  <c r="C56" i="3"/>
  <c r="B56" i="3"/>
  <c r="O51" i="3" s="1"/>
  <c r="AB9" i="3" s="1"/>
  <c r="S51" i="3"/>
  <c r="AF9" i="3" s="1"/>
  <c r="R51" i="3"/>
  <c r="AE9" i="3" s="1"/>
  <c r="N51" i="3"/>
  <c r="AA9" i="3" s="1"/>
  <c r="M51" i="3"/>
  <c r="Z9" i="3" s="1"/>
  <c r="K49" i="3"/>
  <c r="V44" i="3" s="1"/>
  <c r="AI8" i="3" s="1"/>
  <c r="J49" i="3"/>
  <c r="U44" i="3" s="1"/>
  <c r="I49" i="3"/>
  <c r="H49" i="3"/>
  <c r="T44" i="3" s="1"/>
  <c r="AG8" i="3" s="1"/>
  <c r="E49" i="3"/>
  <c r="Q44" i="3" s="1"/>
  <c r="AD8" i="3" s="1"/>
  <c r="D49" i="3"/>
  <c r="P44" i="3" s="1"/>
  <c r="AC8" i="3" s="1"/>
  <c r="C49" i="3"/>
  <c r="B49" i="3"/>
  <c r="O44" i="3" s="1"/>
  <c r="AB8" i="3" s="1"/>
  <c r="S44" i="3"/>
  <c r="AF8" i="3" s="1"/>
  <c r="R44" i="3"/>
  <c r="AE8" i="3" s="1"/>
  <c r="N44" i="3"/>
  <c r="AA8" i="3" s="1"/>
  <c r="M44" i="3"/>
  <c r="Z8" i="3" s="1"/>
  <c r="K42" i="3"/>
  <c r="V37" i="3" s="1"/>
  <c r="AI7" i="3" s="1"/>
  <c r="J42" i="3"/>
  <c r="U37" i="3" s="1"/>
  <c r="I42" i="3"/>
  <c r="H42" i="3"/>
  <c r="T37" i="3" s="1"/>
  <c r="AG7" i="3" s="1"/>
  <c r="E42" i="3"/>
  <c r="Q37" i="3" s="1"/>
  <c r="AD7" i="3" s="1"/>
  <c r="D42" i="3"/>
  <c r="P37" i="3" s="1"/>
  <c r="AC7" i="3" s="1"/>
  <c r="C42" i="3"/>
  <c r="B42" i="3"/>
  <c r="O37" i="3" s="1"/>
  <c r="AB7" i="3" s="1"/>
  <c r="S37" i="3"/>
  <c r="AF7" i="3" s="1"/>
  <c r="R37" i="3"/>
  <c r="AE7" i="3" s="1"/>
  <c r="N37" i="3"/>
  <c r="AA7" i="3" s="1"/>
  <c r="M37" i="3"/>
  <c r="Z7" i="3" s="1"/>
  <c r="K35" i="3"/>
  <c r="V30" i="3" s="1"/>
  <c r="AI6" i="3" s="1"/>
  <c r="J35" i="3"/>
  <c r="U30" i="3" s="1"/>
  <c r="I35" i="3"/>
  <c r="H35" i="3"/>
  <c r="T30" i="3" s="1"/>
  <c r="AG6" i="3" s="1"/>
  <c r="E35" i="3"/>
  <c r="Q30" i="3" s="1"/>
  <c r="AD6" i="3" s="1"/>
  <c r="D35" i="3"/>
  <c r="P30" i="3" s="1"/>
  <c r="AC6" i="3" s="1"/>
  <c r="C35" i="3"/>
  <c r="B35" i="3"/>
  <c r="O30" i="3" s="1"/>
  <c r="AB6" i="3" s="1"/>
  <c r="S30" i="3"/>
  <c r="AF6" i="3" s="1"/>
  <c r="R30" i="3"/>
  <c r="AE6" i="3" s="1"/>
  <c r="N30" i="3"/>
  <c r="AA6" i="3" s="1"/>
  <c r="M30" i="3"/>
  <c r="Z6" i="3" s="1"/>
  <c r="K28" i="3"/>
  <c r="V23" i="3" s="1"/>
  <c r="AI5" i="3" s="1"/>
  <c r="J28" i="3"/>
  <c r="U23" i="3" s="1"/>
  <c r="AH5" i="3" s="1"/>
  <c r="I28" i="3"/>
  <c r="H28" i="3"/>
  <c r="T23" i="3" s="1"/>
  <c r="AG5" i="3" s="1"/>
  <c r="E28" i="3"/>
  <c r="Q23" i="3" s="1"/>
  <c r="AD5" i="3" s="1"/>
  <c r="D28" i="3"/>
  <c r="P23" i="3" s="1"/>
  <c r="C28" i="3"/>
  <c r="B28" i="3"/>
  <c r="O23" i="3" s="1"/>
  <c r="AB5" i="3" s="1"/>
  <c r="S23" i="3"/>
  <c r="AF5" i="3" s="1"/>
  <c r="R23" i="3"/>
  <c r="AE5" i="3" s="1"/>
  <c r="N23" i="3"/>
  <c r="AA5" i="3" s="1"/>
  <c r="M23" i="3"/>
  <c r="Z5" i="3" s="1"/>
  <c r="K21" i="3"/>
  <c r="V16" i="3" s="1"/>
  <c r="AI4" i="3" s="1"/>
  <c r="J21" i="3"/>
  <c r="U16" i="3" s="1"/>
  <c r="I21" i="3"/>
  <c r="H21" i="3"/>
  <c r="T16" i="3" s="1"/>
  <c r="AG4" i="3" s="1"/>
  <c r="E21" i="3"/>
  <c r="Q16" i="3" s="1"/>
  <c r="AD4" i="3" s="1"/>
  <c r="D21" i="3"/>
  <c r="P16" i="3" s="1"/>
  <c r="AC4" i="3" s="1"/>
  <c r="C21" i="3"/>
  <c r="B21" i="3"/>
  <c r="O16" i="3" s="1"/>
  <c r="AB4" i="3" s="1"/>
  <c r="S16" i="3"/>
  <c r="AF4" i="3" s="1"/>
  <c r="R16" i="3"/>
  <c r="AE4" i="3" s="1"/>
  <c r="N16" i="3"/>
  <c r="AA4" i="3" s="1"/>
  <c r="M16" i="3"/>
  <c r="AE15" i="3"/>
  <c r="Z14" i="3"/>
  <c r="K14" i="3"/>
  <c r="V9" i="3" s="1"/>
  <c r="AI3" i="3" s="1"/>
  <c r="J14" i="3"/>
  <c r="U9" i="3" s="1"/>
  <c r="I14" i="3"/>
  <c r="H14" i="3"/>
  <c r="T9" i="3" s="1"/>
  <c r="AG3" i="3" s="1"/>
  <c r="E14" i="3"/>
  <c r="Q9" i="3" s="1"/>
  <c r="AD3" i="3" s="1"/>
  <c r="D14" i="3"/>
  <c r="P9" i="3" s="1"/>
  <c r="AC3" i="3" s="1"/>
  <c r="C14" i="3"/>
  <c r="B14" i="3"/>
  <c r="O9" i="3" s="1"/>
  <c r="AB3" i="3" s="1"/>
  <c r="AF12" i="3"/>
  <c r="AE12" i="3"/>
  <c r="AA12" i="3"/>
  <c r="AA11" i="3"/>
  <c r="AF10" i="3"/>
  <c r="S9" i="3"/>
  <c r="AF3" i="3" s="1"/>
  <c r="R9" i="3"/>
  <c r="AE3" i="3" s="1"/>
  <c r="N9" i="3"/>
  <c r="AA3" i="3" s="1"/>
  <c r="M9" i="3"/>
  <c r="Z3" i="3" s="1"/>
  <c r="K7" i="3"/>
  <c r="V2" i="3" s="1"/>
  <c r="AI2" i="3" s="1"/>
  <c r="J7" i="3"/>
  <c r="U2" i="3" s="1"/>
  <c r="AH2" i="3" s="1"/>
  <c r="I7" i="3"/>
  <c r="H7" i="3"/>
  <c r="T2" i="3" s="1"/>
  <c r="AG2" i="3" s="1"/>
  <c r="E7" i="3"/>
  <c r="Q2" i="3" s="1"/>
  <c r="AD2" i="3" s="1"/>
  <c r="D7" i="3"/>
  <c r="P2" i="3" s="1"/>
  <c r="AC2" i="3" s="1"/>
  <c r="C7" i="3"/>
  <c r="B7" i="3"/>
  <c r="O2" i="3" s="1"/>
  <c r="AB2" i="3" s="1"/>
  <c r="Z4" i="3"/>
  <c r="S2" i="3"/>
  <c r="AF2" i="3" s="1"/>
  <c r="R2" i="3"/>
  <c r="AE2" i="3" s="1"/>
  <c r="N2" i="3"/>
  <c r="AA2" i="3" s="1"/>
  <c r="M2" i="3"/>
  <c r="Z2" i="3" s="1"/>
  <c r="P114" i="3" l="1"/>
  <c r="W114" i="3" s="1"/>
  <c r="AD16" i="3"/>
  <c r="P100" i="3"/>
  <c r="AC16" i="3" s="1"/>
  <c r="T114" i="3"/>
  <c r="AG18" i="3" s="1"/>
  <c r="AH18" i="3"/>
  <c r="U114" i="3"/>
  <c r="O114" i="3"/>
  <c r="AB18" i="3" s="1"/>
  <c r="W184" i="1"/>
  <c r="AJ28" i="1" s="1"/>
  <c r="W37" i="1"/>
  <c r="AJ7" i="1" s="1"/>
  <c r="AC7" i="1"/>
  <c r="W93" i="1"/>
  <c r="AJ15" i="1" s="1"/>
  <c r="W135" i="1"/>
  <c r="AJ21" i="1" s="1"/>
  <c r="W128" i="1"/>
  <c r="AJ20" i="1" s="1"/>
  <c r="AC20" i="1"/>
  <c r="W121" i="1"/>
  <c r="AJ19" i="1" s="1"/>
  <c r="W142" i="1"/>
  <c r="AJ22" i="1" s="1"/>
  <c r="W156" i="1"/>
  <c r="AJ24" i="1" s="1"/>
  <c r="W149" i="1"/>
  <c r="AJ23" i="1" s="1"/>
  <c r="W163" i="1"/>
  <c r="AJ25" i="1" s="1"/>
  <c r="AH28" i="1"/>
  <c r="AH21" i="1"/>
  <c r="W72" i="1"/>
  <c r="AJ12" i="1" s="1"/>
  <c r="W177" i="1"/>
  <c r="AJ27" i="1" s="1"/>
  <c r="AH27" i="1"/>
  <c r="W170" i="1"/>
  <c r="AJ26" i="1" s="1"/>
  <c r="AH26" i="1"/>
  <c r="W93" i="8"/>
  <c r="AJ15" i="8" s="1"/>
  <c r="AC15" i="8"/>
  <c r="W37" i="8"/>
  <c r="AJ7" i="8" s="1"/>
  <c r="AC7" i="8"/>
  <c r="W16" i="8"/>
  <c r="AJ4" i="8" s="1"/>
  <c r="W9" i="8"/>
  <c r="AJ3" i="8" s="1"/>
  <c r="AG16" i="8"/>
  <c r="W9" i="1"/>
  <c r="AJ3" i="1" s="1"/>
  <c r="W30" i="1"/>
  <c r="AJ6" i="1" s="1"/>
  <c r="AH6" i="1"/>
  <c r="W23" i="1"/>
  <c r="AJ5" i="1" s="1"/>
  <c r="AH8" i="1"/>
  <c r="W44" i="1"/>
  <c r="AJ8" i="1" s="1"/>
  <c r="W58" i="1"/>
  <c r="AJ10" i="1" s="1"/>
  <c r="AH10" i="1"/>
  <c r="AH14" i="1"/>
  <c r="W86" i="1"/>
  <c r="AJ14" i="1" s="1"/>
  <c r="W114" i="1"/>
  <c r="AJ18" i="1" s="1"/>
  <c r="AH18" i="1"/>
  <c r="W107" i="1"/>
  <c r="AJ17" i="1" s="1"/>
  <c r="W79" i="1"/>
  <c r="AJ13" i="1" s="1"/>
  <c r="W65" i="1"/>
  <c r="AJ11" i="1" s="1"/>
  <c r="W2" i="1"/>
  <c r="AJ2" i="1" s="1"/>
  <c r="W16" i="1"/>
  <c r="AJ4" i="1" s="1"/>
  <c r="W51" i="1"/>
  <c r="AJ9" i="1" s="1"/>
  <c r="W23" i="8"/>
  <c r="AJ5" i="8" s="1"/>
  <c r="AC5" i="8"/>
  <c r="W30" i="8"/>
  <c r="AJ6" i="8" s="1"/>
  <c r="AH6" i="8"/>
  <c r="W79" i="8"/>
  <c r="AJ13" i="8" s="1"/>
  <c r="AC13" i="8"/>
  <c r="AH8" i="8"/>
  <c r="W44" i="8"/>
  <c r="AJ8" i="8" s="1"/>
  <c r="AH14" i="8"/>
  <c r="W86" i="8"/>
  <c r="AJ14" i="8" s="1"/>
  <c r="W58" i="8"/>
  <c r="AJ10" i="8" s="1"/>
  <c r="AH10" i="8"/>
  <c r="AH12" i="8"/>
  <c r="W72" i="8"/>
  <c r="AJ12" i="8" s="1"/>
  <c r="W65" i="8"/>
  <c r="AJ11" i="8" s="1"/>
  <c r="AH4" i="8"/>
  <c r="W2" i="8"/>
  <c r="AJ2" i="8" s="1"/>
  <c r="W51" i="8"/>
  <c r="AJ9" i="8" s="1"/>
  <c r="AH7" i="3"/>
  <c r="W37" i="3"/>
  <c r="AJ7" i="3" s="1"/>
  <c r="AB17" i="3"/>
  <c r="AG17" i="3"/>
  <c r="W93" i="3"/>
  <c r="AJ15" i="3" s="1"/>
  <c r="W9" i="3"/>
  <c r="AJ3" i="3" s="1"/>
  <c r="AJ18" i="3"/>
  <c r="W65" i="3"/>
  <c r="AJ11" i="3" s="1"/>
  <c r="W2" i="3"/>
  <c r="AJ2" i="3" s="1"/>
  <c r="W16" i="3"/>
  <c r="AJ4" i="3" s="1"/>
  <c r="AH4" i="3"/>
  <c r="AH8" i="3"/>
  <c r="W44" i="3"/>
  <c r="AJ8" i="3" s="1"/>
  <c r="AH12" i="3"/>
  <c r="W72" i="3"/>
  <c r="AJ12" i="3" s="1"/>
  <c r="W86" i="3"/>
  <c r="AJ14" i="3" s="1"/>
  <c r="AC14" i="3"/>
  <c r="AC5" i="3"/>
  <c r="W23" i="3"/>
  <c r="AJ5" i="3" s="1"/>
  <c r="W58" i="3"/>
  <c r="AJ10" i="3" s="1"/>
  <c r="AH10" i="3"/>
  <c r="W30" i="3"/>
  <c r="AJ6" i="3" s="1"/>
  <c r="AH6" i="3"/>
  <c r="AH9" i="3"/>
  <c r="W51" i="3"/>
  <c r="AJ9" i="3" s="1"/>
  <c r="AC13" i="3"/>
  <c r="W79" i="3"/>
  <c r="AJ13" i="3" s="1"/>
  <c r="AH3" i="3"/>
  <c r="U100" i="3"/>
  <c r="AH16" i="3" s="1"/>
  <c r="AH17" i="3"/>
  <c r="AC17" i="3"/>
  <c r="W100" i="3" l="1"/>
  <c r="AJ16" i="3" s="1"/>
  <c r="AC18" i="3"/>
  <c r="AJ17" i="3"/>
</calcChain>
</file>

<file path=xl/sharedStrings.xml><?xml version="1.0" encoding="utf-8"?>
<sst xmlns="http://schemas.openxmlformats.org/spreadsheetml/2006/main" count="1113" uniqueCount="148">
  <si>
    <t>Cell ID</t>
  </si>
  <si>
    <t>BL</t>
  </si>
  <si>
    <t>Stim</t>
  </si>
  <si>
    <t>MI</t>
  </si>
  <si>
    <t>t.test</t>
  </si>
  <si>
    <t>Cell Type</t>
  </si>
  <si>
    <t>PV</t>
  </si>
  <si>
    <t>Lhx6</t>
  </si>
  <si>
    <t>File_Lhx6_50hz200ms1x</t>
  </si>
  <si>
    <t>Celltype_Lhx6_50hz200ms1x</t>
  </si>
  <si>
    <t>BLFR_Lhx6_50hz200ms1x</t>
  </si>
  <si>
    <t>MF_Lhx6_50hz200ms1x</t>
  </si>
  <si>
    <t>t.test_Lhx6_50hz200ms1x</t>
  </si>
  <si>
    <t>File_PV_50hz200ms1x</t>
  </si>
  <si>
    <t>Celltype_PV_50hz200ms1x</t>
  </si>
  <si>
    <t>BLFR_PV_50hz200ms1x</t>
  </si>
  <si>
    <t>MF_PV_50hz200ms1x</t>
  </si>
  <si>
    <t>t.test_PV_50hz200ms1x</t>
  </si>
  <si>
    <t>Mfdiff_50hz200ms1x</t>
  </si>
  <si>
    <t>TS042319d3</t>
  </si>
  <si>
    <t>TS042319d4</t>
  </si>
  <si>
    <t>TS042319d5</t>
  </si>
  <si>
    <t>TS052119a2</t>
  </si>
  <si>
    <t>TS052119b1</t>
  </si>
  <si>
    <t>TS052119b4</t>
  </si>
  <si>
    <t>TS052119b5</t>
  </si>
  <si>
    <t>TS052119d1</t>
  </si>
  <si>
    <t>TS052119d2</t>
  </si>
  <si>
    <t>TS052119d3</t>
  </si>
  <si>
    <t>TS052119d4</t>
  </si>
  <si>
    <t>TS042519b5</t>
  </si>
  <si>
    <t>TS042519b6</t>
  </si>
  <si>
    <t>TS042519b7</t>
  </si>
  <si>
    <t>TS042519a1</t>
  </si>
  <si>
    <t>TS042519a4</t>
  </si>
  <si>
    <t>TS042319d1</t>
  </si>
  <si>
    <t>TS042319d2</t>
  </si>
  <si>
    <t>TS042319d6</t>
  </si>
  <si>
    <t>TS042319d10</t>
  </si>
  <si>
    <t>TS042319d11</t>
  </si>
  <si>
    <t>TS052119a3</t>
  </si>
  <si>
    <t>TS052119b2</t>
  </si>
  <si>
    <t>TS052119b3</t>
  </si>
  <si>
    <t>TS052119c1</t>
  </si>
  <si>
    <t>TS052119d5</t>
  </si>
  <si>
    <t>TS052119d6</t>
  </si>
  <si>
    <t>TS052119e1</t>
  </si>
  <si>
    <t>TS052119e2</t>
  </si>
  <si>
    <t>TS052119e3</t>
  </si>
  <si>
    <t>TS042519b8</t>
  </si>
  <si>
    <t>TS042519a2</t>
  </si>
  <si>
    <t>TS042519a3</t>
  </si>
  <si>
    <t>TS020620a1</t>
  </si>
  <si>
    <t>TS020620b2</t>
  </si>
  <si>
    <t>TS020620c3</t>
  </si>
  <si>
    <t>TS020620c4</t>
  </si>
  <si>
    <t>TS020620d1</t>
  </si>
  <si>
    <t>TS020620e1</t>
  </si>
  <si>
    <t>TS020620f2</t>
  </si>
  <si>
    <t>TS020620f3</t>
  </si>
  <si>
    <t>TS020620g2</t>
  </si>
  <si>
    <t>TS020620g4</t>
  </si>
  <si>
    <t>TS021320a1</t>
  </si>
  <si>
    <t>TS021320a3</t>
  </si>
  <si>
    <t>TS021320b2</t>
  </si>
  <si>
    <t>TS021320b4</t>
  </si>
  <si>
    <t>TS021320b6</t>
  </si>
  <si>
    <t>TS020620a2</t>
  </si>
  <si>
    <t>TS020620b1</t>
  </si>
  <si>
    <t>TS020620c1</t>
  </si>
  <si>
    <t>TS020620c2</t>
  </si>
  <si>
    <t>TS020620d2</t>
  </si>
  <si>
    <t>TS020620e2</t>
  </si>
  <si>
    <t>TS020620f1</t>
  </si>
  <si>
    <t>TS020620f4</t>
  </si>
  <si>
    <t>TS020620g1</t>
  </si>
  <si>
    <t>TS020620g3</t>
  </si>
  <si>
    <t>TS021320a2</t>
  </si>
  <si>
    <t>TS021320a4</t>
  </si>
  <si>
    <t>TS021320b1</t>
  </si>
  <si>
    <t>TS021320b3</t>
  </si>
  <si>
    <t>TS021320b5</t>
  </si>
  <si>
    <t>TS022020a2</t>
  </si>
  <si>
    <t>TS022020b1</t>
  </si>
  <si>
    <t>TS022020c2</t>
  </si>
  <si>
    <t>TS022020d1</t>
  </si>
  <si>
    <t>TS022120a2</t>
  </si>
  <si>
    <t>TS022120a3</t>
  </si>
  <si>
    <t>TS022120a6</t>
  </si>
  <si>
    <t>TS022120b2</t>
  </si>
  <si>
    <t>TS022120b6</t>
  </si>
  <si>
    <t>TS022120b7</t>
  </si>
  <si>
    <t>TS022120b8</t>
  </si>
  <si>
    <t>TS022120c2</t>
  </si>
  <si>
    <t>TS022120c3</t>
  </si>
  <si>
    <t>TS022120c4</t>
  </si>
  <si>
    <t>TS100319a2</t>
  </si>
  <si>
    <t>TS100319b1</t>
  </si>
  <si>
    <t>TS100319c2_100</t>
  </si>
  <si>
    <t>TS100319d1</t>
  </si>
  <si>
    <t>ts100319e2</t>
  </si>
  <si>
    <t>TS100319f1</t>
  </si>
  <si>
    <t>TS100319g2</t>
  </si>
  <si>
    <t>TS100319h1</t>
  </si>
  <si>
    <t>TS100319i2</t>
  </si>
  <si>
    <t>TS093019b2</t>
  </si>
  <si>
    <t>TS093019e1</t>
  </si>
  <si>
    <t>TS093019g2</t>
  </si>
  <si>
    <t>TS093019i1</t>
  </si>
  <si>
    <t>TS022020a1</t>
  </si>
  <si>
    <t>TS022020b2</t>
  </si>
  <si>
    <t>TS022020c1</t>
  </si>
  <si>
    <t>TS022020d2</t>
  </si>
  <si>
    <t>TS022120a1</t>
  </si>
  <si>
    <t>TS022120a4</t>
  </si>
  <si>
    <t>TS022120a5</t>
  </si>
  <si>
    <t>TS022120b1</t>
  </si>
  <si>
    <t>TS022120b3</t>
  </si>
  <si>
    <t>TS022120b4</t>
  </si>
  <si>
    <t>TS022120b5</t>
  </si>
  <si>
    <t>TS022120c1</t>
  </si>
  <si>
    <t>TS100319a1</t>
  </si>
  <si>
    <t>TS100319b2</t>
  </si>
  <si>
    <t>TS100319c1</t>
  </si>
  <si>
    <t>TS100319d2</t>
  </si>
  <si>
    <t>ts100319e1</t>
  </si>
  <si>
    <t>TS100319f2</t>
  </si>
  <si>
    <t>TS100319g1</t>
  </si>
  <si>
    <t>TS100319h2</t>
  </si>
  <si>
    <t>TS100319i1</t>
  </si>
  <si>
    <t>TS093019b1</t>
  </si>
  <si>
    <t>TS093019e2</t>
  </si>
  <si>
    <t>TS093019g1</t>
  </si>
  <si>
    <t>TS093019i2</t>
  </si>
  <si>
    <t>TS022120c5</t>
  </si>
  <si>
    <t>TS022120c6</t>
  </si>
  <si>
    <t>TS042319d12</t>
  </si>
  <si>
    <t>TS021320b7</t>
  </si>
  <si>
    <t>TS021320b8</t>
  </si>
  <si>
    <t>Mean</t>
  </si>
  <si>
    <t>SD</t>
  </si>
  <si>
    <t>Median</t>
  </si>
  <si>
    <t>SEM</t>
  </si>
  <si>
    <t>Mann Whitney U</t>
  </si>
  <si>
    <t>p</t>
  </si>
  <si>
    <t>&lt;0.00001</t>
  </si>
  <si>
    <t>SIG PV</t>
  </si>
  <si>
    <t>INSIG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</si>
</sst>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3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300A-7E9D-4455-8A85-08FF1C5B8F27}">
  <dimension ref="A1:AJ271"/>
  <sheetViews>
    <sheetView topLeftCell="I17" zoomScale="80" zoomScaleNormal="80" workbookViewId="0">
      <selection activeCell="Z29" sqref="Z29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</row>
    <row r="2" spans="1:36" s="2" customFormat="1" x14ac:dyDescent="0.3">
      <c r="A2" t="s">
        <v>35</v>
      </c>
      <c r="B2">
        <v>14.5</v>
      </c>
      <c r="C2">
        <v>31.392399999999999</v>
      </c>
      <c r="D2" s="2">
        <f>(C2-B2)/(C2+B2)</f>
        <v>0.36808709067296547</v>
      </c>
      <c r="G2" t="s">
        <v>19</v>
      </c>
      <c r="H2" s="2">
        <v>15</v>
      </c>
      <c r="I2" s="2">
        <v>25.316500000000001</v>
      </c>
      <c r="J2" s="2">
        <f>(I2-H2)/(I2+H2)</f>
        <v>0.25588778787841204</v>
      </c>
      <c r="M2" s="2" t="str">
        <f>A2</f>
        <v>TS042319d1</v>
      </c>
      <c r="N2" s="2" t="str">
        <f>A4</f>
        <v>Lhx6</v>
      </c>
      <c r="O2" s="2">
        <f>B7</f>
        <v>11.833333333333334</v>
      </c>
      <c r="P2" s="2">
        <f>D7</f>
        <v>0.47776059536232468</v>
      </c>
      <c r="Q2" s="2">
        <f>E7</f>
        <v>1.4394670707827342E-2</v>
      </c>
      <c r="R2" s="2" t="str">
        <f>G2</f>
        <v>TS042319d3</v>
      </c>
      <c r="S2" s="2" t="str">
        <f>G4</f>
        <v>PV</v>
      </c>
      <c r="T2" s="2">
        <f>H7</f>
        <v>9.375</v>
      </c>
      <c r="U2" s="2">
        <f>J7</f>
        <v>0.47964307200156941</v>
      </c>
      <c r="V2" s="2">
        <f>K7</f>
        <v>1.3520079604154741E-2</v>
      </c>
      <c r="W2" s="2">
        <f>U2-P2</f>
        <v>1.8824766392447345E-3</v>
      </c>
      <c r="Z2" s="2" t="str">
        <f>M2</f>
        <v>TS042319d1</v>
      </c>
      <c r="AA2" s="2" t="str">
        <f t="shared" ref="AA2:AJ2" si="0">N2</f>
        <v>Lhx6</v>
      </c>
      <c r="AB2" s="2">
        <f t="shared" si="0"/>
        <v>11.833333333333334</v>
      </c>
      <c r="AC2" s="2">
        <f t="shared" si="0"/>
        <v>0.47776059536232468</v>
      </c>
      <c r="AD2" s="2">
        <f t="shared" si="0"/>
        <v>1.4394670707827342E-2</v>
      </c>
      <c r="AE2" s="2" t="str">
        <f t="shared" si="0"/>
        <v>TS042319d3</v>
      </c>
      <c r="AF2" s="2" t="str">
        <f t="shared" si="0"/>
        <v>PV</v>
      </c>
      <c r="AG2" s="2">
        <f t="shared" si="0"/>
        <v>9.375</v>
      </c>
      <c r="AH2" s="2">
        <f t="shared" si="0"/>
        <v>0.47964307200156941</v>
      </c>
      <c r="AI2" s="2">
        <f t="shared" si="0"/>
        <v>1.3520079604154741E-2</v>
      </c>
      <c r="AJ2" s="2">
        <f t="shared" si="0"/>
        <v>1.8824766392447345E-3</v>
      </c>
    </row>
    <row r="3" spans="1:36" s="2" customFormat="1" x14ac:dyDescent="0.3">
      <c r="A3" s="2" t="s">
        <v>5</v>
      </c>
      <c r="B3">
        <v>9.5</v>
      </c>
      <c r="C3">
        <v>35.442999999999998</v>
      </c>
      <c r="D3" s="2">
        <f t="shared" ref="D3:D4" si="1">(C3-B3)/(C3+B3)</f>
        <v>0.57724228467169525</v>
      </c>
      <c r="G3" s="2" t="s">
        <v>5</v>
      </c>
      <c r="H3">
        <v>10</v>
      </c>
      <c r="I3">
        <v>24.303799999999999</v>
      </c>
      <c r="J3" s="2">
        <f t="shared" ref="J3:J4" si="2">(I3-H3)/(I3+H3)</f>
        <v>0.41697421276943081</v>
      </c>
      <c r="Z3" s="2" t="str">
        <f>M9</f>
        <v>TS042319d2</v>
      </c>
      <c r="AA3" s="2" t="str">
        <f t="shared" ref="AA3:AJ3" si="3">N9</f>
        <v>Lhx6</v>
      </c>
      <c r="AB3" s="2">
        <f t="shared" si="3"/>
        <v>16.5</v>
      </c>
      <c r="AC3" s="2">
        <f t="shared" si="3"/>
        <v>0.11565295660933859</v>
      </c>
      <c r="AD3" s="2">
        <f t="shared" si="3"/>
        <v>4.7095540287537006E-2</v>
      </c>
      <c r="AE3" s="2" t="str">
        <f t="shared" si="3"/>
        <v>TS042319d4</v>
      </c>
      <c r="AF3" s="2" t="str">
        <f t="shared" si="3"/>
        <v>PV</v>
      </c>
      <c r="AG3" s="2">
        <f t="shared" si="3"/>
        <v>32.333333333333336</v>
      </c>
      <c r="AH3" s="2">
        <f t="shared" si="3"/>
        <v>0.10615978960405863</v>
      </c>
      <c r="AI3" s="2">
        <f t="shared" si="3"/>
        <v>4.0694978946472789E-2</v>
      </c>
      <c r="AJ3" s="2">
        <f t="shared" si="3"/>
        <v>-9.4931670052799677E-3</v>
      </c>
    </row>
    <row r="4" spans="1:36" s="2" customFormat="1" x14ac:dyDescent="0.3">
      <c r="A4" s="2" t="s">
        <v>7</v>
      </c>
      <c r="B4">
        <v>11.5</v>
      </c>
      <c r="C4">
        <v>33.417700000000004</v>
      </c>
      <c r="D4" s="2">
        <f t="shared" si="1"/>
        <v>0.48795241074231321</v>
      </c>
      <c r="G4" s="2" t="s">
        <v>6</v>
      </c>
      <c r="H4">
        <v>7.5</v>
      </c>
      <c r="I4">
        <v>24.303799999999999</v>
      </c>
      <c r="J4" s="2">
        <f t="shared" si="2"/>
        <v>0.528358246498846</v>
      </c>
      <c r="Z4" s="2" t="str">
        <f>M16</f>
        <v>TS042319d6</v>
      </c>
      <c r="AA4" s="2" t="str">
        <f t="shared" ref="AA4:AJ4" si="4">N16</f>
        <v>Lhx6</v>
      </c>
      <c r="AB4" s="2">
        <f t="shared" si="4"/>
        <v>67.333333333333329</v>
      </c>
      <c r="AC4" s="2">
        <f t="shared" si="4"/>
        <v>0.13347805011842606</v>
      </c>
      <c r="AD4" s="2">
        <f t="shared" si="4"/>
        <v>3.2203528740467419E-2</v>
      </c>
      <c r="AE4" s="2" t="str">
        <f t="shared" si="4"/>
        <v>TS042319d5</v>
      </c>
      <c r="AF4" s="2" t="str">
        <f t="shared" si="4"/>
        <v>PV</v>
      </c>
      <c r="AG4" s="2">
        <f t="shared" si="4"/>
        <v>65.166666666666671</v>
      </c>
      <c r="AH4" s="2">
        <f t="shared" si="4"/>
        <v>0.27285213843894501</v>
      </c>
      <c r="AI4" s="2">
        <f t="shared" si="4"/>
        <v>1.9801903404920478E-2</v>
      </c>
      <c r="AJ4" s="2">
        <f t="shared" si="4"/>
        <v>0.13937408832051895</v>
      </c>
    </row>
    <row r="5" spans="1:36" s="2" customFormat="1" x14ac:dyDescent="0.3">
      <c r="H5">
        <v>5</v>
      </c>
      <c r="I5">
        <v>30.3797</v>
      </c>
      <c r="J5" s="2">
        <f>(I5-H5)/(I5+H5)</f>
        <v>0.71735204085958892</v>
      </c>
      <c r="Z5" s="2" t="str">
        <f>M23</f>
        <v>TS042319d10</v>
      </c>
      <c r="AA5" s="2" t="str">
        <f t="shared" ref="AA5:AJ5" si="5">N23</f>
        <v>Lhx6</v>
      </c>
      <c r="AB5" s="2">
        <f t="shared" si="5"/>
        <v>4</v>
      </c>
      <c r="AC5" s="2">
        <f t="shared" si="5"/>
        <v>0.44239208117177881</v>
      </c>
      <c r="AD5" s="2">
        <f t="shared" si="5"/>
        <v>1.8865343440419926E-2</v>
      </c>
      <c r="AE5" s="2" t="str">
        <f t="shared" si="5"/>
        <v>TS042319d12</v>
      </c>
      <c r="AF5" s="2" t="str">
        <f t="shared" si="5"/>
        <v>PV</v>
      </c>
      <c r="AG5" s="2">
        <f t="shared" si="5"/>
        <v>49.5</v>
      </c>
      <c r="AH5" s="2">
        <f t="shared" si="5"/>
        <v>0.21148542717703434</v>
      </c>
      <c r="AI5" s="2">
        <f t="shared" si="5"/>
        <v>1.8336321373135959E-2</v>
      </c>
      <c r="AJ5" s="2">
        <f t="shared" si="5"/>
        <v>-0.23090665399474447</v>
      </c>
    </row>
    <row r="6" spans="1:36" s="2" customFormat="1" x14ac:dyDescent="0.3">
      <c r="Z6" s="2" t="str">
        <f>M30</f>
        <v>TS042319d11</v>
      </c>
      <c r="AA6" s="2" t="str">
        <f t="shared" ref="AA6:AJ6" si="6">N30</f>
        <v>Lhx6</v>
      </c>
      <c r="AB6" s="2">
        <f t="shared" si="6"/>
        <v>5.666666666666667</v>
      </c>
      <c r="AC6" s="2">
        <f t="shared" si="6"/>
        <v>0.28190055644762846</v>
      </c>
      <c r="AD6" s="2">
        <f t="shared" si="6"/>
        <v>5.6304145479832918E-3</v>
      </c>
      <c r="AE6" s="2" t="str">
        <f t="shared" si="6"/>
        <v>TS052119a2</v>
      </c>
      <c r="AF6" s="2" t="str">
        <f t="shared" si="6"/>
        <v>PV</v>
      </c>
      <c r="AG6" s="2">
        <f t="shared" si="6"/>
        <v>14</v>
      </c>
      <c r="AH6" s="2">
        <f t="shared" si="6"/>
        <v>0.65401096615282328</v>
      </c>
      <c r="AI6" s="2">
        <f t="shared" si="6"/>
        <v>6.2774093859255123E-4</v>
      </c>
      <c r="AJ6" s="2">
        <f t="shared" si="6"/>
        <v>0.37211040970519482</v>
      </c>
    </row>
    <row r="7" spans="1:36" s="2" customFormat="1" x14ac:dyDescent="0.3">
      <c r="A7" s="3"/>
      <c r="B7" s="3">
        <f>AVERAGE(B2:B6)</f>
        <v>11.833333333333334</v>
      </c>
      <c r="C7" s="3">
        <f t="shared" ref="C7" si="7">AVERAGE(C2:C6)</f>
        <v>33.417699999999996</v>
      </c>
      <c r="D7" s="3">
        <f>AVERAGE(D2:D6)</f>
        <v>0.47776059536232468</v>
      </c>
      <c r="E7" s="3">
        <f>_xlfn.T.TEST(B2:B6,C2:C6,2,1)</f>
        <v>1.4394670707827342E-2</v>
      </c>
      <c r="F7" s="3"/>
      <c r="G7" s="3"/>
      <c r="H7" s="3">
        <f>AVERAGE(H2:H6)</f>
        <v>9.375</v>
      </c>
      <c r="I7" s="3">
        <f t="shared" ref="I7" si="8">AVERAGE(I2:I6)</f>
        <v>26.075949999999999</v>
      </c>
      <c r="J7" s="3">
        <f>AVERAGE(J2:J6)</f>
        <v>0.47964307200156941</v>
      </c>
      <c r="K7" s="3">
        <f>_xlfn.T.TEST(H2:H6,I2:I6,2,1)</f>
        <v>1.3520079604154741E-2</v>
      </c>
      <c r="Z7" s="2" t="str">
        <f>M37</f>
        <v>TS052119a3</v>
      </c>
      <c r="AA7" s="2" t="str">
        <f t="shared" ref="AA7:AJ7" si="9">N37</f>
        <v>Lhx6</v>
      </c>
      <c r="AB7" s="2">
        <f t="shared" si="9"/>
        <v>33.25</v>
      </c>
      <c r="AC7" s="2">
        <f t="shared" si="9"/>
        <v>0.13613705965052958</v>
      </c>
      <c r="AD7" s="2">
        <f t="shared" si="9"/>
        <v>7.855441824467322E-3</v>
      </c>
      <c r="AE7" s="2" t="str">
        <f t="shared" si="9"/>
        <v>TS052119b1</v>
      </c>
      <c r="AF7" s="2" t="str">
        <f t="shared" si="9"/>
        <v>PV</v>
      </c>
      <c r="AG7" s="2">
        <f t="shared" si="9"/>
        <v>70.5</v>
      </c>
      <c r="AH7" s="2">
        <f t="shared" si="9"/>
        <v>3.7628065482938719E-2</v>
      </c>
      <c r="AI7" s="2">
        <f t="shared" si="9"/>
        <v>1.7893727247763155E-2</v>
      </c>
      <c r="AJ7" s="2">
        <f t="shared" si="9"/>
        <v>-9.850899416759086E-2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tr">
        <f>M44</f>
        <v>TS052119b2</v>
      </c>
      <c r="AA8" s="2" t="str">
        <f t="shared" ref="AA8:AJ8" si="10">N44</f>
        <v>Lhx6</v>
      </c>
      <c r="AB8" s="2">
        <f t="shared" si="10"/>
        <v>2.5</v>
      </c>
      <c r="AC8" s="2">
        <f t="shared" si="10"/>
        <v>0.89022210175259031</v>
      </c>
      <c r="AD8" s="2">
        <f t="shared" si="10"/>
        <v>3.3019202920886958E-4</v>
      </c>
      <c r="AE8" s="2" t="str">
        <f t="shared" si="10"/>
        <v>TS052119b4</v>
      </c>
      <c r="AF8" s="2" t="str">
        <f t="shared" si="10"/>
        <v>PV</v>
      </c>
      <c r="AG8" s="2">
        <f t="shared" si="10"/>
        <v>22.833333333333332</v>
      </c>
      <c r="AH8" s="2">
        <f t="shared" si="10"/>
        <v>0.25538060271792745</v>
      </c>
      <c r="AI8" s="2">
        <f t="shared" si="10"/>
        <v>4.8942030972752501E-3</v>
      </c>
      <c r="AJ8" s="2">
        <f t="shared" si="10"/>
        <v>-0.63484149903466291</v>
      </c>
    </row>
    <row r="9" spans="1:36" s="2" customFormat="1" x14ac:dyDescent="0.3">
      <c r="A9" t="s">
        <v>36</v>
      </c>
      <c r="B9">
        <v>20</v>
      </c>
      <c r="C9">
        <v>22.278500000000001</v>
      </c>
      <c r="D9" s="2">
        <f>(C9-B9)/(C9+B9)</f>
        <v>5.3892640467377059E-2</v>
      </c>
      <c r="G9" t="s">
        <v>20</v>
      </c>
      <c r="H9" s="2">
        <v>35.5</v>
      </c>
      <c r="I9" s="2">
        <v>46.582299999999996</v>
      </c>
      <c r="J9" s="2">
        <f>(I9-H9)/(I9+H9)</f>
        <v>0.13501449155299006</v>
      </c>
      <c r="M9" s="2" t="str">
        <f>A9</f>
        <v>TS042319d2</v>
      </c>
      <c r="N9" s="2" t="str">
        <f>A11</f>
        <v>Lhx6</v>
      </c>
      <c r="O9" s="2">
        <f>B14</f>
        <v>16.5</v>
      </c>
      <c r="P9" s="2">
        <f>D14</f>
        <v>0.11565295660933859</v>
      </c>
      <c r="Q9" s="2">
        <f>E14</f>
        <v>4.7095540287537006E-2</v>
      </c>
      <c r="R9" s="2" t="str">
        <f>G9</f>
        <v>TS042319d4</v>
      </c>
      <c r="S9" s="2" t="str">
        <f>G11</f>
        <v>PV</v>
      </c>
      <c r="T9" s="2">
        <f>H14</f>
        <v>32.333333333333336</v>
      </c>
      <c r="U9" s="2">
        <f>J14</f>
        <v>0.10615978960405863</v>
      </c>
      <c r="V9" s="2">
        <f>K14</f>
        <v>4.0694978946472789E-2</v>
      </c>
      <c r="W9" s="2">
        <f>U9-P9</f>
        <v>-9.4931670052799677E-3</v>
      </c>
      <c r="Z9" s="2" t="str">
        <f>M51</f>
        <v>TS052119b3</v>
      </c>
      <c r="AA9" s="2" t="str">
        <f t="shared" ref="AA9:AJ9" si="11">N51</f>
        <v>Lhx6</v>
      </c>
      <c r="AB9" s="2">
        <f t="shared" si="11"/>
        <v>35.166666666666664</v>
      </c>
      <c r="AC9" s="2">
        <f t="shared" si="11"/>
        <v>0.34830986398191238</v>
      </c>
      <c r="AD9" s="2">
        <f t="shared" si="11"/>
        <v>2.0756625402580709E-2</v>
      </c>
      <c r="AE9" s="2" t="str">
        <f t="shared" si="11"/>
        <v>TS052119b5</v>
      </c>
      <c r="AF9" s="2" t="str">
        <f t="shared" si="11"/>
        <v>PV</v>
      </c>
      <c r="AG9" s="2">
        <f t="shared" si="11"/>
        <v>20.166666666666668</v>
      </c>
      <c r="AH9" s="2">
        <f t="shared" si="11"/>
        <v>0.40322387838018514</v>
      </c>
      <c r="AI9" s="2">
        <f t="shared" si="11"/>
        <v>3.1953459527234142E-2</v>
      </c>
      <c r="AJ9" s="2">
        <f t="shared" si="11"/>
        <v>5.4914014398272759E-2</v>
      </c>
    </row>
    <row r="10" spans="1:36" s="2" customFormat="1" x14ac:dyDescent="0.3">
      <c r="A10" s="2" t="s">
        <v>5</v>
      </c>
      <c r="B10">
        <v>17</v>
      </c>
      <c r="C10">
        <v>22.278500000000001</v>
      </c>
      <c r="D10" s="2">
        <f t="shared" ref="D10:D11" si="12">(C10-B10)/(C10+B10)</f>
        <v>0.13438649642934433</v>
      </c>
      <c r="G10" s="2" t="s">
        <v>5</v>
      </c>
      <c r="H10">
        <v>32</v>
      </c>
      <c r="I10">
        <v>38.481000000000002</v>
      </c>
      <c r="J10" s="2">
        <f t="shared" ref="J10:J11" si="13">(I10-H10)/(I10+H10)</f>
        <v>9.1953859905506474E-2</v>
      </c>
      <c r="Z10" s="2" t="str">
        <f>M58</f>
        <v>TS052119c1</v>
      </c>
      <c r="AA10" s="2" t="str">
        <f t="shared" ref="AA10:AJ10" si="14">N58</f>
        <v>Lhx6</v>
      </c>
      <c r="AB10" s="2">
        <f t="shared" si="14"/>
        <v>8.375</v>
      </c>
      <c r="AC10" s="2">
        <f t="shared" si="14"/>
        <v>0.5256866820310413</v>
      </c>
      <c r="AD10" s="2">
        <f t="shared" si="14"/>
        <v>2.1618039400673875E-2</v>
      </c>
      <c r="AE10" s="2" t="str">
        <f t="shared" si="14"/>
        <v>TS052119d1</v>
      </c>
      <c r="AF10" s="2" t="str">
        <f t="shared" si="14"/>
        <v>PV</v>
      </c>
      <c r="AG10" s="2">
        <f t="shared" si="14"/>
        <v>37.625</v>
      </c>
      <c r="AH10" s="2">
        <f t="shared" si="14"/>
        <v>0.609613661332287</v>
      </c>
      <c r="AI10" s="2">
        <f t="shared" si="14"/>
        <v>6.1927793116810025E-5</v>
      </c>
      <c r="AJ10" s="2">
        <f t="shared" si="14"/>
        <v>8.3926979301245708E-2</v>
      </c>
    </row>
    <row r="11" spans="1:36" s="2" customFormat="1" x14ac:dyDescent="0.3">
      <c r="A11" s="2" t="s">
        <v>7</v>
      </c>
      <c r="B11">
        <v>12.5</v>
      </c>
      <c r="C11">
        <v>17.215199999999999</v>
      </c>
      <c r="D11" s="2">
        <f t="shared" si="12"/>
        <v>0.15867973293129439</v>
      </c>
      <c r="G11" s="2" t="s">
        <v>6</v>
      </c>
      <c r="H11">
        <v>29.5</v>
      </c>
      <c r="I11">
        <v>35.442999999999998</v>
      </c>
      <c r="J11" s="2">
        <f t="shared" si="13"/>
        <v>9.151101735367935E-2</v>
      </c>
      <c r="Z11" s="2" t="str">
        <f>M65</f>
        <v>TS052119d5</v>
      </c>
      <c r="AA11" s="2" t="str">
        <f t="shared" ref="AA11:AJ11" si="15">N65</f>
        <v>Lhx6</v>
      </c>
      <c r="AB11" s="2">
        <f t="shared" si="15"/>
        <v>29</v>
      </c>
      <c r="AC11" s="2">
        <f t="shared" si="15"/>
        <v>0.23936803408593815</v>
      </c>
      <c r="AD11" s="2">
        <f t="shared" si="15"/>
        <v>1.2083966720891832E-3</v>
      </c>
      <c r="AE11" s="2" t="str">
        <f t="shared" si="15"/>
        <v>TS052119d2</v>
      </c>
      <c r="AF11" s="2" t="str">
        <f t="shared" si="15"/>
        <v>PV</v>
      </c>
      <c r="AG11" s="2">
        <f t="shared" si="15"/>
        <v>31.166666666666668</v>
      </c>
      <c r="AH11" s="2">
        <f t="shared" si="15"/>
        <v>0.34166023631149445</v>
      </c>
      <c r="AI11" s="2">
        <f t="shared" si="15"/>
        <v>8.2151018669708811E-5</v>
      </c>
      <c r="AJ11" s="2">
        <f t="shared" si="15"/>
        <v>0.10229220222555629</v>
      </c>
    </row>
    <row r="12" spans="1:36" s="2" customFormat="1" x14ac:dyDescent="0.3">
      <c r="Z12" s="2" t="str">
        <f>M72</f>
        <v>TS052119d6</v>
      </c>
      <c r="AA12" s="2" t="str">
        <f t="shared" ref="AA12:AJ12" si="16">N72</f>
        <v>Lhx6</v>
      </c>
      <c r="AB12" s="2">
        <f t="shared" si="16"/>
        <v>19.333333333333332</v>
      </c>
      <c r="AC12" s="2">
        <f t="shared" si="16"/>
        <v>0.41349217650482201</v>
      </c>
      <c r="AD12" s="2">
        <f t="shared" si="16"/>
        <v>2.6750497650911403E-4</v>
      </c>
      <c r="AE12" s="2" t="str">
        <f t="shared" si="16"/>
        <v>TS052119d3</v>
      </c>
      <c r="AF12" s="2" t="str">
        <f t="shared" si="16"/>
        <v>PV</v>
      </c>
      <c r="AG12" s="2">
        <f t="shared" si="16"/>
        <v>27.833333333333332</v>
      </c>
      <c r="AH12" s="2">
        <f t="shared" si="16"/>
        <v>0.33664698024171996</v>
      </c>
      <c r="AI12" s="2">
        <f t="shared" si="16"/>
        <v>1.73664548228077E-3</v>
      </c>
      <c r="AJ12" s="2">
        <f t="shared" si="16"/>
        <v>-7.6845196263102045E-2</v>
      </c>
    </row>
    <row r="13" spans="1:36" s="2" customFormat="1" x14ac:dyDescent="0.3">
      <c r="Z13" s="2" t="str">
        <f>M79</f>
        <v>TS052119e1</v>
      </c>
      <c r="AA13" s="2" t="str">
        <f t="shared" ref="AA13:AJ13" si="17">N79</f>
        <v>Lhx6</v>
      </c>
      <c r="AB13" s="2">
        <f t="shared" si="17"/>
        <v>76.5</v>
      </c>
      <c r="AC13" s="6">
        <f t="shared" si="17"/>
        <v>8.1808069892619281E-2</v>
      </c>
      <c r="AD13" s="2">
        <f t="shared" si="17"/>
        <v>8.3997814199279208E-2</v>
      </c>
      <c r="AE13" s="2" t="str">
        <f t="shared" si="17"/>
        <v>TS052119d4</v>
      </c>
      <c r="AF13" s="2" t="str">
        <f t="shared" si="17"/>
        <v>PV</v>
      </c>
      <c r="AG13" s="2">
        <f t="shared" si="17"/>
        <v>35.666666666666664</v>
      </c>
      <c r="AH13" s="2">
        <f t="shared" si="17"/>
        <v>0.26083028904190103</v>
      </c>
      <c r="AI13" s="2">
        <f t="shared" si="17"/>
        <v>5.2766718545088371E-3</v>
      </c>
      <c r="AJ13" s="2">
        <f t="shared" si="17"/>
        <v>0.17902221914928174</v>
      </c>
    </row>
    <row r="14" spans="1:36" s="2" customFormat="1" x14ac:dyDescent="0.3">
      <c r="A14" s="3"/>
      <c r="B14" s="3">
        <f>AVERAGE(B9:B13)</f>
        <v>16.5</v>
      </c>
      <c r="C14" s="3">
        <f t="shared" ref="C14" si="18">AVERAGE(C9:C13)</f>
        <v>20.590733333333333</v>
      </c>
      <c r="D14" s="3">
        <f>AVERAGE(D9:D13)</f>
        <v>0.11565295660933859</v>
      </c>
      <c r="E14" s="3">
        <f>_xlfn.T.TEST(B9:B13,C9:C13,2,1)</f>
        <v>4.7095540287537006E-2</v>
      </c>
      <c r="G14" s="3"/>
      <c r="H14" s="3">
        <f>AVERAGE(H9:H13)</f>
        <v>32.333333333333336</v>
      </c>
      <c r="I14" s="3">
        <f t="shared" ref="I14" si="19">AVERAGE(I9:I13)</f>
        <v>40.168766666666663</v>
      </c>
      <c r="J14" s="3">
        <f>AVERAGE(J9:J13)</f>
        <v>0.10615978960405863</v>
      </c>
      <c r="K14" s="3">
        <f>_xlfn.T.TEST(H9:H13,I9:I13,2,1)</f>
        <v>4.0694978946472789E-2</v>
      </c>
      <c r="Z14" s="2" t="str">
        <f>M86</f>
        <v>TS052119e2</v>
      </c>
      <c r="AA14" s="2" t="str">
        <f t="shared" ref="AA14:AJ14" si="20">N86</f>
        <v>Lhx6</v>
      </c>
      <c r="AB14" s="2">
        <f t="shared" si="20"/>
        <v>13.5</v>
      </c>
      <c r="AC14" s="2">
        <f t="shared" si="20"/>
        <v>0.48538611946443222</v>
      </c>
      <c r="AD14" s="2">
        <f t="shared" si="20"/>
        <v>3.5652410262744802E-3</v>
      </c>
      <c r="AE14" s="2" t="str">
        <f t="shared" si="20"/>
        <v>TS042519b5</v>
      </c>
      <c r="AF14" s="2" t="str">
        <f t="shared" si="20"/>
        <v>PV</v>
      </c>
      <c r="AG14" s="2">
        <f t="shared" si="20"/>
        <v>43</v>
      </c>
      <c r="AH14" s="2">
        <f t="shared" si="20"/>
        <v>0.27012505050573093</v>
      </c>
      <c r="AI14" s="2">
        <f t="shared" si="20"/>
        <v>2.5356501509891816E-2</v>
      </c>
      <c r="AJ14" s="2">
        <f t="shared" si="20"/>
        <v>-0.21526106895870128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tr">
        <f>M93</f>
        <v>TS052119e3</v>
      </c>
      <c r="AA15" s="2" t="str">
        <f t="shared" ref="AA15:AJ15" si="21">N93</f>
        <v>Lhx6</v>
      </c>
      <c r="AB15" s="2">
        <f t="shared" si="21"/>
        <v>1.25</v>
      </c>
      <c r="AC15" s="2">
        <f t="shared" si="21"/>
        <v>0.87315561335202663</v>
      </c>
      <c r="AD15" s="2">
        <f t="shared" si="21"/>
        <v>8.3822007978819101E-4</v>
      </c>
      <c r="AE15" s="2" t="str">
        <f t="shared" si="21"/>
        <v>TS042519b6</v>
      </c>
      <c r="AF15" s="2" t="str">
        <f t="shared" si="21"/>
        <v>PV</v>
      </c>
      <c r="AG15" s="2">
        <f t="shared" si="21"/>
        <v>66</v>
      </c>
      <c r="AH15" s="2">
        <f t="shared" si="21"/>
        <v>0.11647616336045438</v>
      </c>
      <c r="AI15" s="2">
        <f t="shared" si="21"/>
        <v>1.6244717883875714E-2</v>
      </c>
      <c r="AJ15" s="2">
        <f t="shared" si="21"/>
        <v>-0.75667944999157222</v>
      </c>
    </row>
    <row r="16" spans="1:36" s="2" customFormat="1" x14ac:dyDescent="0.3">
      <c r="A16" t="s">
        <v>37</v>
      </c>
      <c r="B16" s="2">
        <v>62</v>
      </c>
      <c r="C16" s="2">
        <v>75.949399999999997</v>
      </c>
      <c r="D16" s="2">
        <f>(C16-B16)/(C16+B16)</f>
        <v>0.10111968591382056</v>
      </c>
      <c r="G16" t="s">
        <v>21</v>
      </c>
      <c r="H16" s="2">
        <v>68.5</v>
      </c>
      <c r="I16" s="2">
        <v>104.304</v>
      </c>
      <c r="J16" s="2">
        <f>(I16-H16)/(I16+H16)</f>
        <v>0.20719427791023357</v>
      </c>
      <c r="M16" s="2" t="str">
        <f>A16</f>
        <v>TS042319d6</v>
      </c>
      <c r="N16" s="2" t="str">
        <f>A18</f>
        <v>Lhx6</v>
      </c>
      <c r="O16" s="2">
        <f>B21</f>
        <v>67.333333333333329</v>
      </c>
      <c r="P16" s="2">
        <f>D21</f>
        <v>0.13347805011842606</v>
      </c>
      <c r="Q16" s="2">
        <f>E21</f>
        <v>3.2203528740467419E-2</v>
      </c>
      <c r="R16" s="2" t="str">
        <f>G16</f>
        <v>TS042319d5</v>
      </c>
      <c r="S16" s="2" t="str">
        <f>G18</f>
        <v>PV</v>
      </c>
      <c r="T16" s="2">
        <f>H21</f>
        <v>65.166666666666671</v>
      </c>
      <c r="U16" s="2">
        <f>J21</f>
        <v>0.27285213843894501</v>
      </c>
      <c r="V16" s="2">
        <f>K21</f>
        <v>1.9801903404920478E-2</v>
      </c>
      <c r="W16" s="2">
        <f>U16-P16</f>
        <v>0.13937408832051895</v>
      </c>
      <c r="Z16" s="2" t="str">
        <f>M100</f>
        <v>TS042519b8</v>
      </c>
      <c r="AA16" s="2" t="str">
        <f t="shared" ref="AA16:AJ16" si="22">N100</f>
        <v>Lhx6</v>
      </c>
      <c r="AB16" s="2">
        <f t="shared" si="22"/>
        <v>48.833333333333336</v>
      </c>
      <c r="AC16" s="6">
        <f t="shared" si="22"/>
        <v>-1.9566787855548554E-2</v>
      </c>
      <c r="AD16" s="2">
        <f t="shared" si="22"/>
        <v>0.39054279034263739</v>
      </c>
      <c r="AE16" s="2" t="str">
        <f t="shared" si="22"/>
        <v>TS042519b7</v>
      </c>
      <c r="AF16" s="2" t="str">
        <f t="shared" si="22"/>
        <v>PV</v>
      </c>
      <c r="AG16" s="2">
        <f t="shared" si="22"/>
        <v>51.333333333333336</v>
      </c>
      <c r="AH16" s="2">
        <f t="shared" si="22"/>
        <v>0.46733277929688716</v>
      </c>
      <c r="AI16" s="2">
        <f t="shared" si="22"/>
        <v>6.8610545310131381E-3</v>
      </c>
      <c r="AJ16" s="2">
        <f t="shared" si="22"/>
        <v>0.48689956715243571</v>
      </c>
    </row>
    <row r="17" spans="1:36" s="2" customFormat="1" x14ac:dyDescent="0.3">
      <c r="A17" s="2" t="s">
        <v>5</v>
      </c>
      <c r="B17">
        <v>64</v>
      </c>
      <c r="C17">
        <v>86.075900000000004</v>
      </c>
      <c r="D17" s="2">
        <f t="shared" ref="D17:D18" si="23">(C17-B17)/(C17+B17)</f>
        <v>0.14709823495977706</v>
      </c>
      <c r="G17" s="2" t="s">
        <v>5</v>
      </c>
      <c r="H17">
        <v>62</v>
      </c>
      <c r="I17">
        <v>114.43</v>
      </c>
      <c r="J17" s="2">
        <f t="shared" ref="J17:J18" si="24">(I17-H17)/(I17+H17)</f>
        <v>0.29717168282038203</v>
      </c>
      <c r="Z17" s="2" t="str">
        <f>M107</f>
        <v>TS042519a2</v>
      </c>
      <c r="AA17" s="2" t="str">
        <f t="shared" ref="AA17:AJ17" si="25">N107</f>
        <v>Lhx6</v>
      </c>
      <c r="AB17" s="2">
        <f t="shared" si="25"/>
        <v>74.666666666666671</v>
      </c>
      <c r="AC17" s="6">
        <f t="shared" si="25"/>
        <v>8.0067730426619591E-2</v>
      </c>
      <c r="AD17" s="2">
        <f t="shared" si="25"/>
        <v>0.15433112107902958</v>
      </c>
      <c r="AE17" s="2" t="str">
        <f t="shared" si="25"/>
        <v>TS042519a1</v>
      </c>
      <c r="AF17" s="2" t="str">
        <f t="shared" si="25"/>
        <v>PV</v>
      </c>
      <c r="AG17" s="2">
        <f t="shared" si="25"/>
        <v>57</v>
      </c>
      <c r="AH17" s="2">
        <f t="shared" si="25"/>
        <v>0.56066747875127743</v>
      </c>
      <c r="AI17" s="2">
        <f t="shared" si="25"/>
        <v>3.1705193095615418E-4</v>
      </c>
      <c r="AJ17" s="2">
        <f t="shared" si="25"/>
        <v>0.48059974832465785</v>
      </c>
    </row>
    <row r="18" spans="1:36" s="2" customFormat="1" x14ac:dyDescent="0.3">
      <c r="A18" s="2" t="s">
        <v>7</v>
      </c>
      <c r="B18">
        <v>76</v>
      </c>
      <c r="C18">
        <v>103.291</v>
      </c>
      <c r="D18" s="2">
        <f t="shared" si="23"/>
        <v>0.15221622948168059</v>
      </c>
      <c r="G18" s="2" t="s">
        <v>6</v>
      </c>
      <c r="H18">
        <v>65</v>
      </c>
      <c r="I18">
        <v>124.557</v>
      </c>
      <c r="J18" s="2">
        <f t="shared" si="24"/>
        <v>0.31419045458621941</v>
      </c>
      <c r="Z18" s="2" t="str">
        <f>M114</f>
        <v>TS042519a3</v>
      </c>
      <c r="AA18" s="2" t="str">
        <f t="shared" ref="AA18:AJ18" si="26">N114</f>
        <v>Lhx6</v>
      </c>
      <c r="AB18" s="2">
        <f t="shared" si="26"/>
        <v>22.666666666666668</v>
      </c>
      <c r="AC18" s="2">
        <f t="shared" si="26"/>
        <v>0.5820873439932035</v>
      </c>
      <c r="AD18" s="2">
        <f t="shared" si="26"/>
        <v>2.7274916529864275E-4</v>
      </c>
      <c r="AE18" s="2" t="str">
        <f t="shared" si="26"/>
        <v>TS042519a4</v>
      </c>
      <c r="AF18" s="2" t="str">
        <f t="shared" si="26"/>
        <v>PV</v>
      </c>
      <c r="AG18" s="2">
        <f t="shared" si="26"/>
        <v>65.166666666666671</v>
      </c>
      <c r="AH18" s="2">
        <f t="shared" si="26"/>
        <v>0.39568561046628553</v>
      </c>
      <c r="AI18" s="2">
        <f t="shared" si="26"/>
        <v>3.9543371543047847E-3</v>
      </c>
      <c r="AJ18" s="2">
        <f t="shared" si="26"/>
        <v>-0.18640173352691797</v>
      </c>
    </row>
    <row r="19" spans="1:36" s="2" customFormat="1" x14ac:dyDescent="0.3"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Z20" s="3" t="s">
        <v>139</v>
      </c>
      <c r="AA20" s="3"/>
      <c r="AB20" s="3">
        <f>AVERAGE(AB2:AB18)</f>
        <v>27.669117647058822</v>
      </c>
      <c r="AC20" s="3">
        <f>AVERAGE(AC2:AC18)</f>
        <v>0.35807872041115774</v>
      </c>
      <c r="AD20" s="3"/>
      <c r="AE20" s="3" t="s">
        <v>139</v>
      </c>
      <c r="AF20" s="3"/>
      <c r="AG20" s="3">
        <f>AVERAGE(AG2:AG18)</f>
        <v>41.098039215686278</v>
      </c>
      <c r="AH20" s="3">
        <f>AVERAGE(AH2:AH18)</f>
        <v>0.33996601113314823</v>
      </c>
      <c r="AJ20"/>
    </row>
    <row r="21" spans="1:36" s="2" customFormat="1" x14ac:dyDescent="0.3">
      <c r="A21" s="3"/>
      <c r="B21" s="3">
        <f>AVERAGE(B16:B20)</f>
        <v>67.333333333333329</v>
      </c>
      <c r="C21" s="3">
        <f t="shared" ref="C21" si="27">AVERAGE(C16:C20)</f>
        <v>88.438766666666666</v>
      </c>
      <c r="D21" s="3">
        <f>AVERAGE(D16:D20)</f>
        <v>0.13347805011842606</v>
      </c>
      <c r="E21" s="3">
        <f>_xlfn.T.TEST(B16:B20,C16:C20,2,1)</f>
        <v>3.2203528740467419E-2</v>
      </c>
      <c r="G21" s="3"/>
      <c r="H21" s="3">
        <f>AVERAGE(H16:H20)</f>
        <v>65.166666666666671</v>
      </c>
      <c r="I21" s="3">
        <f t="shared" ref="I21" si="28">AVERAGE(I16:I20)</f>
        <v>114.43033333333334</v>
      </c>
      <c r="J21" s="3">
        <f>AVERAGE(J16:J20)</f>
        <v>0.27285213843894501</v>
      </c>
      <c r="K21" s="3">
        <f>_xlfn.T.TEST(H16:H20,I16:I20,2,1)</f>
        <v>1.9801903404920478E-2</v>
      </c>
      <c r="Z21" s="3" t="s">
        <v>140</v>
      </c>
      <c r="AA21" s="3"/>
      <c r="AB21" s="3">
        <f>STDEV(AB2:AB18)</f>
        <v>25.152505633120988</v>
      </c>
      <c r="AC21" s="3">
        <f>STDEV(AC2:AC18)</f>
        <v>0.2671796786637573</v>
      </c>
      <c r="AD21" s="3"/>
      <c r="AE21" s="3" t="s">
        <v>140</v>
      </c>
      <c r="AF21" s="3"/>
      <c r="AG21" s="3">
        <f>STDEV(AG2:AG18)</f>
        <v>19.333209529374557</v>
      </c>
      <c r="AH21" s="3">
        <f>STDEV(AH2:AH18)</f>
        <v>0.17646229418822626</v>
      </c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 s="3" t="s">
        <v>141</v>
      </c>
      <c r="AA22" s="3"/>
      <c r="AB22" s="3">
        <f>MEDIAN(AB2:AB18)</f>
        <v>19.333333333333332</v>
      </c>
      <c r="AC22" s="3">
        <f>MEDIAN(AC2:AC18)</f>
        <v>0.34830986398191238</v>
      </c>
      <c r="AD22" s="3"/>
      <c r="AE22" s="3" t="s">
        <v>141</v>
      </c>
      <c r="AF22" s="3"/>
      <c r="AG22" s="3">
        <f>MEDIAN(AG2:AG18)</f>
        <v>37.625</v>
      </c>
      <c r="AH22" s="3">
        <f>MEDIAN(AH2:AH18)</f>
        <v>0.33664698024171996</v>
      </c>
      <c r="AJ22"/>
    </row>
    <row r="23" spans="1:36" s="2" customFormat="1" x14ac:dyDescent="0.3">
      <c r="A23" t="s">
        <v>38</v>
      </c>
      <c r="B23" s="2">
        <v>4</v>
      </c>
      <c r="C23" s="2">
        <v>10.1266</v>
      </c>
      <c r="D23" s="2">
        <f>(C23-B23)/(C23+B23)</f>
        <v>0.43369246669403821</v>
      </c>
      <c r="G23" t="s">
        <v>136</v>
      </c>
      <c r="H23" s="2">
        <v>53.5</v>
      </c>
      <c r="I23" s="2">
        <v>73.924000000000007</v>
      </c>
      <c r="J23" s="2">
        <f>(I23-H23)/(I23+H23)</f>
        <v>0.16028377699648422</v>
      </c>
      <c r="M23" s="2" t="str">
        <f>A23</f>
        <v>TS042319d10</v>
      </c>
      <c r="N23" s="2" t="str">
        <f>A25</f>
        <v>Lhx6</v>
      </c>
      <c r="O23" s="2">
        <f>B28</f>
        <v>4</v>
      </c>
      <c r="P23" s="2">
        <f>D28</f>
        <v>0.44239208117177881</v>
      </c>
      <c r="Q23" s="2">
        <f>E28</f>
        <v>1.8865343440419926E-2</v>
      </c>
      <c r="R23" s="2" t="str">
        <f>G23</f>
        <v>TS042319d12</v>
      </c>
      <c r="S23" s="2" t="str">
        <f>G25</f>
        <v>PV</v>
      </c>
      <c r="T23" s="2">
        <f>H28</f>
        <v>49.5</v>
      </c>
      <c r="U23" s="2">
        <f>J28</f>
        <v>0.21148542717703434</v>
      </c>
      <c r="V23" s="2">
        <f>K28</f>
        <v>1.8336321373135959E-2</v>
      </c>
      <c r="W23" s="2">
        <f>U23-P23</f>
        <v>-0.23090665399474447</v>
      </c>
      <c r="Z23" s="3" t="s">
        <v>142</v>
      </c>
      <c r="AA23" s="3"/>
      <c r="AB23" s="3">
        <f>AB21/SQRT(COUNT(AB2:AB18))</f>
        <v>6.1003786749588844</v>
      </c>
      <c r="AC23" s="3">
        <f>AC21/SQRT(COUNT(AC2:AC18))</f>
        <v>6.4800590361720978E-2</v>
      </c>
      <c r="AD23" s="3"/>
      <c r="AE23" s="3" t="s">
        <v>142</v>
      </c>
      <c r="AF23" s="3"/>
      <c r="AG23" s="3">
        <f>AG21/SQRT(COUNT(AG2:AG18))</f>
        <v>4.6889920571652466</v>
      </c>
      <c r="AH23" s="3">
        <f>AH21/SQRT(COUNT(AH2:AH18))</f>
        <v>4.2798392816286723E-2</v>
      </c>
      <c r="AJ23"/>
    </row>
    <row r="24" spans="1:36" s="2" customFormat="1" x14ac:dyDescent="0.3">
      <c r="A24" s="2" t="s">
        <v>5</v>
      </c>
      <c r="B24">
        <v>4</v>
      </c>
      <c r="C24">
        <v>9.0886099999999992</v>
      </c>
      <c r="D24" s="2">
        <f t="shared" ref="D24:D25" si="29">(C24-B24)/(C24+B24)</f>
        <v>0.38878154364749196</v>
      </c>
      <c r="G24" s="2" t="s">
        <v>5</v>
      </c>
      <c r="H24">
        <v>50</v>
      </c>
      <c r="I24">
        <v>75.949399999999997</v>
      </c>
      <c r="J24" s="2">
        <f t="shared" ref="J24:J25" si="30">(I24-H24)/(I24+H24)</f>
        <v>0.20603035822322296</v>
      </c>
      <c r="AJ24"/>
    </row>
    <row r="25" spans="1:36" s="2" customFormat="1" x14ac:dyDescent="0.3">
      <c r="A25" s="2" t="s">
        <v>7</v>
      </c>
      <c r="B25">
        <v>4</v>
      </c>
      <c r="C25">
        <v>12.151899999999999</v>
      </c>
      <c r="D25" s="2">
        <f t="shared" si="29"/>
        <v>0.50470223317380625</v>
      </c>
      <c r="G25" s="2" t="s">
        <v>6</v>
      </c>
      <c r="H25">
        <v>45</v>
      </c>
      <c r="I25">
        <v>77.974699999999999</v>
      </c>
      <c r="J25" s="2">
        <f t="shared" si="30"/>
        <v>0.26814214631139577</v>
      </c>
      <c r="AJ25"/>
    </row>
    <row r="26" spans="1:36" s="2" customFormat="1" x14ac:dyDescent="0.3">
      <c r="Z26" s="3" t="s">
        <v>143</v>
      </c>
      <c r="AB26" s="2" t="s">
        <v>144</v>
      </c>
      <c r="AC26" s="2">
        <v>0.97599999999999998</v>
      </c>
      <c r="AJ26"/>
    </row>
    <row r="27" spans="1:36" s="2" customFormat="1" x14ac:dyDescent="0.3">
      <c r="AJ27"/>
    </row>
    <row r="28" spans="1:36" s="2" customFormat="1" x14ac:dyDescent="0.3">
      <c r="A28" s="3"/>
      <c r="B28" s="3">
        <f>AVERAGE(B23:B27)</f>
        <v>4</v>
      </c>
      <c r="C28" s="3">
        <f t="shared" ref="C28" si="31">AVERAGE(C23:C27)</f>
        <v>10.455703333333332</v>
      </c>
      <c r="D28" s="3">
        <f>AVERAGE(D23:D27)</f>
        <v>0.44239208117177881</v>
      </c>
      <c r="E28" s="3">
        <f>_xlfn.T.TEST(B23:B27,C23:C27,2,1)</f>
        <v>1.8865343440419926E-2</v>
      </c>
      <c r="G28" s="3"/>
      <c r="H28" s="3">
        <f>AVERAGE(H23:H27)</f>
        <v>49.5</v>
      </c>
      <c r="I28" s="3">
        <f t="shared" ref="I28" si="32">AVERAGE(I23:I27)</f>
        <v>75.949366666666663</v>
      </c>
      <c r="J28" s="3">
        <f>AVERAGE(J23:J27)</f>
        <v>0.21148542717703434</v>
      </c>
      <c r="K28" s="3">
        <f>_xlfn.T.TEST(H23:H27,I23:I27,2,1)</f>
        <v>1.8336321373135959E-2</v>
      </c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AJ29"/>
    </row>
    <row r="30" spans="1:36" s="2" customFormat="1" x14ac:dyDescent="0.3">
      <c r="A30" t="s">
        <v>39</v>
      </c>
      <c r="B30" s="2">
        <v>8.5</v>
      </c>
      <c r="C30" s="2">
        <v>13.1646</v>
      </c>
      <c r="D30" s="2">
        <f>(C30-B30)/(C30+B30)</f>
        <v>0.21530976800864082</v>
      </c>
      <c r="G30" t="s">
        <v>22</v>
      </c>
      <c r="H30" s="2">
        <v>14</v>
      </c>
      <c r="I30" s="2">
        <v>61.772100000000002</v>
      </c>
      <c r="J30" s="2">
        <f>(I30-H30)/(I30+H30)</f>
        <v>0.63047084612938009</v>
      </c>
      <c r="M30" s="2" t="str">
        <f>A30</f>
        <v>TS042319d11</v>
      </c>
      <c r="N30" s="2" t="str">
        <f>A32</f>
        <v>Lhx6</v>
      </c>
      <c r="O30" s="2">
        <f>B35</f>
        <v>5.666666666666667</v>
      </c>
      <c r="P30" s="2">
        <f>D35</f>
        <v>0.28190055644762846</v>
      </c>
      <c r="Q30" s="2">
        <f>E35</f>
        <v>5.6304145479832918E-3</v>
      </c>
      <c r="R30" s="2" t="str">
        <f>G30</f>
        <v>TS052119a2</v>
      </c>
      <c r="S30" s="2" t="str">
        <f>G32</f>
        <v>PV</v>
      </c>
      <c r="T30" s="2">
        <f>H35</f>
        <v>14</v>
      </c>
      <c r="U30" s="2">
        <f>J35</f>
        <v>0.65401096615282328</v>
      </c>
      <c r="V30" s="2">
        <f>K35</f>
        <v>6.2774093859255123E-4</v>
      </c>
      <c r="W30" s="2">
        <f>U30-P30</f>
        <v>0.37211040970519482</v>
      </c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>
        <v>5</v>
      </c>
      <c r="C31">
        <v>9.1139200000000002</v>
      </c>
      <c r="D31" s="2">
        <f t="shared" ref="D31:D32" si="33">(C31-B31)/(C31+B31)</f>
        <v>0.2914796172856301</v>
      </c>
      <c r="G31" s="2" t="s">
        <v>5</v>
      </c>
      <c r="H31">
        <v>14</v>
      </c>
      <c r="I31">
        <v>61.772100000000002</v>
      </c>
      <c r="J31" s="2">
        <f t="shared" ref="J31:J32" si="34">(I31-H31)/(I31+H31)</f>
        <v>0.63047084612938009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>
        <v>3.5</v>
      </c>
      <c r="C32">
        <v>7.0886100000000001</v>
      </c>
      <c r="D32" s="2">
        <f t="shared" si="33"/>
        <v>0.33891228404861451</v>
      </c>
      <c r="G32" s="2" t="s">
        <v>6</v>
      </c>
      <c r="H32">
        <v>14.5</v>
      </c>
      <c r="I32">
        <v>76.962000000000003</v>
      </c>
      <c r="J32" s="2">
        <f t="shared" si="34"/>
        <v>0.68292842929303976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H33">
        <v>13.5</v>
      </c>
      <c r="I33">
        <v>68.860699999999994</v>
      </c>
      <c r="J33" s="2">
        <f>(I33-H33)/(I33+H33)</f>
        <v>0.67217374305949318</v>
      </c>
      <c r="AC33"/>
      <c r="AD33"/>
      <c r="AH33"/>
      <c r="AI33"/>
      <c r="AJ33"/>
    </row>
    <row r="34" spans="1:36" s="2" customFormat="1" x14ac:dyDescent="0.3">
      <c r="AC34"/>
      <c r="AD34"/>
      <c r="AH34"/>
      <c r="AI34"/>
      <c r="AJ34"/>
    </row>
    <row r="35" spans="1:36" s="2" customFormat="1" x14ac:dyDescent="0.3">
      <c r="A35" s="3"/>
      <c r="B35" s="3">
        <f>AVERAGE(B30:B34)</f>
        <v>5.666666666666667</v>
      </c>
      <c r="C35" s="3">
        <f t="shared" ref="C35" si="35">AVERAGE(C30:C34)</f>
        <v>9.7890433333333338</v>
      </c>
      <c r="D35" s="3">
        <f>AVERAGE(D30:D34)</f>
        <v>0.28190055644762846</v>
      </c>
      <c r="E35" s="3">
        <f>_xlfn.T.TEST(B30:B34,C30:C34,2,1)</f>
        <v>5.6304145479832918E-3</v>
      </c>
      <c r="G35" s="3"/>
      <c r="H35" s="3">
        <f>AVERAGE(H30:H34)</f>
        <v>14</v>
      </c>
      <c r="I35" s="3">
        <f t="shared" ref="I35" si="36">AVERAGE(I30:I34)</f>
        <v>67.341724999999997</v>
      </c>
      <c r="J35" s="3">
        <f>AVERAGE(J30:J34)</f>
        <v>0.65401096615282328</v>
      </c>
      <c r="K35" s="3">
        <f>_xlfn.T.TEST(H30:H34,I30:I34,2,1)</f>
        <v>6.2774093859255123E-4</v>
      </c>
      <c r="AC35"/>
      <c r="AD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AC36"/>
      <c r="AD36"/>
      <c r="AH36"/>
      <c r="AI36"/>
      <c r="AJ36"/>
    </row>
    <row r="37" spans="1:36" s="2" customFormat="1" x14ac:dyDescent="0.3">
      <c r="A37" t="s">
        <v>40</v>
      </c>
      <c r="B37" s="2">
        <v>33.5</v>
      </c>
      <c r="C37" s="2">
        <v>41.518999999999998</v>
      </c>
      <c r="D37" s="2">
        <f>(C37-B37)/(C37+B37)</f>
        <v>0.10689292046015006</v>
      </c>
      <c r="G37" t="s">
        <v>23</v>
      </c>
      <c r="H37" s="2">
        <v>73</v>
      </c>
      <c r="I37">
        <v>77.974699999999999</v>
      </c>
      <c r="J37" s="2">
        <f>(I37-H37)/(I37+H37)</f>
        <v>3.2950553966989163E-2</v>
      </c>
      <c r="M37" s="2" t="str">
        <f>A37</f>
        <v>TS052119a3</v>
      </c>
      <c r="N37" s="2" t="str">
        <f>A39</f>
        <v>Lhx6</v>
      </c>
      <c r="O37" s="2">
        <f>B42</f>
        <v>33.25</v>
      </c>
      <c r="P37" s="2">
        <f>D42</f>
        <v>0.13613705965052958</v>
      </c>
      <c r="Q37" s="2">
        <f>E42</f>
        <v>7.855441824467322E-3</v>
      </c>
      <c r="R37" s="2" t="str">
        <f>G37</f>
        <v>TS052119b1</v>
      </c>
      <c r="S37" s="2" t="str">
        <f>G39</f>
        <v>PV</v>
      </c>
      <c r="T37" s="2">
        <f>H42</f>
        <v>70.5</v>
      </c>
      <c r="U37" s="2">
        <f>J42</f>
        <v>3.7628065482938719E-2</v>
      </c>
      <c r="V37" s="2">
        <f>K42</f>
        <v>1.7893727247763155E-2</v>
      </c>
      <c r="W37" s="2">
        <f>U37-P37</f>
        <v>-9.850899416759086E-2</v>
      </c>
      <c r="AC37"/>
      <c r="AD37"/>
      <c r="AH37"/>
      <c r="AI37"/>
      <c r="AJ37"/>
    </row>
    <row r="38" spans="1:36" s="2" customFormat="1" x14ac:dyDescent="0.3">
      <c r="A38" s="2" t="s">
        <v>5</v>
      </c>
      <c r="B38">
        <v>27</v>
      </c>
      <c r="C38">
        <v>41.518999999999998</v>
      </c>
      <c r="D38" s="2">
        <f t="shared" ref="D38:D39" si="37">(C38-B38)/(C38+B38)</f>
        <v>0.21189742990995195</v>
      </c>
      <c r="G38" s="2" t="s">
        <v>5</v>
      </c>
      <c r="H38">
        <v>73.5</v>
      </c>
      <c r="I38">
        <v>77.974699999999999</v>
      </c>
      <c r="J38" s="2">
        <f t="shared" ref="J38:J39" si="38">(I38-H38)/(I38+H38)</f>
        <v>2.9540906831305815E-2</v>
      </c>
      <c r="AC38"/>
      <c r="AD38"/>
      <c r="AH38"/>
      <c r="AI38"/>
      <c r="AJ38"/>
    </row>
    <row r="39" spans="1:36" s="2" customFormat="1" x14ac:dyDescent="0.3">
      <c r="A39" s="2" t="s">
        <v>7</v>
      </c>
      <c r="B39">
        <v>34</v>
      </c>
      <c r="C39">
        <v>41.518999999999998</v>
      </c>
      <c r="D39" s="2">
        <f t="shared" si="37"/>
        <v>9.9564348044862847E-2</v>
      </c>
      <c r="G39" s="2" t="s">
        <v>6</v>
      </c>
      <c r="H39" s="2">
        <v>65</v>
      </c>
      <c r="I39" s="2">
        <v>71.898700000000005</v>
      </c>
      <c r="J39" s="2">
        <f t="shared" si="38"/>
        <v>5.039273565052118E-2</v>
      </c>
      <c r="AC39"/>
      <c r="AD39"/>
      <c r="AH39"/>
      <c r="AI39"/>
      <c r="AJ39"/>
    </row>
    <row r="40" spans="1:36" s="2" customFormat="1" x14ac:dyDescent="0.3">
      <c r="B40">
        <v>38.5</v>
      </c>
      <c r="C40">
        <v>49.620199999999997</v>
      </c>
      <c r="D40" s="2">
        <f>(C40-B40)/(C40+B40)</f>
        <v>0.12619354018715342</v>
      </c>
      <c r="AC40"/>
      <c r="AD40"/>
      <c r="AH40"/>
      <c r="AI40"/>
      <c r="AJ40"/>
    </row>
    <row r="41" spans="1:36" s="2" customFormat="1" x14ac:dyDescent="0.3">
      <c r="AC41"/>
      <c r="AD41"/>
      <c r="AH41"/>
      <c r="AI41"/>
      <c r="AJ41"/>
    </row>
    <row r="42" spans="1:36" s="2" customFormat="1" x14ac:dyDescent="0.3">
      <c r="A42" s="3"/>
      <c r="B42" s="3">
        <f>AVERAGE(B37:B41)</f>
        <v>33.25</v>
      </c>
      <c r="C42" s="3">
        <f t="shared" ref="C42" si="39">AVERAGE(C37:C41)</f>
        <v>43.544299999999993</v>
      </c>
      <c r="D42" s="3">
        <f>AVERAGE(D37:D41)</f>
        <v>0.13613705965052958</v>
      </c>
      <c r="E42" s="3">
        <f>_xlfn.T.TEST(B37:B41,C37:C41,2,1)</f>
        <v>7.855441824467322E-3</v>
      </c>
      <c r="G42" s="3"/>
      <c r="H42" s="3">
        <f>AVERAGE(H37:H41)</f>
        <v>70.5</v>
      </c>
      <c r="I42" s="3">
        <f t="shared" ref="I42" si="40">AVERAGE(I37:I41)</f>
        <v>75.949366666666663</v>
      </c>
      <c r="J42" s="3">
        <f>AVERAGE(J37:J41)</f>
        <v>3.7628065482938719E-2</v>
      </c>
      <c r="K42" s="3">
        <f>_xlfn.T.TEST(H37:H41,I37:I41,2,1)</f>
        <v>1.7893727247763155E-2</v>
      </c>
      <c r="AC42"/>
      <c r="AD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AC43"/>
      <c r="AD43"/>
      <c r="AH43"/>
      <c r="AI43"/>
      <c r="AJ43"/>
    </row>
    <row r="44" spans="1:36" s="2" customFormat="1" x14ac:dyDescent="0.3">
      <c r="A44" t="s">
        <v>41</v>
      </c>
      <c r="B44" s="2">
        <v>5</v>
      </c>
      <c r="C44" s="2">
        <v>39.493699999999997</v>
      </c>
      <c r="D44" s="2">
        <f>(C44-B44)/(C44+B44)</f>
        <v>0.77524908020686079</v>
      </c>
      <c r="G44" t="s">
        <v>24</v>
      </c>
      <c r="H44" s="2">
        <v>24</v>
      </c>
      <c r="I44" s="2">
        <v>37.468299999999999</v>
      </c>
      <c r="J44" s="2">
        <f>(I44-H44)/(I44+H44)</f>
        <v>0.21910968743238385</v>
      </c>
      <c r="M44" s="2" t="str">
        <f>A44</f>
        <v>TS052119b2</v>
      </c>
      <c r="N44" s="2" t="str">
        <f>A46</f>
        <v>Lhx6</v>
      </c>
      <c r="O44" s="2">
        <f>B49</f>
        <v>2.5</v>
      </c>
      <c r="P44" s="2">
        <f>D49</f>
        <v>0.89022210175259031</v>
      </c>
      <c r="Q44" s="2">
        <f>E49</f>
        <v>3.3019202920886958E-4</v>
      </c>
      <c r="R44" s="2" t="str">
        <f>G44</f>
        <v>TS052119b4</v>
      </c>
      <c r="S44" s="2" t="str">
        <f>G46</f>
        <v>PV</v>
      </c>
      <c r="T44" s="2">
        <f>H49</f>
        <v>22.833333333333332</v>
      </c>
      <c r="U44" s="2">
        <f>J49</f>
        <v>0.25538060271792745</v>
      </c>
      <c r="V44" s="2">
        <f>K49</f>
        <v>4.8942030972752501E-3</v>
      </c>
      <c r="W44" s="2">
        <f>U44-P44</f>
        <v>-0.63484149903466291</v>
      </c>
      <c r="AC44"/>
      <c r="AD44"/>
      <c r="AH44"/>
      <c r="AI44"/>
      <c r="AJ44"/>
    </row>
    <row r="45" spans="1:36" s="2" customFormat="1" x14ac:dyDescent="0.3">
      <c r="A45" s="2" t="s">
        <v>5</v>
      </c>
      <c r="B45">
        <v>1.5</v>
      </c>
      <c r="C45">
        <v>44.557000000000002</v>
      </c>
      <c r="D45" s="2">
        <f t="shared" ref="D45:D46" si="41">(C45-B45)/(C45+B45)</f>
        <v>0.93486332153635709</v>
      </c>
      <c r="G45" s="2" t="s">
        <v>5</v>
      </c>
      <c r="H45">
        <v>23</v>
      </c>
      <c r="I45">
        <v>39.493699999999997</v>
      </c>
      <c r="J45" s="2">
        <f t="shared" ref="J45:J46" si="42">(I45-H45)/(I45+H45)</f>
        <v>0.26392580372101504</v>
      </c>
      <c r="AC45"/>
      <c r="AD45"/>
      <c r="AH45"/>
      <c r="AI45"/>
      <c r="AJ45"/>
    </row>
    <row r="46" spans="1:36" s="2" customFormat="1" x14ac:dyDescent="0.3">
      <c r="A46" s="2" t="s">
        <v>7</v>
      </c>
      <c r="B46">
        <v>2</v>
      </c>
      <c r="C46">
        <v>45.569600000000001</v>
      </c>
      <c r="D46" s="2">
        <f t="shared" si="41"/>
        <v>0.91591268373078605</v>
      </c>
      <c r="G46" s="2" t="s">
        <v>6</v>
      </c>
      <c r="H46">
        <v>21.5</v>
      </c>
      <c r="I46">
        <v>38.481000000000002</v>
      </c>
      <c r="J46" s="2">
        <f t="shared" si="42"/>
        <v>0.28310631700038347</v>
      </c>
      <c r="AC46"/>
      <c r="AD46"/>
      <c r="AH46"/>
      <c r="AI46"/>
      <c r="AJ46"/>
    </row>
    <row r="47" spans="1:36" s="2" customFormat="1" x14ac:dyDescent="0.3">
      <c r="B47">
        <v>1.5</v>
      </c>
      <c r="C47">
        <v>44.557000000000002</v>
      </c>
      <c r="D47" s="2">
        <f>(C47-B47)/(C47+B47)</f>
        <v>0.93486332153635709</v>
      </c>
      <c r="Z47"/>
      <c r="AA47"/>
      <c r="AB47"/>
      <c r="AC47"/>
      <c r="AD47"/>
      <c r="AH47"/>
      <c r="AI47"/>
      <c r="AJ47"/>
    </row>
    <row r="48" spans="1:36" s="2" customFormat="1" x14ac:dyDescent="0.3">
      <c r="Z48"/>
      <c r="AA48"/>
      <c r="AB48"/>
      <c r="AC48"/>
      <c r="AD48"/>
      <c r="AH48"/>
      <c r="AI48"/>
      <c r="AJ48"/>
    </row>
    <row r="49" spans="1:36" s="2" customFormat="1" x14ac:dyDescent="0.3">
      <c r="A49" s="3"/>
      <c r="B49" s="3">
        <f>AVERAGE(B44:B48)</f>
        <v>2.5</v>
      </c>
      <c r="C49" s="3">
        <f t="shared" ref="C49" si="43">AVERAGE(C44:C48)</f>
        <v>43.544325000000001</v>
      </c>
      <c r="D49" s="3">
        <f>AVERAGE(D44:D48)</f>
        <v>0.89022210175259031</v>
      </c>
      <c r="E49" s="3">
        <f>_xlfn.T.TEST(B44:B48,C44:C48,2,1)</f>
        <v>3.3019202920886958E-4</v>
      </c>
      <c r="G49" s="3"/>
      <c r="H49" s="3">
        <f>AVERAGE(H44:H48)</f>
        <v>22.833333333333332</v>
      </c>
      <c r="I49" s="3">
        <f t="shared" ref="I49" si="44">AVERAGE(I44:I48)</f>
        <v>38.480999999999995</v>
      </c>
      <c r="J49" s="3">
        <f>AVERAGE(J44:J48)</f>
        <v>0.25538060271792745</v>
      </c>
      <c r="K49" s="3">
        <f>_xlfn.T.TEST(H44:H48,I44:I48,2,1)</f>
        <v>4.8942030972752501E-3</v>
      </c>
      <c r="Z49"/>
      <c r="AA49"/>
      <c r="AB49"/>
      <c r="AC49"/>
      <c r="AD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AA50" s="6"/>
      <c r="AC50"/>
      <c r="AD50"/>
      <c r="AE50"/>
      <c r="AF50"/>
      <c r="AG50"/>
      <c r="AH50"/>
      <c r="AI50"/>
      <c r="AJ50"/>
    </row>
    <row r="51" spans="1:36" s="2" customFormat="1" x14ac:dyDescent="0.3">
      <c r="A51" t="s">
        <v>42</v>
      </c>
      <c r="B51" s="2">
        <v>30.5</v>
      </c>
      <c r="C51" s="2">
        <v>60.759500000000003</v>
      </c>
      <c r="D51" s="2">
        <f>(C51-B51)/(C51+B51)</f>
        <v>0.33157643861734942</v>
      </c>
      <c r="G51" t="s">
        <v>25</v>
      </c>
      <c r="H51" s="2">
        <v>18.5</v>
      </c>
      <c r="I51" s="2">
        <v>36.4557</v>
      </c>
      <c r="J51" s="2">
        <f>(I51-H51)/(I51+H51)</f>
        <v>0.32673043924470074</v>
      </c>
      <c r="M51" s="2" t="str">
        <f>A51</f>
        <v>TS052119b3</v>
      </c>
      <c r="N51" s="2" t="str">
        <f>A53</f>
        <v>Lhx6</v>
      </c>
      <c r="O51" s="2">
        <f>B56</f>
        <v>35.166666666666664</v>
      </c>
      <c r="P51" s="2">
        <f>D56</f>
        <v>0.34830986398191238</v>
      </c>
      <c r="Q51" s="2">
        <f>E56</f>
        <v>2.0756625402580709E-2</v>
      </c>
      <c r="R51" s="2" t="str">
        <f>G51</f>
        <v>TS052119b5</v>
      </c>
      <c r="S51" s="2" t="str">
        <f>G53</f>
        <v>PV</v>
      </c>
      <c r="T51" s="2">
        <f>H56</f>
        <v>20.166666666666668</v>
      </c>
      <c r="U51" s="2">
        <f>J56</f>
        <v>0.40322387838018514</v>
      </c>
      <c r="V51" s="2">
        <f>K56</f>
        <v>3.1953459527234142E-2</v>
      </c>
      <c r="W51" s="2">
        <f>U51-P51</f>
        <v>5.4914014398272759E-2</v>
      </c>
      <c r="AB51" s="6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>
        <v>41.5</v>
      </c>
      <c r="C52">
        <v>75.949399999999997</v>
      </c>
      <c r="D52" s="2">
        <f t="shared" ref="D52:D53" si="45">(C52-B52)/(C52+B52)</f>
        <v>0.2933126946582954</v>
      </c>
      <c r="G52" s="2" t="s">
        <v>5</v>
      </c>
      <c r="H52">
        <v>20</v>
      </c>
      <c r="I52">
        <v>54.683500000000002</v>
      </c>
      <c r="J52" s="2">
        <f t="shared" ref="J52:J53" si="46">(I52-H52)/(I52+H52)</f>
        <v>0.46440646193603674</v>
      </c>
      <c r="AB52" s="6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>
        <v>33.5</v>
      </c>
      <c r="C53">
        <v>82.025300000000001</v>
      </c>
      <c r="D53" s="2">
        <f t="shared" si="45"/>
        <v>0.42004045867009221</v>
      </c>
      <c r="G53" s="2" t="s">
        <v>6</v>
      </c>
      <c r="H53">
        <v>22</v>
      </c>
      <c r="I53">
        <v>53.670900000000003</v>
      </c>
      <c r="J53" s="2">
        <f t="shared" si="46"/>
        <v>0.41853473395981811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35.166666666666664</v>
      </c>
      <c r="C56" s="3">
        <f t="shared" ref="C56" si="47">AVERAGE(C51:C55)</f>
        <v>72.9114</v>
      </c>
      <c r="D56" s="3">
        <f>AVERAGE(D51:D55)</f>
        <v>0.34830986398191238</v>
      </c>
      <c r="E56" s="3">
        <f>_xlfn.T.TEST(B51:B55,C51:C55,2,1)</f>
        <v>2.0756625402580709E-2</v>
      </c>
      <c r="G56" s="3"/>
      <c r="H56" s="3">
        <f>AVERAGE(H51:H55)</f>
        <v>20.166666666666668</v>
      </c>
      <c r="I56" s="3">
        <f t="shared" ref="I56" si="48">AVERAGE(I51:I55)</f>
        <v>48.270033333333338</v>
      </c>
      <c r="J56" s="3">
        <f>AVERAGE(J51:J55)</f>
        <v>0.40322387838018514</v>
      </c>
      <c r="K56" s="3">
        <f>_xlfn.T.TEST(H51:H55,I51:I55,2,1)</f>
        <v>3.1953459527234142E-2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t="s">
        <v>43</v>
      </c>
      <c r="B58" s="2">
        <v>14</v>
      </c>
      <c r="C58" s="2">
        <v>22.278500000000001</v>
      </c>
      <c r="D58" s="2">
        <f>(C58-B58)/(C58+B58)</f>
        <v>0.22819300687735161</v>
      </c>
      <c r="G58" t="s">
        <v>26</v>
      </c>
      <c r="H58" s="2">
        <v>35.5</v>
      </c>
      <c r="I58" s="2">
        <v>154.93700000000001</v>
      </c>
      <c r="J58" s="2">
        <f>(I58-H58)/(I58+H58)</f>
        <v>0.62717329090460361</v>
      </c>
      <c r="M58" s="2" t="str">
        <f>A58</f>
        <v>TS052119c1</v>
      </c>
      <c r="N58" s="2" t="str">
        <f>A60</f>
        <v>Lhx6</v>
      </c>
      <c r="O58" s="2">
        <f>B63</f>
        <v>8.375</v>
      </c>
      <c r="P58" s="2">
        <f>D63</f>
        <v>0.5256866820310413</v>
      </c>
      <c r="Q58" s="2">
        <f>E63</f>
        <v>2.1618039400673875E-2</v>
      </c>
      <c r="R58" s="2" t="str">
        <f>G58</f>
        <v>TS052119d1</v>
      </c>
      <c r="S58" s="2" t="str">
        <f>G60</f>
        <v>PV</v>
      </c>
      <c r="T58" s="2">
        <f>H63</f>
        <v>37.625</v>
      </c>
      <c r="U58" s="2">
        <f>J63</f>
        <v>0.609613661332287</v>
      </c>
      <c r="V58" s="2">
        <f>K63</f>
        <v>6.1927793116810025E-5</v>
      </c>
      <c r="W58" s="2">
        <f>U58-P58</f>
        <v>8.3926979301245708E-2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>
        <v>8.5</v>
      </c>
      <c r="C59">
        <v>25.316500000000001</v>
      </c>
      <c r="D59" s="2">
        <f t="shared" ref="D59:D60" si="49">(C59-B59)/(C59+B59)</f>
        <v>0.49728682743631064</v>
      </c>
      <c r="G59" s="2" t="s">
        <v>5</v>
      </c>
      <c r="H59">
        <v>44.5</v>
      </c>
      <c r="I59">
        <v>150.886</v>
      </c>
      <c r="J59" s="2">
        <f t="shared" ref="J59:J60" si="50">(I59-H59)/(I59+H59)</f>
        <v>0.54449141698995829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>
        <v>3</v>
      </c>
      <c r="C60">
        <v>31.392399999999999</v>
      </c>
      <c r="D60" s="2">
        <f t="shared" si="49"/>
        <v>0.82554285249066661</v>
      </c>
      <c r="G60" s="2" t="s">
        <v>6</v>
      </c>
      <c r="H60">
        <v>29.5</v>
      </c>
      <c r="I60">
        <v>151.899</v>
      </c>
      <c r="J60" s="2">
        <f t="shared" si="50"/>
        <v>0.67475013643956139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>
        <v>8</v>
      </c>
      <c r="C61">
        <v>27.692299999999999</v>
      </c>
      <c r="D61" s="2">
        <f>(C61-B61)/(C61+B61)</f>
        <v>0.55172404131983643</v>
      </c>
      <c r="H61">
        <v>41</v>
      </c>
      <c r="I61">
        <v>160</v>
      </c>
      <c r="J61" s="2">
        <f>(I61-H61)/(I61+H61)</f>
        <v>0.59203980099502485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8.375</v>
      </c>
      <c r="C63" s="3">
        <f t="shared" ref="C63" si="51">AVERAGE(C58:C62)</f>
        <v>26.669924999999999</v>
      </c>
      <c r="D63" s="3">
        <f>AVERAGE(D58:D62)</f>
        <v>0.5256866820310413</v>
      </c>
      <c r="E63" s="3">
        <f>_xlfn.T.TEST(B58:B62,C58:C62,2,1)</f>
        <v>2.1618039400673875E-2</v>
      </c>
      <c r="G63" s="3"/>
      <c r="H63" s="3">
        <f>AVERAGE(H58:H62)</f>
        <v>37.625</v>
      </c>
      <c r="I63" s="3">
        <f t="shared" ref="I63" si="52">AVERAGE(I58:I62)</f>
        <v>154.43049999999999</v>
      </c>
      <c r="J63" s="3">
        <f>AVERAGE(J58:J62)</f>
        <v>0.609613661332287</v>
      </c>
      <c r="K63" s="3">
        <f>_xlfn.T.TEST(H58:H62,I58:I62,2,1)</f>
        <v>6.1927793116810025E-5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t="s">
        <v>44</v>
      </c>
      <c r="B65" s="2">
        <v>25.5</v>
      </c>
      <c r="C65" s="2">
        <v>41.518999999999998</v>
      </c>
      <c r="D65" s="2">
        <f>(C65-B65)/(C65+B65)</f>
        <v>0.23902176994583621</v>
      </c>
      <c r="G65" t="s">
        <v>27</v>
      </c>
      <c r="H65" s="2">
        <v>33.5</v>
      </c>
      <c r="I65" s="2">
        <v>65.822800000000001</v>
      </c>
      <c r="J65" s="2">
        <f>(I65-H65)/(I65+H65)</f>
        <v>0.32543182431425616</v>
      </c>
      <c r="M65" s="2" t="str">
        <f>A65</f>
        <v>TS052119d5</v>
      </c>
      <c r="N65" s="2" t="str">
        <f>A67</f>
        <v>Lhx6</v>
      </c>
      <c r="O65" s="2">
        <f>B70</f>
        <v>29</v>
      </c>
      <c r="P65" s="2">
        <f>D70</f>
        <v>0.23936803408593815</v>
      </c>
      <c r="Q65" s="2">
        <f>E70</f>
        <v>1.2083966720891832E-3</v>
      </c>
      <c r="R65" s="2" t="str">
        <f>G65</f>
        <v>TS052119d2</v>
      </c>
      <c r="S65" s="2" t="str">
        <f>G67</f>
        <v>PV</v>
      </c>
      <c r="T65" s="2">
        <f>H70</f>
        <v>31.166666666666668</v>
      </c>
      <c r="U65" s="2">
        <f>J70</f>
        <v>0.34166023631149445</v>
      </c>
      <c r="V65" s="2">
        <f>K70</f>
        <v>8.2151018669708811E-5</v>
      </c>
      <c r="W65" s="2">
        <f>U65-P65</f>
        <v>0.10229220222555629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28</v>
      </c>
      <c r="C66" s="2">
        <v>43.5443</v>
      </c>
      <c r="D66" s="2">
        <f t="shared" ref="D66:D67" si="53">(C66-B66)/(C66+B66)</f>
        <v>0.21726818209137558</v>
      </c>
      <c r="G66" s="2" t="s">
        <v>5</v>
      </c>
      <c r="H66">
        <v>30</v>
      </c>
      <c r="I66">
        <v>61.772100000000002</v>
      </c>
      <c r="J66" s="2">
        <f t="shared" ref="J66:J67" si="54">(I66-H66)/(I66+H66)</f>
        <v>0.34620652682024278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>
        <v>31.5</v>
      </c>
      <c r="C67">
        <v>51.645600000000002</v>
      </c>
      <c r="D67" s="2">
        <f t="shared" si="53"/>
        <v>0.24229303775545549</v>
      </c>
      <c r="G67" s="2" t="s">
        <v>6</v>
      </c>
      <c r="H67">
        <v>30</v>
      </c>
      <c r="I67">
        <v>62.784799999999997</v>
      </c>
      <c r="J67" s="2">
        <f t="shared" si="54"/>
        <v>0.35334235779998446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>
        <v>31</v>
      </c>
      <c r="C68">
        <v>52.658200000000001</v>
      </c>
      <c r="D68" s="2">
        <f>(C68-B68)/(C68+B68)</f>
        <v>0.2588891465510853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29</v>
      </c>
      <c r="C70" s="3">
        <f t="shared" ref="C70" si="55">AVERAGE(C65:C69)</f>
        <v>47.341774999999998</v>
      </c>
      <c r="D70" s="3">
        <f>AVERAGE(D65:D69)</f>
        <v>0.23936803408593815</v>
      </c>
      <c r="E70" s="3">
        <f>_xlfn.T.TEST(B65:B69,C65:C69,2,1)</f>
        <v>1.2083966720891832E-3</v>
      </c>
      <c r="G70" s="3"/>
      <c r="H70" s="3">
        <f>AVERAGE(H65:H69)</f>
        <v>31.166666666666668</v>
      </c>
      <c r="I70" s="3">
        <f t="shared" ref="I70" si="56">AVERAGE(I65:I69)</f>
        <v>63.459899999999998</v>
      </c>
      <c r="J70" s="3">
        <f>AVERAGE(J65:J69)</f>
        <v>0.34166023631149445</v>
      </c>
      <c r="K70" s="3">
        <f>_xlfn.T.TEST(H65:H69,I65:I69,2,1)</f>
        <v>8.2151018669708811E-5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t="s">
        <v>45</v>
      </c>
      <c r="B72" s="2">
        <v>19.5</v>
      </c>
      <c r="C72" s="2">
        <v>47.594900000000003</v>
      </c>
      <c r="D72" s="2">
        <f>(C72-B72)/(C72+B72)</f>
        <v>0.41873376366907178</v>
      </c>
      <c r="G72" t="s">
        <v>28</v>
      </c>
      <c r="H72" s="2">
        <v>30.5</v>
      </c>
      <c r="I72" s="2">
        <v>58.734200000000001</v>
      </c>
      <c r="J72" s="2">
        <f>(I72-H72)/(I72+H72)</f>
        <v>0.31640559337115143</v>
      </c>
      <c r="M72" s="2" t="str">
        <f>A72</f>
        <v>TS052119d6</v>
      </c>
      <c r="N72" s="2" t="str">
        <f>A74</f>
        <v>Lhx6</v>
      </c>
      <c r="O72" s="2">
        <f>B77</f>
        <v>19.333333333333332</v>
      </c>
      <c r="P72" s="2">
        <f>D77</f>
        <v>0.41349217650482201</v>
      </c>
      <c r="Q72" s="2">
        <f>E77</f>
        <v>2.6750497650911403E-4</v>
      </c>
      <c r="R72" s="2" t="str">
        <f>G72</f>
        <v>TS052119d3</v>
      </c>
      <c r="S72" s="2" t="str">
        <f>G74</f>
        <v>PV</v>
      </c>
      <c r="T72" s="2">
        <f>H77</f>
        <v>27.833333333333332</v>
      </c>
      <c r="U72" s="2">
        <f>J77</f>
        <v>0.33664698024171996</v>
      </c>
      <c r="V72" s="2">
        <f>K77</f>
        <v>1.73664548228077E-3</v>
      </c>
      <c r="W72" s="2">
        <f>U72-P72</f>
        <v>-7.6845196263102045E-2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>
        <v>20</v>
      </c>
      <c r="C73">
        <v>46.582299999999996</v>
      </c>
      <c r="D73" s="2">
        <f t="shared" ref="D73:D74" si="57">(C73-B73)/(C73+B73)</f>
        <v>0.39923973788829759</v>
      </c>
      <c r="G73" s="2" t="s">
        <v>5</v>
      </c>
      <c r="H73">
        <v>27.5</v>
      </c>
      <c r="I73">
        <v>57.721499999999999</v>
      </c>
      <c r="J73" s="2">
        <f t="shared" ref="J73:J74" si="58">(I73-H73)/(I73+H73)</f>
        <v>0.35462295312802522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>
        <v>18.5</v>
      </c>
      <c r="C74">
        <v>45.569600000000001</v>
      </c>
      <c r="D74" s="2">
        <f t="shared" si="57"/>
        <v>0.4225030279570966</v>
      </c>
      <c r="G74" s="2" t="s">
        <v>6</v>
      </c>
      <c r="H74">
        <v>25.5</v>
      </c>
      <c r="I74">
        <v>51.645600000000002</v>
      </c>
      <c r="J74" s="2">
        <f t="shared" si="58"/>
        <v>0.33891239422598307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19.333333333333332</v>
      </c>
      <c r="C77" s="3">
        <f t="shared" ref="C77" si="59">AVERAGE(C72:C76)</f>
        <v>46.582266666666669</v>
      </c>
      <c r="D77" s="3">
        <f>AVERAGE(D72:D76)</f>
        <v>0.41349217650482201</v>
      </c>
      <c r="E77" s="3">
        <f>_xlfn.T.TEST(B72:B76,C72:C76,2,1)</f>
        <v>2.6750497650911403E-4</v>
      </c>
      <c r="G77" s="3"/>
      <c r="H77" s="3">
        <f>AVERAGE(H72:H76)</f>
        <v>27.833333333333332</v>
      </c>
      <c r="I77" s="3">
        <f t="shared" ref="I77" si="60">AVERAGE(I72:I76)</f>
        <v>56.033766666666672</v>
      </c>
      <c r="J77" s="3">
        <f>AVERAGE(J72:J76)</f>
        <v>0.33664698024171996</v>
      </c>
      <c r="K77" s="3">
        <f>_xlfn.T.TEST(H72:H76,I72:I76,2,1)</f>
        <v>1.73664548228077E-3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t="s">
        <v>46</v>
      </c>
      <c r="B79" s="2">
        <v>71.5</v>
      </c>
      <c r="C79" s="2">
        <v>92.151899999999998</v>
      </c>
      <c r="D79" s="2">
        <f>(C79-B79)/(C79+B79)</f>
        <v>0.12619407412929515</v>
      </c>
      <c r="G79" t="s">
        <v>29</v>
      </c>
      <c r="H79" s="2">
        <v>39</v>
      </c>
      <c r="I79" s="2">
        <v>65.822800000000001</v>
      </c>
      <c r="J79" s="2">
        <f>(I79-H79)/(I79+H79)</f>
        <v>0.25588707800211408</v>
      </c>
      <c r="M79" s="2" t="str">
        <f>A79</f>
        <v>TS052119e1</v>
      </c>
      <c r="N79" s="2" t="str">
        <f>A81</f>
        <v>Lhx6</v>
      </c>
      <c r="O79" s="2">
        <f>B84</f>
        <v>76.5</v>
      </c>
      <c r="P79" s="2">
        <f>D84</f>
        <v>8.1808069892619281E-2</v>
      </c>
      <c r="Q79" s="2">
        <f>E84</f>
        <v>8.3997814199279208E-2</v>
      </c>
      <c r="R79" s="2" t="str">
        <f>G79</f>
        <v>TS052119d4</v>
      </c>
      <c r="S79" s="2" t="str">
        <f>G81</f>
        <v>PV</v>
      </c>
      <c r="T79" s="2">
        <f>H84</f>
        <v>35.666666666666664</v>
      </c>
      <c r="U79" s="2">
        <f>J84</f>
        <v>0.26083028904190103</v>
      </c>
      <c r="V79" s="2">
        <f>K84</f>
        <v>5.2766718545088371E-3</v>
      </c>
      <c r="W79" s="2">
        <f>U79-P79</f>
        <v>0.17902221914928174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>
        <v>79</v>
      </c>
      <c r="C80">
        <v>93.164500000000004</v>
      </c>
      <c r="D80" s="2">
        <f t="shared" ref="D80:D81" si="61">(C80-B80)/(C80+B80)</f>
        <v>8.2273058615452102E-2</v>
      </c>
      <c r="G80" s="2" t="s">
        <v>5</v>
      </c>
      <c r="H80">
        <v>35.5</v>
      </c>
      <c r="I80">
        <v>62.784799999999997</v>
      </c>
      <c r="J80" s="2">
        <f t="shared" ref="J80:J81" si="62">(I80-H80)/(I80+H80)</f>
        <v>0.27760955915868984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>
        <v>79</v>
      </c>
      <c r="C81">
        <v>85.063299999999998</v>
      </c>
      <c r="D81" s="2">
        <f t="shared" si="61"/>
        <v>3.6957076933110559E-2</v>
      </c>
      <c r="G81" s="2" t="s">
        <v>6</v>
      </c>
      <c r="H81">
        <v>32.5</v>
      </c>
      <c r="I81">
        <v>54.050600000000003</v>
      </c>
      <c r="J81" s="2">
        <f t="shared" si="62"/>
        <v>0.24899422996489917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76.5</v>
      </c>
      <c r="C84" s="3">
        <f t="shared" ref="C84" si="63">AVERAGE(C79:C83)</f>
        <v>90.126566666666648</v>
      </c>
      <c r="D84" s="4">
        <f>AVERAGE(D79:D83)</f>
        <v>8.1808069892619281E-2</v>
      </c>
      <c r="E84" s="3">
        <f>_xlfn.T.TEST(B79:B83,C79:C83,2,1)</f>
        <v>8.3997814199279208E-2</v>
      </c>
      <c r="G84" s="3"/>
      <c r="H84" s="3">
        <f>AVERAGE(H79:H83)</f>
        <v>35.666666666666664</v>
      </c>
      <c r="I84" s="3">
        <f t="shared" ref="I84" si="64">AVERAGE(I79:I83)</f>
        <v>60.886066666666665</v>
      </c>
      <c r="J84" s="5">
        <f>AVERAGE(J79:J83)</f>
        <v>0.26083028904190103</v>
      </c>
      <c r="K84" s="3">
        <f>_xlfn.T.TEST(H79:H83,I79:I83,2,1)</f>
        <v>5.2766718545088371E-3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t="s">
        <v>47</v>
      </c>
      <c r="B86" s="2">
        <v>13</v>
      </c>
      <c r="C86" s="2">
        <v>47.594900000000003</v>
      </c>
      <c r="D86" s="2">
        <f>(C86-B86)/(C86+B86)</f>
        <v>0.57092098509940603</v>
      </c>
      <c r="G86" t="s">
        <v>30</v>
      </c>
      <c r="H86" s="2">
        <v>43</v>
      </c>
      <c r="I86" s="2">
        <v>64.810100000000006</v>
      </c>
      <c r="J86" s="2">
        <f>(I86-H86)/(I86+H86)</f>
        <v>0.20230108310816894</v>
      </c>
      <c r="M86" s="2" t="str">
        <f>A86</f>
        <v>TS052119e2</v>
      </c>
      <c r="N86" s="2" t="str">
        <f>A88</f>
        <v>Lhx6</v>
      </c>
      <c r="O86" s="2">
        <f>B91</f>
        <v>13.5</v>
      </c>
      <c r="P86" s="2">
        <f>D91</f>
        <v>0.48538611946443222</v>
      </c>
      <c r="Q86" s="2">
        <f>E91</f>
        <v>3.5652410262744802E-3</v>
      </c>
      <c r="R86" s="2" t="str">
        <f>G86</f>
        <v>TS042519b5</v>
      </c>
      <c r="S86" s="2" t="str">
        <f>G88</f>
        <v>PV</v>
      </c>
      <c r="T86" s="2">
        <f>H91</f>
        <v>43</v>
      </c>
      <c r="U86" s="2">
        <f>J91</f>
        <v>0.27012505050573093</v>
      </c>
      <c r="V86" s="2">
        <f>K91</f>
        <v>2.5356501509891816E-2</v>
      </c>
      <c r="W86" s="2">
        <f>U86-P86</f>
        <v>-0.21526106895870128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>
        <v>15</v>
      </c>
      <c r="C87">
        <v>38.481000000000002</v>
      </c>
      <c r="D87" s="2">
        <f t="shared" ref="D87:D88" si="65">(C87-B87)/(C87+B87)</f>
        <v>0.43905312166937793</v>
      </c>
      <c r="G87" s="2" t="s">
        <v>5</v>
      </c>
      <c r="H87">
        <v>45</v>
      </c>
      <c r="I87">
        <v>82.025300000000001</v>
      </c>
      <c r="J87" s="2">
        <f t="shared" ref="J87:J88" si="66">(I87-H87)/(I87+H87)</f>
        <v>0.29147972884141976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>
        <v>15</v>
      </c>
      <c r="C88">
        <v>35.442999999999998</v>
      </c>
      <c r="D88" s="2">
        <f t="shared" si="65"/>
        <v>0.40526931387903176</v>
      </c>
      <c r="G88" s="2" t="s">
        <v>6</v>
      </c>
      <c r="H88">
        <v>41</v>
      </c>
      <c r="I88">
        <v>78.987300000000005</v>
      </c>
      <c r="J88" s="2">
        <f t="shared" si="66"/>
        <v>0.31659433956760424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>
        <v>11</v>
      </c>
      <c r="C89">
        <v>35.442999999999998</v>
      </c>
      <c r="D89" s="2">
        <f>(C89-B89)/(C89+B89)</f>
        <v>0.52630105720991316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13.5</v>
      </c>
      <c r="C91" s="3">
        <f t="shared" ref="C91" si="67">AVERAGE(C86:C90)</f>
        <v>39.240475000000004</v>
      </c>
      <c r="D91" s="3">
        <f>AVERAGE(D86:D90)</f>
        <v>0.48538611946443222</v>
      </c>
      <c r="E91" s="3">
        <f>_xlfn.T.TEST(B86:B90,C86:C90,2,1)</f>
        <v>3.5652410262744802E-3</v>
      </c>
      <c r="G91" s="3"/>
      <c r="H91" s="3">
        <f>AVERAGE(H86:H90)</f>
        <v>43</v>
      </c>
      <c r="I91" s="3">
        <f t="shared" ref="I91" si="68">AVERAGE(I86:I90)</f>
        <v>75.274233333333328</v>
      </c>
      <c r="J91" s="3">
        <f>AVERAGE(J86:J90)</f>
        <v>0.27012505050573093</v>
      </c>
      <c r="K91" s="3">
        <f>_xlfn.T.TEST(H86:H90,I86:I90,2,1)</f>
        <v>2.5356501509891816E-2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t="s">
        <v>48</v>
      </c>
      <c r="B93" s="2">
        <v>1</v>
      </c>
      <c r="C93" s="2">
        <v>15.1899</v>
      </c>
      <c r="D93" s="2">
        <f>(C93-B93)/(C93+B93)</f>
        <v>0.87646619188506403</v>
      </c>
      <c r="G93" t="s">
        <v>31</v>
      </c>
      <c r="H93" s="2">
        <v>71.5</v>
      </c>
      <c r="I93" s="2">
        <v>84.050600000000003</v>
      </c>
      <c r="J93" s="2">
        <f>(I93-H93)/(I93+H93)</f>
        <v>8.0684998964967045E-2</v>
      </c>
      <c r="M93" s="2" t="str">
        <f>A93</f>
        <v>TS052119e3</v>
      </c>
      <c r="N93" s="2" t="str">
        <f>A95</f>
        <v>Lhx6</v>
      </c>
      <c r="O93" s="2">
        <f>B98</f>
        <v>1.25</v>
      </c>
      <c r="P93" s="2">
        <f>D98</f>
        <v>0.87315561335202663</v>
      </c>
      <c r="Q93" s="2">
        <f>E98</f>
        <v>8.3822007978819101E-4</v>
      </c>
      <c r="R93" s="2" t="str">
        <f>G93</f>
        <v>TS042519b6</v>
      </c>
      <c r="S93" s="2" t="str">
        <f>G95</f>
        <v>PV</v>
      </c>
      <c r="T93" s="2">
        <f>H98</f>
        <v>66</v>
      </c>
      <c r="U93" s="2">
        <f>J98</f>
        <v>0.11647616336045438</v>
      </c>
      <c r="V93" s="2">
        <f>K98</f>
        <v>1.6244717883875714E-2</v>
      </c>
      <c r="W93" s="2">
        <f>U93-P93</f>
        <v>-0.75667944999157222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>
        <v>2</v>
      </c>
      <c r="C94">
        <v>18.227799999999998</v>
      </c>
      <c r="D94" s="2">
        <f t="shared" ref="D94:D95" si="69">(C94-B94)/(C94+B94)</f>
        <v>0.80225234578154814</v>
      </c>
      <c r="G94" s="2" t="s">
        <v>5</v>
      </c>
      <c r="H94">
        <v>65</v>
      </c>
      <c r="I94">
        <v>93.164500000000004</v>
      </c>
      <c r="J94" s="2">
        <f t="shared" ref="J94:J95" si="70">(I94-H94)/(I94+H94)</f>
        <v>0.17807093247852712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>
        <v>1.5</v>
      </c>
      <c r="C95">
        <v>20.2532</v>
      </c>
      <c r="D95" s="2">
        <f t="shared" si="69"/>
        <v>0.8620892558336245</v>
      </c>
      <c r="G95" s="2" t="s">
        <v>6</v>
      </c>
      <c r="H95">
        <v>64</v>
      </c>
      <c r="I95">
        <v>78.480999999999995</v>
      </c>
      <c r="J95" s="2">
        <f t="shared" si="70"/>
        <v>0.10163460391210052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>
        <v>0.5</v>
      </c>
      <c r="C96">
        <v>20.2532</v>
      </c>
      <c r="D96" s="2">
        <f>(C96-B96)/(C96+B96)</f>
        <v>0.95181465990786962</v>
      </c>
      <c r="H96">
        <v>63.5</v>
      </c>
      <c r="I96">
        <v>78.480999999999995</v>
      </c>
      <c r="J96" s="2">
        <f>(I96-H96)/(I96+H96)</f>
        <v>0.10551411808622277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1.25</v>
      </c>
      <c r="C98" s="3">
        <f>AVERAGE(C93:C97)</f>
        <v>18.481024999999999</v>
      </c>
      <c r="D98" s="3">
        <f>AVERAGE(D93:D97)</f>
        <v>0.87315561335202663</v>
      </c>
      <c r="E98" s="3">
        <f>_xlfn.T.TEST(B93:B97,C93:C97,2,1)</f>
        <v>8.3822007978819101E-4</v>
      </c>
      <c r="G98" s="3"/>
      <c r="H98" s="3">
        <f>AVERAGE(H93:H97)</f>
        <v>66</v>
      </c>
      <c r="I98" s="3">
        <f>AVERAGE(I93:I97)</f>
        <v>83.544274999999999</v>
      </c>
      <c r="J98" s="3">
        <f>AVERAGE(J93:J97)</f>
        <v>0.11647616336045438</v>
      </c>
      <c r="K98" s="3">
        <f>_xlfn.T.TEST(H93:H97,I93:I97,2,1)</f>
        <v>1.6244717883875714E-2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A99" s="2" t="s">
        <v>0</v>
      </c>
      <c r="B99" s="2" t="s">
        <v>1</v>
      </c>
      <c r="C99" s="2" t="s">
        <v>2</v>
      </c>
      <c r="D99" s="2" t="s">
        <v>3</v>
      </c>
      <c r="E99" s="2" t="s">
        <v>4</v>
      </c>
      <c r="G99" s="2" t="s">
        <v>0</v>
      </c>
      <c r="H99" s="2" t="s">
        <v>1</v>
      </c>
      <c r="I99" s="2" t="s">
        <v>2</v>
      </c>
      <c r="J99" s="2" t="s">
        <v>3</v>
      </c>
      <c r="K99" s="2" t="s">
        <v>4</v>
      </c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A100" t="s">
        <v>49</v>
      </c>
      <c r="B100" s="2">
        <v>46</v>
      </c>
      <c r="C100" s="2">
        <v>47.594900000000003</v>
      </c>
      <c r="D100" s="2">
        <f>(C100-B100)/(C100+B100)</f>
        <v>1.7040458401045386E-2</v>
      </c>
      <c r="G100" t="s">
        <v>32</v>
      </c>
      <c r="H100" s="2">
        <v>54</v>
      </c>
      <c r="I100" s="2">
        <v>147.84800000000001</v>
      </c>
      <c r="J100" s="2">
        <f>(I100-H100)/(I100+H100)</f>
        <v>0.46494391819587022</v>
      </c>
      <c r="M100" s="2" t="str">
        <f>A100</f>
        <v>TS042519b8</v>
      </c>
      <c r="N100" s="2" t="str">
        <f>A102</f>
        <v>Lhx6</v>
      </c>
      <c r="O100" s="2">
        <f>B105</f>
        <v>48.833333333333336</v>
      </c>
      <c r="P100" s="2">
        <f>D105</f>
        <v>-1.9566787855548554E-2</v>
      </c>
      <c r="Q100" s="2">
        <f>E105</f>
        <v>0.39054279034263739</v>
      </c>
      <c r="R100" s="2" t="str">
        <f>G100</f>
        <v>TS042519b7</v>
      </c>
      <c r="S100" s="2" t="str">
        <f>G102</f>
        <v>PV</v>
      </c>
      <c r="T100" s="2">
        <f>H105</f>
        <v>51.333333333333336</v>
      </c>
      <c r="U100" s="2">
        <f>J105</f>
        <v>0.46733277929688716</v>
      </c>
      <c r="V100" s="2">
        <f>K105</f>
        <v>6.8610545310131381E-3</v>
      </c>
      <c r="W100" s="2">
        <f>U100-P100</f>
        <v>0.48689956715243571</v>
      </c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A101" s="2" t="s">
        <v>5</v>
      </c>
      <c r="B101">
        <v>50.5</v>
      </c>
      <c r="C101">
        <v>46.582299999999996</v>
      </c>
      <c r="D101" s="2">
        <f t="shared" ref="D101:D102" si="71">(C101-B101)/(C101+B101)</f>
        <v>-4.035442093975939E-2</v>
      </c>
      <c r="G101" s="2" t="s">
        <v>5</v>
      </c>
      <c r="H101">
        <v>56</v>
      </c>
      <c r="I101">
        <v>131.64599999999999</v>
      </c>
      <c r="J101" s="2">
        <f t="shared" ref="J101:J102" si="72">(I101-H101)/(I101+H101)</f>
        <v>0.40313142832780868</v>
      </c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A102" s="2" t="s">
        <v>7</v>
      </c>
      <c r="B102">
        <v>50</v>
      </c>
      <c r="C102">
        <v>46.582299999999996</v>
      </c>
      <c r="D102" s="2">
        <f t="shared" si="71"/>
        <v>-3.5386401027931655E-2</v>
      </c>
      <c r="G102" s="2" t="s">
        <v>6</v>
      </c>
      <c r="H102">
        <v>44</v>
      </c>
      <c r="I102">
        <v>144.81</v>
      </c>
      <c r="J102" s="2">
        <f t="shared" si="72"/>
        <v>0.53392299136698274</v>
      </c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>
        <f>AVERAGE(B100:B104)</f>
        <v>48.833333333333336</v>
      </c>
      <c r="C105" s="3">
        <f t="shared" ref="C105:D105" si="73">AVERAGE(C100:C104)</f>
        <v>46.919833333333337</v>
      </c>
      <c r="D105" s="4">
        <f t="shared" si="73"/>
        <v>-1.9566787855548554E-2</v>
      </c>
      <c r="E105" s="3">
        <f>_xlfn.T.TEST(B100:B104,C100:C104,2,1)</f>
        <v>0.39054279034263739</v>
      </c>
      <c r="G105" s="3"/>
      <c r="H105" s="3">
        <f>AVERAGE(H100:H104)</f>
        <v>51.333333333333336</v>
      </c>
      <c r="I105" s="3">
        <f>AVERAGE(I100:I104)</f>
        <v>141.43466666666669</v>
      </c>
      <c r="J105" s="3">
        <f>AVERAGE(J100:J104)</f>
        <v>0.46733277929688716</v>
      </c>
      <c r="K105" s="3">
        <f>_xlfn.T.TEST(H100:H104,I100:I104,2,1)</f>
        <v>6.8610545310131381E-3</v>
      </c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G106" s="2" t="s">
        <v>0</v>
      </c>
      <c r="H106" s="2" t="s">
        <v>1</v>
      </c>
      <c r="I106" s="2" t="s">
        <v>2</v>
      </c>
      <c r="J106" s="2" t="s">
        <v>3</v>
      </c>
      <c r="K106" s="2" t="s">
        <v>4</v>
      </c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A107" t="s">
        <v>50</v>
      </c>
      <c r="B107" s="2">
        <v>70</v>
      </c>
      <c r="C107" s="2">
        <v>89.113900000000001</v>
      </c>
      <c r="D107" s="2">
        <f>(C107-B107)/(C107+B107)</f>
        <v>0.1201271541958308</v>
      </c>
      <c r="G107" t="s">
        <v>33</v>
      </c>
      <c r="H107">
        <v>57.5</v>
      </c>
      <c r="I107">
        <v>199.494</v>
      </c>
      <c r="J107" s="2">
        <f>(I107-H107)/(I107+H107)</f>
        <v>0.552518735845973</v>
      </c>
      <c r="M107" s="2" t="str">
        <f>A107</f>
        <v>TS042519a2</v>
      </c>
      <c r="N107" s="2" t="str">
        <f>A109</f>
        <v>Lhx6</v>
      </c>
      <c r="O107" s="2">
        <f>B112</f>
        <v>74.666666666666671</v>
      </c>
      <c r="P107" s="2">
        <f>D112</f>
        <v>8.0067730426619591E-2</v>
      </c>
      <c r="Q107" s="2">
        <f>E112</f>
        <v>0.15433112107902958</v>
      </c>
      <c r="R107" s="2" t="str">
        <f>G107</f>
        <v>TS042519a1</v>
      </c>
      <c r="S107" s="2" t="str">
        <f>G109</f>
        <v>PV</v>
      </c>
      <c r="T107" s="2">
        <f>H112</f>
        <v>57</v>
      </c>
      <c r="U107" s="2">
        <f>J112</f>
        <v>0.56066747875127743</v>
      </c>
      <c r="V107" s="2">
        <f>K112</f>
        <v>3.1705193095615418E-4</v>
      </c>
      <c r="W107" s="2">
        <f>U107-P107</f>
        <v>0.48059974832465785</v>
      </c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A108" s="2" t="s">
        <v>5</v>
      </c>
      <c r="B108">
        <v>74.5</v>
      </c>
      <c r="C108">
        <v>75.949399999999997</v>
      </c>
      <c r="D108" s="2">
        <f t="shared" ref="D108:D109" si="74">(C108-B108)/(C108+B108)</f>
        <v>9.6338037905102786E-3</v>
      </c>
      <c r="G108" s="2" t="s">
        <v>5</v>
      </c>
      <c r="H108">
        <v>56</v>
      </c>
      <c r="I108">
        <v>206.58199999999999</v>
      </c>
      <c r="J108" s="2">
        <f t="shared" ref="J108:J109" si="75">(I108-H108)/(I108+H108)</f>
        <v>0.57346657425109104</v>
      </c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A109" s="2" t="s">
        <v>7</v>
      </c>
      <c r="B109">
        <v>79.5</v>
      </c>
      <c r="C109">
        <v>99.240499999999997</v>
      </c>
      <c r="D109" s="2">
        <f t="shared" si="74"/>
        <v>0.11044223329351768</v>
      </c>
      <c r="G109" s="2" t="s">
        <v>6</v>
      </c>
      <c r="H109">
        <v>57.5</v>
      </c>
      <c r="I109">
        <v>201.51900000000001</v>
      </c>
      <c r="J109" s="2">
        <f t="shared" si="75"/>
        <v>0.55601712615676846</v>
      </c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>
        <f>AVERAGE(B107:B111)</f>
        <v>74.666666666666671</v>
      </c>
      <c r="C112" s="3">
        <f t="shared" ref="C112" si="76">AVERAGE(C107:C111)</f>
        <v>88.101266666666675</v>
      </c>
      <c r="D112" s="4">
        <f>AVERAGE(D107:D111)</f>
        <v>8.0067730426619591E-2</v>
      </c>
      <c r="E112" s="3">
        <f>_xlfn.T.TEST(B107:B111,C107:C111,2,1)</f>
        <v>0.15433112107902958</v>
      </c>
      <c r="G112" s="3"/>
      <c r="H112" s="3">
        <f>AVERAGE(H107:H111)</f>
        <v>57</v>
      </c>
      <c r="I112" s="3">
        <f t="shared" ref="I112" si="77">AVERAGE(I107:I111)</f>
        <v>202.53166666666667</v>
      </c>
      <c r="J112" s="3">
        <f>AVERAGE(J107:J111)</f>
        <v>0.56066747875127743</v>
      </c>
      <c r="K112" s="3">
        <f>_xlfn.T.TEST(H107:H111,I107:I111,2,1)</f>
        <v>3.1705193095615418E-4</v>
      </c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A113" s="2" t="s">
        <v>0</v>
      </c>
      <c r="B113" s="2" t="s">
        <v>1</v>
      </c>
      <c r="C113" s="2" t="s">
        <v>2</v>
      </c>
      <c r="D113" s="2" t="s">
        <v>3</v>
      </c>
      <c r="E113" s="2" t="s">
        <v>4</v>
      </c>
      <c r="G113" s="2" t="s">
        <v>0</v>
      </c>
      <c r="H113" s="2" t="s">
        <v>1</v>
      </c>
      <c r="I113" s="2" t="s">
        <v>2</v>
      </c>
      <c r="J113" s="2" t="s">
        <v>3</v>
      </c>
      <c r="K113" s="2" t="s">
        <v>4</v>
      </c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A114" t="s">
        <v>51</v>
      </c>
      <c r="B114" s="2">
        <v>24.5</v>
      </c>
      <c r="C114" s="2">
        <v>86.075900000000004</v>
      </c>
      <c r="D114" s="2">
        <f>(C114-B114)/(C114+B114)</f>
        <v>0.556865465259609</v>
      </c>
      <c r="G114" t="s">
        <v>34</v>
      </c>
      <c r="H114">
        <v>69.5</v>
      </c>
      <c r="I114">
        <v>147.84800000000001</v>
      </c>
      <c r="J114" s="2">
        <f>(I114-H114)/(I114+H114)</f>
        <v>0.36047260614314375</v>
      </c>
      <c r="M114" s="2" t="str">
        <f>A114</f>
        <v>TS042519a3</v>
      </c>
      <c r="N114" s="2" t="str">
        <f>A116</f>
        <v>Lhx6</v>
      </c>
      <c r="O114" s="2">
        <f>B119</f>
        <v>22.666666666666668</v>
      </c>
      <c r="P114" s="2">
        <f>D119</f>
        <v>0.5820873439932035</v>
      </c>
      <c r="Q114" s="2">
        <f>E119</f>
        <v>2.7274916529864275E-4</v>
      </c>
      <c r="R114" s="2" t="str">
        <f>G114</f>
        <v>TS042519a4</v>
      </c>
      <c r="S114" s="2" t="str">
        <f>G116</f>
        <v>PV</v>
      </c>
      <c r="T114" s="2">
        <f>H119</f>
        <v>65.166666666666671</v>
      </c>
      <c r="U114" s="2">
        <f>J119</f>
        <v>0.39568561046628553</v>
      </c>
      <c r="V114" s="2">
        <f>K119</f>
        <v>3.9543371543047847E-3</v>
      </c>
      <c r="W114" s="2">
        <f>U114-P114</f>
        <v>-0.18640173352691797</v>
      </c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A115" s="2" t="s">
        <v>5</v>
      </c>
      <c r="B115">
        <v>22.5</v>
      </c>
      <c r="C115">
        <v>85.063299999999998</v>
      </c>
      <c r="D115" s="2">
        <f t="shared" ref="D115:D116" si="78">(C115-B115)/(C115+B115)</f>
        <v>0.5816416937747354</v>
      </c>
      <c r="G115" s="2" t="s">
        <v>5</v>
      </c>
      <c r="H115">
        <v>65</v>
      </c>
      <c r="I115">
        <v>146.83500000000001</v>
      </c>
      <c r="J115" s="2">
        <f t="shared" ref="J115:J116" si="79">(I115-H115)/(I115+H115)</f>
        <v>0.38631482049708504</v>
      </c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A116" s="2" t="s">
        <v>7</v>
      </c>
      <c r="B116">
        <v>21</v>
      </c>
      <c r="C116">
        <v>86.075900000000004</v>
      </c>
      <c r="D116" s="2">
        <f t="shared" si="78"/>
        <v>0.60775487294526598</v>
      </c>
      <c r="G116" s="2" t="s">
        <v>6</v>
      </c>
      <c r="H116">
        <v>61</v>
      </c>
      <c r="I116">
        <v>156.96199999999999</v>
      </c>
      <c r="J116" s="2">
        <f t="shared" si="79"/>
        <v>0.44026940475862764</v>
      </c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>
        <f>AVERAGE(B114:B118)</f>
        <v>22.666666666666668</v>
      </c>
      <c r="C119" s="3">
        <f t="shared" ref="C119" si="80">AVERAGE(C114:C118)</f>
        <v>85.738366666666664</v>
      </c>
      <c r="D119" s="3">
        <f>AVERAGE(D114:D118)</f>
        <v>0.5820873439932035</v>
      </c>
      <c r="E119" s="3">
        <f>_xlfn.T.TEST(B114:B118,C114:C118,2,1)</f>
        <v>2.7274916529864275E-4</v>
      </c>
      <c r="G119" s="3"/>
      <c r="H119" s="3">
        <f>AVERAGE(H114:H118)</f>
        <v>65.166666666666671</v>
      </c>
      <c r="I119" s="3">
        <f t="shared" ref="I119" si="81">AVERAGE(I114:I118)</f>
        <v>150.54833333333332</v>
      </c>
      <c r="J119" s="3">
        <f>AVERAGE(J114:J118)</f>
        <v>0.39568561046628553</v>
      </c>
      <c r="K119" s="3">
        <f>_xlfn.T.TEST(H114:H118,I114:I118,2,1)</f>
        <v>3.9543371543047847E-3</v>
      </c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A124" s="3"/>
      <c r="B124" s="3"/>
      <c r="C124" s="3"/>
      <c r="D124" s="3"/>
      <c r="E124" s="3"/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A131" s="3"/>
      <c r="B131" s="3"/>
      <c r="C131" s="3"/>
      <c r="D131" s="3"/>
      <c r="E131" s="3"/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A138" s="3"/>
      <c r="B138" s="3"/>
      <c r="C138" s="3"/>
      <c r="D138" s="3"/>
      <c r="E138" s="3"/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A145" s="3"/>
      <c r="B145" s="3"/>
      <c r="C145" s="3"/>
      <c r="D145" s="3"/>
      <c r="E145" s="3"/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A152" s="3"/>
      <c r="B152" s="3"/>
      <c r="C152" s="3"/>
      <c r="D152" s="3"/>
      <c r="E152" s="3"/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A159" s="3"/>
      <c r="B159" s="3"/>
      <c r="C159" s="3"/>
      <c r="D159" s="3"/>
      <c r="E159" s="3"/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A166" s="3"/>
      <c r="B166" s="3"/>
      <c r="C166" s="3"/>
      <c r="D166" s="3"/>
      <c r="E166" s="3"/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A173" s="3"/>
      <c r="B173" s="3"/>
      <c r="C173" s="3"/>
      <c r="D173" s="3"/>
      <c r="E173" s="3"/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A180" s="3"/>
      <c r="B180" s="3"/>
      <c r="C180" s="3"/>
      <c r="D180" s="3"/>
      <c r="E180" s="3"/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A187" s="3"/>
      <c r="B187" s="3"/>
      <c r="C187" s="3"/>
      <c r="D187" s="3"/>
      <c r="E187" s="3"/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A194" s="3"/>
      <c r="B194" s="3"/>
      <c r="C194" s="3"/>
      <c r="D194" s="3"/>
      <c r="E194" s="3"/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A201" s="3"/>
      <c r="B201" s="3"/>
      <c r="C201" s="3"/>
      <c r="D201" s="3"/>
      <c r="E201" s="3"/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A208" s="3"/>
      <c r="B208" s="3"/>
      <c r="C208" s="3"/>
      <c r="D208" s="3"/>
      <c r="E208" s="3"/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A215" s="3"/>
      <c r="B215" s="3"/>
      <c r="C215" s="3"/>
      <c r="D215" s="3"/>
      <c r="E215" s="3"/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A222" s="3"/>
      <c r="B222" s="3"/>
      <c r="C222" s="3"/>
      <c r="D222" s="3"/>
      <c r="E222" s="3"/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A229" s="3"/>
      <c r="B229" s="3"/>
      <c r="C229" s="3"/>
      <c r="D229" s="3"/>
      <c r="E229" s="3"/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A236" s="3"/>
      <c r="B236" s="3"/>
      <c r="C236" s="3"/>
      <c r="D236" s="3"/>
      <c r="E236" s="3"/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A243" s="3"/>
      <c r="B243" s="3"/>
      <c r="C243" s="3"/>
      <c r="D243" s="3"/>
      <c r="E243" s="3"/>
      <c r="Z243"/>
      <c r="AA243"/>
      <c r="AB243"/>
      <c r="AC243"/>
      <c r="AD243"/>
      <c r="AE243"/>
      <c r="AF243"/>
      <c r="AG243"/>
      <c r="AH243"/>
      <c r="AI243"/>
      <c r="AJ243"/>
    </row>
    <row r="250" spans="1:36" x14ac:dyDescent="0.3">
      <c r="A250" s="1"/>
      <c r="B250" s="1"/>
      <c r="C250" s="1"/>
      <c r="D250" s="1"/>
      <c r="E250" s="1"/>
    </row>
    <row r="257" spans="1:5" x14ac:dyDescent="0.3">
      <c r="A257" s="1"/>
      <c r="B257" s="1"/>
      <c r="C257" s="1"/>
      <c r="D257" s="1"/>
      <c r="E257" s="1"/>
    </row>
    <row r="264" spans="1:5" x14ac:dyDescent="0.3">
      <c r="A264" s="1"/>
      <c r="B264" s="1"/>
      <c r="C264" s="1"/>
      <c r="D264" s="1"/>
      <c r="E264" s="1"/>
    </row>
    <row r="271" spans="1:5" x14ac:dyDescent="0.3">
      <c r="A271" s="1"/>
      <c r="B271" s="1"/>
      <c r="C271" s="1"/>
      <c r="D271" s="1"/>
      <c r="E271" s="1"/>
    </row>
  </sheetData>
  <conditionalFormatting sqref="F7">
    <cfRule type="cellIs" dxfId="31" priority="6" operator="greaterThan">
      <formula>0.5</formula>
    </cfRule>
  </conditionalFormatting>
  <conditionalFormatting sqref="F35">
    <cfRule type="cellIs" dxfId="30" priority="5" operator="greaterThan">
      <formula>0.5</formula>
    </cfRule>
  </conditionalFormatting>
  <conditionalFormatting sqref="E1:E1048576 K1:K104 K106:K1048576 AD1:AD19 AD30:AD1048576 AI1:AI19 AI30:AI1048576">
    <cfRule type="cellIs" dxfId="29" priority="4" operator="greaterThan">
      <formula>0.05</formula>
    </cfRule>
  </conditionalFormatting>
  <conditionalFormatting sqref="K105">
    <cfRule type="cellIs" dxfId="28" priority="2" operator="greaterThan">
      <formula>0.05</formula>
    </cfRule>
  </conditionalFormatting>
  <conditionalFormatting sqref="AB50">
    <cfRule type="cellIs" dxfId="27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375E-FEA4-49EB-9C83-C25BF04144B3}">
  <dimension ref="A1:AJ271"/>
  <sheetViews>
    <sheetView topLeftCell="I1" zoomScale="80" zoomScaleNormal="80" zoomScaleSheetLayoutView="40" workbookViewId="0">
      <selection activeCell="AC35" sqref="AC35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  <col min="26" max="26" width="12.1093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</row>
    <row r="2" spans="1:36" s="2" customFormat="1" x14ac:dyDescent="0.3">
      <c r="A2" t="s">
        <v>52</v>
      </c>
      <c r="B2">
        <v>45</v>
      </c>
      <c r="C2">
        <v>6.0759499999999997</v>
      </c>
      <c r="D2" s="2">
        <f>(C2-B2)/(C2+B2)</f>
        <v>-0.76208176255165105</v>
      </c>
      <c r="G2" t="s">
        <v>67</v>
      </c>
      <c r="H2">
        <v>16</v>
      </c>
      <c r="I2">
        <v>9.1139200000000002</v>
      </c>
      <c r="J2" s="2">
        <f>(I2-H2)/(I2+H2)</f>
        <v>-0.27419375390221834</v>
      </c>
      <c r="M2" s="2" t="str">
        <f>A2</f>
        <v>TS020620a1</v>
      </c>
      <c r="N2" s="2" t="str">
        <f>A4</f>
        <v>Lhx6</v>
      </c>
      <c r="O2" s="2">
        <f>B7</f>
        <v>39.200000000000003</v>
      </c>
      <c r="P2" s="2">
        <f>D7</f>
        <v>-0.77944135189739794</v>
      </c>
      <c r="Q2" s="2">
        <f>E7</f>
        <v>6.9947876448608486E-5</v>
      </c>
      <c r="R2" s="2" t="str">
        <f>G2</f>
        <v>TS020620a2</v>
      </c>
      <c r="S2" s="2" t="str">
        <f>G4</f>
        <v>PV</v>
      </c>
      <c r="T2" s="2">
        <f>H7</f>
        <v>16.899999999999999</v>
      </c>
      <c r="U2" s="2">
        <f>J7</f>
        <v>-0.70388837877656452</v>
      </c>
      <c r="V2" s="2">
        <f>K7</f>
        <v>2.4767549859590304E-3</v>
      </c>
      <c r="W2" s="2">
        <f>U2-P2</f>
        <v>7.5552973120833422E-2</v>
      </c>
      <c r="Z2" s="2" t="str">
        <f>M2</f>
        <v>TS020620a1</v>
      </c>
      <c r="AA2" s="2" t="str">
        <f t="shared" ref="AA2:AJ2" si="0">N2</f>
        <v>Lhx6</v>
      </c>
      <c r="AB2" s="2">
        <f t="shared" si="0"/>
        <v>39.200000000000003</v>
      </c>
      <c r="AC2" s="2">
        <f t="shared" si="0"/>
        <v>-0.77944135189739794</v>
      </c>
      <c r="AD2" s="2">
        <f t="shared" si="0"/>
        <v>6.9947876448608486E-5</v>
      </c>
      <c r="AE2" s="2" t="str">
        <f t="shared" si="0"/>
        <v>TS020620a2</v>
      </c>
      <c r="AF2" s="2" t="str">
        <f t="shared" si="0"/>
        <v>PV</v>
      </c>
      <c r="AG2" s="2">
        <f t="shared" si="0"/>
        <v>16.899999999999999</v>
      </c>
      <c r="AH2" s="2">
        <f t="shared" si="0"/>
        <v>-0.70388837877656452</v>
      </c>
      <c r="AI2" s="2">
        <f t="shared" si="0"/>
        <v>2.4767549859590304E-3</v>
      </c>
      <c r="AJ2" s="2">
        <f t="shared" si="0"/>
        <v>7.5552973120833422E-2</v>
      </c>
    </row>
    <row r="3" spans="1:36" s="2" customFormat="1" x14ac:dyDescent="0.3">
      <c r="A3" s="2" t="s">
        <v>5</v>
      </c>
      <c r="B3">
        <v>42</v>
      </c>
      <c r="C3">
        <v>5.0632900000000003</v>
      </c>
      <c r="D3" s="2">
        <f t="shared" ref="D3:D6" si="1">(C3-B3)/(C3+B3)</f>
        <v>-0.78483059726593696</v>
      </c>
      <c r="G3" s="2" t="s">
        <v>5</v>
      </c>
      <c r="H3">
        <v>15.5</v>
      </c>
      <c r="I3">
        <v>3.0379700000000001</v>
      </c>
      <c r="J3" s="2">
        <f t="shared" ref="J3:J6" si="2">(I3-H3)/(I3+H3)</f>
        <v>-0.67224350886316031</v>
      </c>
      <c r="Z3" s="2" t="str">
        <f>M9</f>
        <v>TS020620b2</v>
      </c>
      <c r="AA3" s="2" t="str">
        <f t="shared" ref="AA3:AJ3" si="3">N9</f>
        <v>Lhx6</v>
      </c>
      <c r="AB3" s="2">
        <f t="shared" si="3"/>
        <v>11</v>
      </c>
      <c r="AC3" s="2">
        <f t="shared" si="3"/>
        <v>-0.19330649171364389</v>
      </c>
      <c r="AD3" s="2">
        <f t="shared" si="3"/>
        <v>8.2247233598808159E-3</v>
      </c>
      <c r="AE3" s="2" t="str">
        <f t="shared" si="3"/>
        <v>TS020620b1</v>
      </c>
      <c r="AF3" s="2" t="str">
        <f t="shared" si="3"/>
        <v>PV</v>
      </c>
      <c r="AG3" s="2">
        <f t="shared" si="3"/>
        <v>24.5</v>
      </c>
      <c r="AH3" s="2">
        <f t="shared" si="3"/>
        <v>-0.50479521896725543</v>
      </c>
      <c r="AI3" s="2">
        <f t="shared" si="3"/>
        <v>3.5763532971224565E-4</v>
      </c>
      <c r="AJ3" s="2">
        <f t="shared" si="3"/>
        <v>-0.31148872725361154</v>
      </c>
    </row>
    <row r="4" spans="1:36" s="2" customFormat="1" x14ac:dyDescent="0.3">
      <c r="A4" s="2" t="s">
        <v>7</v>
      </c>
      <c r="B4">
        <v>40</v>
      </c>
      <c r="C4">
        <v>4.05063</v>
      </c>
      <c r="D4" s="2">
        <f t="shared" si="1"/>
        <v>-0.81609207405206241</v>
      </c>
      <c r="G4" s="2" t="s">
        <v>6</v>
      </c>
      <c r="H4">
        <v>16</v>
      </c>
      <c r="I4">
        <v>2.0253199999999998</v>
      </c>
      <c r="J4" s="2">
        <f t="shared" si="2"/>
        <v>-0.77528054980438621</v>
      </c>
      <c r="Z4" s="2" t="str">
        <f>M16</f>
        <v>TS020620c3</v>
      </c>
      <c r="AA4" s="2" t="str">
        <f t="shared" ref="AA4:AJ4" si="4">N16</f>
        <v>Lhx6</v>
      </c>
      <c r="AB4" s="2">
        <f t="shared" si="4"/>
        <v>65.625</v>
      </c>
      <c r="AC4" s="2">
        <f t="shared" si="4"/>
        <v>-0.41786439517764729</v>
      </c>
      <c r="AD4" s="2">
        <f t="shared" si="4"/>
        <v>1.5401242126851103E-2</v>
      </c>
      <c r="AE4" s="2" t="str">
        <f t="shared" si="4"/>
        <v>TS020620c1</v>
      </c>
      <c r="AF4" s="2" t="str">
        <f t="shared" si="4"/>
        <v>PV</v>
      </c>
      <c r="AG4" s="2">
        <f t="shared" si="4"/>
        <v>23.5</v>
      </c>
      <c r="AH4" s="2">
        <f t="shared" si="4"/>
        <v>-0.85128011517599822</v>
      </c>
      <c r="AI4" s="2">
        <f t="shared" si="4"/>
        <v>8.7512877457015088E-7</v>
      </c>
      <c r="AJ4" s="2">
        <f t="shared" si="4"/>
        <v>-0.43341571999835093</v>
      </c>
    </row>
    <row r="5" spans="1:36" s="2" customFormat="1" x14ac:dyDescent="0.3">
      <c r="B5">
        <v>37.5</v>
      </c>
      <c r="C5">
        <v>5.0632900000000003</v>
      </c>
      <c r="D5" s="2">
        <f t="shared" si="1"/>
        <v>-0.76208183155014564</v>
      </c>
      <c r="H5">
        <v>18</v>
      </c>
      <c r="I5">
        <v>2.0253199999999998</v>
      </c>
      <c r="J5" s="2">
        <f t="shared" si="2"/>
        <v>-0.79772408131305761</v>
      </c>
      <c r="Z5" s="2" t="str">
        <f>M23</f>
        <v>TS020620c4</v>
      </c>
      <c r="AA5" s="2" t="str">
        <f t="shared" ref="AA5:AJ5" si="5">N23</f>
        <v>Lhx6</v>
      </c>
      <c r="AB5" s="2">
        <f t="shared" si="5"/>
        <v>22.6</v>
      </c>
      <c r="AC5" s="2">
        <f t="shared" si="5"/>
        <v>-0.807069400238275</v>
      </c>
      <c r="AD5" s="2">
        <f t="shared" si="5"/>
        <v>5.8854346664581104E-4</v>
      </c>
      <c r="AE5" s="2" t="str">
        <f t="shared" si="5"/>
        <v>TS020620c2</v>
      </c>
      <c r="AF5" s="2" t="str">
        <f t="shared" si="5"/>
        <v>PV</v>
      </c>
      <c r="AG5" s="2">
        <f t="shared" si="5"/>
        <v>67.900000000000006</v>
      </c>
      <c r="AH5" s="2">
        <f t="shared" si="5"/>
        <v>-0.6030676581298724</v>
      </c>
      <c r="AI5" s="2">
        <f t="shared" si="5"/>
        <v>6.2869852315721626E-3</v>
      </c>
      <c r="AJ5" s="2">
        <f t="shared" si="5"/>
        <v>0.20400174210840261</v>
      </c>
    </row>
    <row r="6" spans="1:36" s="2" customFormat="1" x14ac:dyDescent="0.3">
      <c r="B6">
        <v>31.5</v>
      </c>
      <c r="C6">
        <v>4.05063</v>
      </c>
      <c r="D6" s="2">
        <f t="shared" si="1"/>
        <v>-0.77212049406719385</v>
      </c>
      <c r="H6">
        <v>19</v>
      </c>
      <c r="I6">
        <v>0</v>
      </c>
      <c r="J6" s="2">
        <f t="shared" si="2"/>
        <v>-1</v>
      </c>
      <c r="Z6" s="2" t="str">
        <f>M30</f>
        <v>TS020620d1</v>
      </c>
      <c r="AA6" s="2" t="str">
        <f t="shared" ref="AA6:AJ6" si="6">N30</f>
        <v>Lhx6</v>
      </c>
      <c r="AB6" s="2">
        <f t="shared" si="6"/>
        <v>55.3</v>
      </c>
      <c r="AC6" s="2">
        <f t="shared" si="6"/>
        <v>-0.98608884193927504</v>
      </c>
      <c r="AD6" s="2">
        <f t="shared" si="6"/>
        <v>2.329523576646826E-6</v>
      </c>
      <c r="AE6" s="2" t="str">
        <f t="shared" si="6"/>
        <v>TS020620d2</v>
      </c>
      <c r="AF6" s="2" t="str">
        <f t="shared" si="6"/>
        <v>PV</v>
      </c>
      <c r="AG6" s="2">
        <f t="shared" si="6"/>
        <v>18.2</v>
      </c>
      <c r="AH6" s="2">
        <f t="shared" si="6"/>
        <v>-0.10037965179314581</v>
      </c>
      <c r="AI6" s="2">
        <f t="shared" si="6"/>
        <v>7.899137330589532E-3</v>
      </c>
      <c r="AJ6" s="2">
        <f t="shared" si="6"/>
        <v>0.88570919014612925</v>
      </c>
    </row>
    <row r="7" spans="1:36" s="2" customFormat="1" x14ac:dyDescent="0.3">
      <c r="A7" s="3"/>
      <c r="B7" s="3">
        <f>AVERAGE(B2:B6)</f>
        <v>39.200000000000003</v>
      </c>
      <c r="C7" s="3">
        <f t="shared" ref="C7" si="7">AVERAGE(C2:C6)</f>
        <v>4.8607579999999997</v>
      </c>
      <c r="D7" s="3">
        <f>AVERAGE(D2:D6)</f>
        <v>-0.77944135189739794</v>
      </c>
      <c r="E7" s="3">
        <f>_xlfn.T.TEST(B2:B6,C2:C6,2,1)</f>
        <v>6.9947876448608486E-5</v>
      </c>
      <c r="F7" s="3"/>
      <c r="G7" s="3"/>
      <c r="H7" s="3">
        <f>AVERAGE(H2:H6)</f>
        <v>16.899999999999999</v>
      </c>
      <c r="I7" s="3">
        <f t="shared" ref="I7" si="8">AVERAGE(I2:I6)</f>
        <v>3.2405059999999999</v>
      </c>
      <c r="J7" s="3">
        <f>AVERAGE(J2:J6)</f>
        <v>-0.70388837877656452</v>
      </c>
      <c r="K7" s="3">
        <f>_xlfn.T.TEST(H2:H6,I2:I6,2,1)</f>
        <v>2.4767549859590304E-3</v>
      </c>
      <c r="Z7" s="2" t="str">
        <f>M37</f>
        <v>TS020620e1</v>
      </c>
      <c r="AA7" s="2" t="str">
        <f t="shared" ref="AA7:AJ7" si="9">N37</f>
        <v>Lhx6</v>
      </c>
      <c r="AB7" s="2">
        <f t="shared" si="9"/>
        <v>7.6</v>
      </c>
      <c r="AC7" s="2">
        <f t="shared" si="9"/>
        <v>-1</v>
      </c>
      <c r="AD7" s="2">
        <f t="shared" si="9"/>
        <v>2.3918188537888274E-3</v>
      </c>
      <c r="AE7" s="2" t="str">
        <f t="shared" si="9"/>
        <v>TS020620e2</v>
      </c>
      <c r="AF7" s="2" t="str">
        <f t="shared" si="9"/>
        <v>PV</v>
      </c>
      <c r="AG7" s="2">
        <f t="shared" si="9"/>
        <v>24.5</v>
      </c>
      <c r="AH7" s="2">
        <f t="shared" si="9"/>
        <v>-0.98527717785194169</v>
      </c>
      <c r="AI7" s="2">
        <f t="shared" si="9"/>
        <v>1.9308385584217584E-4</v>
      </c>
      <c r="AJ7" s="2">
        <f t="shared" si="9"/>
        <v>1.4722822148058312E-2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tr">
        <f>M44</f>
        <v>TS020620f2</v>
      </c>
      <c r="AA8" s="2" t="str">
        <f t="shared" ref="AA8:AJ8" si="10">N44</f>
        <v>Lhx6</v>
      </c>
      <c r="AB8" s="2">
        <f t="shared" si="10"/>
        <v>16.3</v>
      </c>
      <c r="AC8" s="2">
        <f t="shared" si="10"/>
        <v>-0.95954481626261168</v>
      </c>
      <c r="AD8" s="2">
        <f t="shared" si="10"/>
        <v>1.7566049804099159E-5</v>
      </c>
      <c r="AE8" s="2" t="str">
        <f t="shared" si="10"/>
        <v>TS020620f1</v>
      </c>
      <c r="AF8" s="2" t="str">
        <f t="shared" si="10"/>
        <v>PV</v>
      </c>
      <c r="AG8" s="2">
        <f t="shared" si="10"/>
        <v>21</v>
      </c>
      <c r="AH8" s="2">
        <f t="shared" si="10"/>
        <v>-0.92463651304551342</v>
      </c>
      <c r="AI8" s="2">
        <f t="shared" si="10"/>
        <v>3.9212297166904628E-6</v>
      </c>
      <c r="AJ8" s="2">
        <f t="shared" si="10"/>
        <v>3.4908303217098258E-2</v>
      </c>
    </row>
    <row r="9" spans="1:36" s="2" customFormat="1" x14ac:dyDescent="0.3">
      <c r="A9" t="s">
        <v>53</v>
      </c>
      <c r="B9">
        <v>12.5</v>
      </c>
      <c r="C9">
        <v>7.0886100000000001</v>
      </c>
      <c r="D9" s="2">
        <f>(C9-B9)/(C9+B9)</f>
        <v>-0.27625186268959362</v>
      </c>
      <c r="G9" t="s">
        <v>68</v>
      </c>
      <c r="H9">
        <v>25.5</v>
      </c>
      <c r="I9">
        <v>9.1139200000000002</v>
      </c>
      <c r="J9" s="2">
        <f>(I9-H9)/(I9+H9)</f>
        <v>-0.47339567434142099</v>
      </c>
      <c r="M9" s="2" t="str">
        <f>A9</f>
        <v>TS020620b2</v>
      </c>
      <c r="N9" s="2" t="str">
        <f>A11</f>
        <v>Lhx6</v>
      </c>
      <c r="O9" s="2">
        <f>B14</f>
        <v>11</v>
      </c>
      <c r="P9" s="2">
        <f>D14</f>
        <v>-0.19330649171364389</v>
      </c>
      <c r="Q9" s="2">
        <f>E14</f>
        <v>8.2247233598808159E-3</v>
      </c>
      <c r="R9" s="2" t="str">
        <f>G9</f>
        <v>TS020620b1</v>
      </c>
      <c r="S9" s="2" t="str">
        <f>G11</f>
        <v>PV</v>
      </c>
      <c r="T9" s="2">
        <f>H14</f>
        <v>24.5</v>
      </c>
      <c r="U9" s="2">
        <f>J14</f>
        <v>-0.50479521896725543</v>
      </c>
      <c r="V9" s="2">
        <f>K14</f>
        <v>3.5763532971224565E-4</v>
      </c>
      <c r="W9" s="2">
        <f>U9-P9</f>
        <v>-0.31148872725361154</v>
      </c>
      <c r="Z9" s="2" t="str">
        <f>M51</f>
        <v>TS020620f3</v>
      </c>
      <c r="AA9" s="2" t="str">
        <f t="shared" ref="AA9:AJ9" si="11">N51</f>
        <v>Lhx6</v>
      </c>
      <c r="AB9" s="2">
        <f t="shared" si="11"/>
        <v>4.5999999999999996</v>
      </c>
      <c r="AC9" s="2">
        <f t="shared" si="11"/>
        <v>-1</v>
      </c>
      <c r="AD9" s="2">
        <f t="shared" si="11"/>
        <v>1.1092464326189546E-2</v>
      </c>
      <c r="AE9" s="2" t="str">
        <f t="shared" si="11"/>
        <v>TS020620f4</v>
      </c>
      <c r="AF9" s="2" t="str">
        <f t="shared" si="11"/>
        <v>PV</v>
      </c>
      <c r="AG9" s="2">
        <f t="shared" si="11"/>
        <v>27</v>
      </c>
      <c r="AH9" s="2">
        <f t="shared" si="11"/>
        <v>-0.83627227772301072</v>
      </c>
      <c r="AI9" s="2">
        <f t="shared" si="11"/>
        <v>3.0171441668274616E-4</v>
      </c>
      <c r="AJ9" s="2">
        <f t="shared" si="11"/>
        <v>0.16372772227698928</v>
      </c>
    </row>
    <row r="10" spans="1:36" s="2" customFormat="1" x14ac:dyDescent="0.3">
      <c r="A10" s="2" t="s">
        <v>5</v>
      </c>
      <c r="B10">
        <v>11.5</v>
      </c>
      <c r="C10">
        <v>7.0886100000000001</v>
      </c>
      <c r="D10" s="2">
        <f t="shared" ref="D10:D13" si="12">(C10-B10)/(C10+B10)</f>
        <v>-0.23731683003731857</v>
      </c>
      <c r="G10" s="2" t="s">
        <v>5</v>
      </c>
      <c r="H10">
        <v>25</v>
      </c>
      <c r="I10">
        <v>6.0759499999999997</v>
      </c>
      <c r="J10" s="2">
        <f t="shared" ref="J10:J12" si="13">(I10-H10)/(I10+H10)</f>
        <v>-0.60896127069325323</v>
      </c>
      <c r="Z10" s="2" t="str">
        <f>M58</f>
        <v>TS020620g2</v>
      </c>
      <c r="AA10" s="2" t="str">
        <f t="shared" ref="AA10:AJ10" si="14">N58</f>
        <v>Lhx6</v>
      </c>
      <c r="AB10" s="2">
        <f t="shared" si="14"/>
        <v>16.100000000000001</v>
      </c>
      <c r="AC10" s="2">
        <f t="shared" si="14"/>
        <v>-0.97619043700397223</v>
      </c>
      <c r="AD10" s="2">
        <f t="shared" si="14"/>
        <v>1.5708533597715061E-5</v>
      </c>
      <c r="AE10" s="2" t="str">
        <f t="shared" si="14"/>
        <v>TS020620g1</v>
      </c>
      <c r="AF10" s="2" t="str">
        <f t="shared" si="14"/>
        <v>PV</v>
      </c>
      <c r="AG10" s="2">
        <f t="shared" si="14"/>
        <v>55.6</v>
      </c>
      <c r="AH10" s="2">
        <f t="shared" si="14"/>
        <v>-0.58881926755612546</v>
      </c>
      <c r="AI10" s="2">
        <f t="shared" si="14"/>
        <v>1.6956431162296277E-6</v>
      </c>
      <c r="AJ10" s="2">
        <f t="shared" si="14"/>
        <v>0.38737116944784677</v>
      </c>
    </row>
    <row r="11" spans="1:36" s="2" customFormat="1" x14ac:dyDescent="0.3">
      <c r="A11" s="2" t="s">
        <v>7</v>
      </c>
      <c r="B11">
        <v>11.5</v>
      </c>
      <c r="C11">
        <v>10.1266</v>
      </c>
      <c r="D11" s="2">
        <f t="shared" si="12"/>
        <v>-6.3505127944290835E-2</v>
      </c>
      <c r="G11" s="2" t="s">
        <v>6</v>
      </c>
      <c r="H11">
        <v>23.5</v>
      </c>
      <c r="I11">
        <v>8.1012599999999999</v>
      </c>
      <c r="J11" s="2">
        <f t="shared" si="13"/>
        <v>-0.48728246911673778</v>
      </c>
      <c r="Z11" s="2" t="str">
        <f>M65</f>
        <v>TS020620g4</v>
      </c>
      <c r="AA11" s="2" t="str">
        <f t="shared" ref="AA11:AJ11" si="15">N65</f>
        <v>Lhx6</v>
      </c>
      <c r="AB11" s="2">
        <f t="shared" si="15"/>
        <v>6.5</v>
      </c>
      <c r="AC11" s="2">
        <f t="shared" si="15"/>
        <v>-0.9524162835118517</v>
      </c>
      <c r="AD11" s="2">
        <f t="shared" si="15"/>
        <v>1.0074461681435638E-4</v>
      </c>
      <c r="AE11" s="2" t="str">
        <f t="shared" si="15"/>
        <v>TS020620g3</v>
      </c>
      <c r="AF11" s="2" t="str">
        <f t="shared" si="15"/>
        <v>PV</v>
      </c>
      <c r="AG11" s="2">
        <f t="shared" si="15"/>
        <v>10.4</v>
      </c>
      <c r="AH11" s="2">
        <f t="shared" si="15"/>
        <v>-0.27424291133892498</v>
      </c>
      <c r="AI11" s="2">
        <f t="shared" si="15"/>
        <v>1.1982748838524855E-2</v>
      </c>
      <c r="AJ11" s="2">
        <f t="shared" si="15"/>
        <v>0.67817337217292673</v>
      </c>
    </row>
    <row r="12" spans="1:36" s="2" customFormat="1" x14ac:dyDescent="0.3">
      <c r="B12">
        <v>10</v>
      </c>
      <c r="C12">
        <v>6.0759499999999997</v>
      </c>
      <c r="D12" s="2">
        <f t="shared" si="12"/>
        <v>-0.24409443920888038</v>
      </c>
      <c r="H12">
        <v>24</v>
      </c>
      <c r="I12">
        <v>9.1139200000000002</v>
      </c>
      <c r="J12" s="2">
        <f t="shared" si="13"/>
        <v>-0.44954146171761</v>
      </c>
      <c r="Z12" s="2" t="str">
        <f>M72</f>
        <v>TS021320a1</v>
      </c>
      <c r="AA12" s="2" t="str">
        <f t="shared" ref="AA12:AJ12" si="16">N72</f>
        <v>Lhx6</v>
      </c>
      <c r="AB12" s="2">
        <f t="shared" si="16"/>
        <v>30.8</v>
      </c>
      <c r="AC12" s="2">
        <f t="shared" si="16"/>
        <v>-0.69915724770162946</v>
      </c>
      <c r="AD12" s="2">
        <f t="shared" si="16"/>
        <v>9.370779668352653E-4</v>
      </c>
      <c r="AE12" s="2" t="str">
        <f t="shared" si="16"/>
        <v>TS021320a2</v>
      </c>
      <c r="AF12" s="2" t="str">
        <f t="shared" si="16"/>
        <v>PV</v>
      </c>
      <c r="AG12" s="2">
        <f t="shared" si="16"/>
        <v>100.4</v>
      </c>
      <c r="AH12" s="2">
        <f t="shared" si="16"/>
        <v>-0.56073663887920266</v>
      </c>
      <c r="AI12" s="2">
        <f t="shared" si="16"/>
        <v>2.0920210713149964E-2</v>
      </c>
      <c r="AJ12" s="2">
        <f t="shared" si="16"/>
        <v>0.13842060882242679</v>
      </c>
    </row>
    <row r="13" spans="1:36" s="2" customFormat="1" x14ac:dyDescent="0.3">
      <c r="B13">
        <v>9.5</v>
      </c>
      <c r="C13">
        <v>7.0886100000000001</v>
      </c>
      <c r="D13" s="2">
        <f t="shared" si="12"/>
        <v>-0.14536419868813602</v>
      </c>
      <c r="Z13" s="2" t="str">
        <f>M79</f>
        <v>TS021320a3</v>
      </c>
      <c r="AA13" s="2" t="str">
        <f t="shared" ref="AA13:AJ13" si="17">N79</f>
        <v>Lhx6</v>
      </c>
      <c r="AB13" s="2">
        <f t="shared" si="17"/>
        <v>32.200000000000003</v>
      </c>
      <c r="AC13" s="2">
        <f t="shared" si="17"/>
        <v>-1</v>
      </c>
      <c r="AD13" s="2">
        <f t="shared" si="17"/>
        <v>2.2456394595331258E-2</v>
      </c>
      <c r="AE13" s="2" t="str">
        <f t="shared" si="17"/>
        <v>TS021320a4</v>
      </c>
      <c r="AF13" s="2" t="str">
        <f t="shared" si="17"/>
        <v>PV</v>
      </c>
      <c r="AG13" s="2">
        <f t="shared" si="17"/>
        <v>21.125</v>
      </c>
      <c r="AH13" s="2">
        <f t="shared" si="17"/>
        <v>0.1449083369729279</v>
      </c>
      <c r="AI13" s="2">
        <f t="shared" si="17"/>
        <v>6.1595161399548917E-3</v>
      </c>
      <c r="AJ13" s="2">
        <f t="shared" si="17"/>
        <v>1.1449083369729278</v>
      </c>
    </row>
    <row r="14" spans="1:36" s="2" customFormat="1" x14ac:dyDescent="0.3">
      <c r="A14" s="3"/>
      <c r="B14" s="3">
        <f>AVERAGE(B9:B13)</f>
        <v>11</v>
      </c>
      <c r="C14" s="3">
        <f t="shared" ref="C14" si="18">AVERAGE(C9:C13)</f>
        <v>7.4936760000000007</v>
      </c>
      <c r="D14" s="3">
        <f>AVERAGE(D9:D13)</f>
        <v>-0.19330649171364389</v>
      </c>
      <c r="E14" s="3">
        <f>_xlfn.T.TEST(B9:B13,C9:C13,2,1)</f>
        <v>8.2247233598808159E-3</v>
      </c>
      <c r="G14" s="3"/>
      <c r="H14" s="3">
        <f>AVERAGE(H9:H13)</f>
        <v>24.5</v>
      </c>
      <c r="I14" s="3">
        <f t="shared" ref="I14" si="19">AVERAGE(I9:I13)</f>
        <v>8.1012625000000007</v>
      </c>
      <c r="J14" s="3">
        <f>AVERAGE(J9:J13)</f>
        <v>-0.50479521896725543</v>
      </c>
      <c r="K14" s="3">
        <f>_xlfn.T.TEST(H9:H13,I9:I13,2,1)</f>
        <v>3.5763532971224565E-4</v>
      </c>
      <c r="Z14" s="2" t="str">
        <f>M86</f>
        <v>TS021320b2</v>
      </c>
      <c r="AA14" s="2" t="str">
        <f t="shared" ref="AA14:AJ14" si="20">N86</f>
        <v>Lhx6</v>
      </c>
      <c r="AB14" s="2">
        <f t="shared" si="20"/>
        <v>20</v>
      </c>
      <c r="AC14" s="2">
        <f t="shared" si="20"/>
        <v>-0.17986876290402226</v>
      </c>
      <c r="AD14" s="2">
        <f t="shared" si="20"/>
        <v>2.9622818621616788E-2</v>
      </c>
      <c r="AE14" s="2" t="str">
        <f t="shared" si="20"/>
        <v>TS021320b1</v>
      </c>
      <c r="AF14" s="2" t="str">
        <f t="shared" si="20"/>
        <v>PV</v>
      </c>
      <c r="AG14" s="2">
        <f t="shared" si="20"/>
        <v>31.7</v>
      </c>
      <c r="AH14" s="2">
        <f t="shared" si="20"/>
        <v>-0.98734675593968146</v>
      </c>
      <c r="AI14" s="2">
        <f t="shared" si="20"/>
        <v>1.8499884898635183E-6</v>
      </c>
      <c r="AJ14" s="2">
        <f t="shared" si="20"/>
        <v>-0.80747799303565926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tr">
        <f>M93</f>
        <v>TS021320b4</v>
      </c>
      <c r="AA15" s="2" t="str">
        <f t="shared" ref="AA15:AJ15" si="21">N93</f>
        <v>Lhx6</v>
      </c>
      <c r="AB15" s="2">
        <f t="shared" si="21"/>
        <v>20.2</v>
      </c>
      <c r="AC15" s="2">
        <f t="shared" si="21"/>
        <v>-0.63947481005459961</v>
      </c>
      <c r="AD15" s="2">
        <f t="shared" si="21"/>
        <v>7.8324823638663691E-5</v>
      </c>
      <c r="AE15" s="2" t="str">
        <f t="shared" si="21"/>
        <v>TS021320b3</v>
      </c>
      <c r="AF15" s="2" t="str">
        <f t="shared" si="21"/>
        <v>PV</v>
      </c>
      <c r="AG15" s="2">
        <f t="shared" si="21"/>
        <v>37.799999999999997</v>
      </c>
      <c r="AH15" s="2">
        <f t="shared" si="21"/>
        <v>-1</v>
      </c>
      <c r="AI15" s="2">
        <f t="shared" si="21"/>
        <v>4.0863454846950722E-3</v>
      </c>
      <c r="AJ15" s="2">
        <f t="shared" si="21"/>
        <v>-0.36052518994540039</v>
      </c>
    </row>
    <row r="16" spans="1:36" s="2" customFormat="1" x14ac:dyDescent="0.3">
      <c r="A16" t="s">
        <v>54</v>
      </c>
      <c r="B16" s="2">
        <v>51.5</v>
      </c>
      <c r="C16" s="2">
        <v>32.405099999999997</v>
      </c>
      <c r="D16" s="2">
        <f>(C16-B16)/(C16+B16)</f>
        <v>-0.22757734631148763</v>
      </c>
      <c r="G16" t="s">
        <v>69</v>
      </c>
      <c r="H16" s="2">
        <v>25</v>
      </c>
      <c r="I16" s="2">
        <v>4.05063</v>
      </c>
      <c r="J16" s="2">
        <f>(I16-H16)/(I16+H16)</f>
        <v>-0.72113307009176753</v>
      </c>
      <c r="M16" s="2" t="str">
        <f>A16</f>
        <v>TS020620c3</v>
      </c>
      <c r="N16" s="2" t="str">
        <f>A18</f>
        <v>Lhx6</v>
      </c>
      <c r="O16" s="2">
        <f>B21</f>
        <v>65.625</v>
      </c>
      <c r="P16" s="2">
        <f>D21</f>
        <v>-0.41786439517764729</v>
      </c>
      <c r="Q16" s="2">
        <f>E21</f>
        <v>1.5401242126851103E-2</v>
      </c>
      <c r="R16" s="2" t="str">
        <f>G16</f>
        <v>TS020620c1</v>
      </c>
      <c r="S16" s="2" t="str">
        <f>G18</f>
        <v>PV</v>
      </c>
      <c r="T16" s="2">
        <f>H21</f>
        <v>23.5</v>
      </c>
      <c r="U16" s="2">
        <f>J21</f>
        <v>-0.85128011517599822</v>
      </c>
      <c r="V16" s="2">
        <f>K21</f>
        <v>8.7512877457015088E-7</v>
      </c>
      <c r="W16" s="2">
        <f>U16-P16</f>
        <v>-0.43341571999835093</v>
      </c>
      <c r="Z16" s="2" t="str">
        <f>M100</f>
        <v>TS021320b6</v>
      </c>
      <c r="AA16" s="2" t="str">
        <f t="shared" ref="AA16:AJ16" si="22">N100</f>
        <v>Lhx6</v>
      </c>
      <c r="AB16" s="2">
        <f t="shared" si="22"/>
        <v>9.9</v>
      </c>
      <c r="AC16" s="2">
        <f t="shared" si="22"/>
        <v>-0.84314448180759671</v>
      </c>
      <c r="AD16" s="2">
        <f t="shared" si="22"/>
        <v>5.5203712084358153E-5</v>
      </c>
      <c r="AE16" s="2" t="str">
        <f t="shared" si="22"/>
        <v>TS021320b5</v>
      </c>
      <c r="AF16" s="2" t="str">
        <f t="shared" si="22"/>
        <v>PV</v>
      </c>
      <c r="AG16" s="2">
        <f t="shared" si="22"/>
        <v>28.125</v>
      </c>
      <c r="AH16" s="2">
        <f t="shared" si="22"/>
        <v>0.26873240700112871</v>
      </c>
      <c r="AI16" s="2">
        <f t="shared" si="22"/>
        <v>3.0352412690602393E-2</v>
      </c>
      <c r="AJ16" s="2">
        <f t="shared" si="22"/>
        <v>1.1118768888087254</v>
      </c>
    </row>
    <row r="17" spans="1:36" s="2" customFormat="1" x14ac:dyDescent="0.3">
      <c r="A17" s="2" t="s">
        <v>5</v>
      </c>
      <c r="B17">
        <v>63.5</v>
      </c>
      <c r="C17">
        <v>29.367100000000001</v>
      </c>
      <c r="D17" s="2">
        <f t="shared" ref="D17:D19" si="23">(C17-B17)/(C17+B17)</f>
        <v>-0.36754566471872174</v>
      </c>
      <c r="G17" s="2" t="s">
        <v>5</v>
      </c>
      <c r="H17" s="2">
        <v>25.5</v>
      </c>
      <c r="I17">
        <v>3.0379700000000001</v>
      </c>
      <c r="J17" s="2">
        <f t="shared" ref="J17:J20" si="24">(I17-H17)/(I17+H17)</f>
        <v>-0.78709277499415686</v>
      </c>
      <c r="Z17" s="2" t="str">
        <f>M107</f>
        <v>TS021320b7</v>
      </c>
      <c r="AA17" s="2" t="str">
        <f t="shared" ref="AA17:AJ17" si="25">N107</f>
        <v>Lhx6</v>
      </c>
      <c r="AB17" s="2">
        <f t="shared" si="25"/>
        <v>4.7</v>
      </c>
      <c r="AC17" s="2">
        <f t="shared" si="25"/>
        <v>-0.91023830733979527</v>
      </c>
      <c r="AD17" s="2">
        <f t="shared" si="25"/>
        <v>7.6171080467853591E-2</v>
      </c>
      <c r="AE17" s="2" t="str">
        <f t="shared" si="25"/>
        <v>TS021320b8</v>
      </c>
      <c r="AF17" s="2" t="str">
        <f t="shared" si="25"/>
        <v>PV</v>
      </c>
      <c r="AG17" s="2">
        <f t="shared" si="25"/>
        <v>17.7</v>
      </c>
      <c r="AH17" s="2">
        <f t="shared" si="25"/>
        <v>-1</v>
      </c>
      <c r="AI17" s="2">
        <f t="shared" si="25"/>
        <v>1.4034597808024139E-4</v>
      </c>
      <c r="AJ17" s="2">
        <f t="shared" si="25"/>
        <v>-8.9761692660204728E-2</v>
      </c>
    </row>
    <row r="18" spans="1:36" s="2" customFormat="1" x14ac:dyDescent="0.3">
      <c r="A18" s="2" t="s">
        <v>7</v>
      </c>
      <c r="B18">
        <v>70</v>
      </c>
      <c r="C18">
        <v>19.240500000000001</v>
      </c>
      <c r="D18" s="2">
        <f t="shared" si="23"/>
        <v>-0.56879443750315162</v>
      </c>
      <c r="G18" s="2" t="s">
        <v>6</v>
      </c>
      <c r="H18">
        <v>23</v>
      </c>
      <c r="I18">
        <v>2.0253199999999998</v>
      </c>
      <c r="J18" s="2">
        <f t="shared" si="24"/>
        <v>-0.83813833349583533</v>
      </c>
    </row>
    <row r="19" spans="1:36" s="2" customFormat="1" x14ac:dyDescent="0.3">
      <c r="B19">
        <v>77.5</v>
      </c>
      <c r="C19">
        <v>25.316500000000001</v>
      </c>
      <c r="D19" s="2">
        <f t="shared" si="23"/>
        <v>-0.50754013217722826</v>
      </c>
      <c r="H19">
        <v>22.5</v>
      </c>
      <c r="I19">
        <v>0</v>
      </c>
      <c r="J19" s="2">
        <f t="shared" si="24"/>
        <v>-1</v>
      </c>
      <c r="Z19" s="3" t="s">
        <v>139</v>
      </c>
      <c r="AA19" s="3"/>
      <c r="AB19" s="3">
        <f>AVERAGE(AB1:AB17)</f>
        <v>22.664062499999996</v>
      </c>
      <c r="AC19" s="3">
        <f>AVERAGE(AC1:AC17)</f>
        <v>-0.77148785172201995</v>
      </c>
      <c r="AD19" s="3"/>
      <c r="AE19" s="3" t="s">
        <v>139</v>
      </c>
      <c r="AF19" s="3"/>
      <c r="AG19" s="3">
        <f>AVERAGE(AG1:AG17)</f>
        <v>32.896875000000001</v>
      </c>
      <c r="AH19" s="3">
        <f>AVERAGE(AH1:AH17)</f>
        <v>-0.5941938638251989</v>
      </c>
      <c r="AI19"/>
      <c r="AJ19"/>
    </row>
    <row r="20" spans="1:36" s="2" customFormat="1" x14ac:dyDescent="0.3">
      <c r="H20">
        <v>21.5</v>
      </c>
      <c r="I20">
        <v>1.0126599999999999</v>
      </c>
      <c r="J20" s="2">
        <f t="shared" si="24"/>
        <v>-0.91003639729823127</v>
      </c>
      <c r="Z20" s="3" t="s">
        <v>140</v>
      </c>
      <c r="AA20" s="3"/>
      <c r="AB20" s="3">
        <f>STDEV(AB1:AB17)</f>
        <v>18.026397238378877</v>
      </c>
      <c r="AC20" s="3">
        <f>STDEV(AC1:AC17)</f>
        <v>0.27933753353343688</v>
      </c>
      <c r="AD20" s="3"/>
      <c r="AE20" s="3" t="s">
        <v>140</v>
      </c>
      <c r="AF20" s="3"/>
      <c r="AG20" s="3">
        <f>STDEV(AG1:AG17)</f>
        <v>23.236065492749272</v>
      </c>
      <c r="AH20" s="3">
        <f>STDEV(AH1:AH17)</f>
        <v>0.41062124963425223</v>
      </c>
      <c r="AI20"/>
      <c r="AJ20"/>
    </row>
    <row r="21" spans="1:36" s="2" customFormat="1" x14ac:dyDescent="0.3">
      <c r="A21" s="3"/>
      <c r="B21" s="3">
        <f>AVERAGE(B16:B20)</f>
        <v>65.625</v>
      </c>
      <c r="C21" s="3">
        <f t="shared" ref="C21" si="26">AVERAGE(C16:C20)</f>
        <v>26.5823</v>
      </c>
      <c r="D21" s="3">
        <f>AVERAGE(D16:D20)</f>
        <v>-0.41786439517764729</v>
      </c>
      <c r="E21" s="3">
        <f>_xlfn.T.TEST(B16:B20,C16:C20,2,1)</f>
        <v>1.5401242126851103E-2</v>
      </c>
      <c r="G21" s="3"/>
      <c r="H21" s="3">
        <f>AVERAGE(H16:H20)</f>
        <v>23.5</v>
      </c>
      <c r="I21" s="3">
        <f t="shared" ref="I21" si="27">AVERAGE(I16:I20)</f>
        <v>2.0253160000000001</v>
      </c>
      <c r="J21" s="3">
        <f>AVERAGE(J16:J20)</f>
        <v>-0.85128011517599822</v>
      </c>
      <c r="K21" s="3">
        <f>_xlfn.T.TEST(H16:H20,I16:I20,2,1)</f>
        <v>8.7512877457015088E-7</v>
      </c>
      <c r="Z21" s="3" t="s">
        <v>141</v>
      </c>
      <c r="AA21" s="3"/>
      <c r="AB21" s="3">
        <f>MEDIAN(AB1:AB17)</f>
        <v>18.149999999999999</v>
      </c>
      <c r="AC21" s="3">
        <f>MEDIAN(AC1:AC17)</f>
        <v>-0.87669139457369605</v>
      </c>
      <c r="AD21" s="3"/>
      <c r="AE21" s="3" t="s">
        <v>141</v>
      </c>
      <c r="AF21" s="3"/>
      <c r="AG21" s="3">
        <f>MEDIAN(AG1:AG17)</f>
        <v>24.5</v>
      </c>
      <c r="AH21" s="3">
        <f>MEDIAN(AH1:AH17)</f>
        <v>-0.65347801845321851</v>
      </c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 s="3" t="s">
        <v>142</v>
      </c>
      <c r="AA22" s="3"/>
      <c r="AB22" s="3">
        <f>AB20/SQRT(COUNT(AB1:AB17))</f>
        <v>4.5065993095947192</v>
      </c>
      <c r="AC22" s="3">
        <f>AC20/SQRT(COUNT(AC1:AC17))</f>
        <v>6.9834383383359219E-2</v>
      </c>
      <c r="AD22" s="3"/>
      <c r="AE22" s="3" t="s">
        <v>142</v>
      </c>
      <c r="AF22" s="3"/>
      <c r="AG22" s="3">
        <f>AG20/SQRT(COUNT(AG1:AG17))</f>
        <v>5.8090163731873181</v>
      </c>
      <c r="AH22" s="3">
        <f>AH20/SQRT(COUNT(AH1:AH17))</f>
        <v>0.10265531240856306</v>
      </c>
      <c r="AI22"/>
      <c r="AJ22"/>
    </row>
    <row r="23" spans="1:36" s="2" customFormat="1" x14ac:dyDescent="0.3">
      <c r="A23" t="s">
        <v>55</v>
      </c>
      <c r="B23" s="2">
        <v>19</v>
      </c>
      <c r="C23" s="2">
        <v>6.0759499999999997</v>
      </c>
      <c r="D23" s="2">
        <f>(C23-B23)/(C23+B23)</f>
        <v>-0.51539622626460824</v>
      </c>
      <c r="G23" t="s">
        <v>70</v>
      </c>
      <c r="H23" s="2">
        <v>76</v>
      </c>
      <c r="I23" s="2">
        <v>13.1646</v>
      </c>
      <c r="J23" s="2">
        <f>(I23-H23)/(I23+H23)</f>
        <v>-0.70471240828759385</v>
      </c>
      <c r="M23" s="2" t="str">
        <f>A23</f>
        <v>TS020620c4</v>
      </c>
      <c r="N23" s="2" t="str">
        <f>A25</f>
        <v>Lhx6</v>
      </c>
      <c r="O23" s="2">
        <f>B28</f>
        <v>22.6</v>
      </c>
      <c r="P23" s="2">
        <f>D28</f>
        <v>-0.807069400238275</v>
      </c>
      <c r="Q23" s="2">
        <f>E28</f>
        <v>5.8854346664581104E-4</v>
      </c>
      <c r="R23" s="2" t="str">
        <f>G23</f>
        <v>TS020620c2</v>
      </c>
      <c r="S23" s="2" t="str">
        <f>G25</f>
        <v>PV</v>
      </c>
      <c r="T23" s="2">
        <f>H28</f>
        <v>67.900000000000006</v>
      </c>
      <c r="U23" s="2">
        <f>J28</f>
        <v>-0.6030676581298724</v>
      </c>
      <c r="V23" s="2">
        <f>K28</f>
        <v>6.2869852315721626E-3</v>
      </c>
      <c r="W23" s="2">
        <f>U23-P23</f>
        <v>0.20400174210840261</v>
      </c>
      <c r="AI23"/>
      <c r="AJ23"/>
    </row>
    <row r="24" spans="1:36" s="2" customFormat="1" x14ac:dyDescent="0.3">
      <c r="A24" s="2" t="s">
        <v>5</v>
      </c>
      <c r="B24">
        <v>25.5</v>
      </c>
      <c r="C24">
        <v>0</v>
      </c>
      <c r="D24" s="2">
        <f t="shared" ref="D24:D27" si="28">(C24-B24)/(C24+B24)</f>
        <v>-1</v>
      </c>
      <c r="G24" s="2" t="s">
        <v>5</v>
      </c>
      <c r="H24">
        <v>43</v>
      </c>
      <c r="I24">
        <v>18.227799999999998</v>
      </c>
      <c r="J24" s="2">
        <f t="shared" ref="J24:J27" si="29">(I24-H24)/(I24+H24)</f>
        <v>-0.4045907251281281</v>
      </c>
      <c r="AI24"/>
      <c r="AJ24"/>
    </row>
    <row r="25" spans="1:36" s="2" customFormat="1" x14ac:dyDescent="0.3">
      <c r="A25" s="2" t="s">
        <v>7</v>
      </c>
      <c r="B25">
        <v>22</v>
      </c>
      <c r="C25">
        <v>1.0126599999999999</v>
      </c>
      <c r="D25" s="2">
        <f t="shared" si="28"/>
        <v>-0.91199105188187712</v>
      </c>
      <c r="G25" s="2" t="s">
        <v>6</v>
      </c>
      <c r="H25">
        <v>41.5</v>
      </c>
      <c r="I25">
        <v>11.139200000000001</v>
      </c>
      <c r="J25" s="2">
        <f t="shared" si="29"/>
        <v>-0.57677168346023489</v>
      </c>
      <c r="Z25" s="3" t="s">
        <v>143</v>
      </c>
      <c r="AB25" s="2" t="s">
        <v>144</v>
      </c>
      <c r="AC25" s="2">
        <v>0.25013999999999997</v>
      </c>
      <c r="AI25"/>
      <c r="AJ25"/>
    </row>
    <row r="26" spans="1:36" s="2" customFormat="1" x14ac:dyDescent="0.3">
      <c r="B26">
        <v>23</v>
      </c>
      <c r="C26">
        <v>3.0379700000000001</v>
      </c>
      <c r="D26" s="2">
        <f t="shared" si="28"/>
        <v>-0.76665077961146733</v>
      </c>
      <c r="H26">
        <v>74.5</v>
      </c>
      <c r="I26">
        <v>1.0126599999999999</v>
      </c>
      <c r="J26" s="2">
        <f t="shared" si="29"/>
        <v>-0.97317906692732059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>
        <v>23.5</v>
      </c>
      <c r="C27">
        <v>2.0253199999999998</v>
      </c>
      <c r="D27" s="2">
        <f t="shared" si="28"/>
        <v>-0.84130894343342211</v>
      </c>
      <c r="H27">
        <v>104.5</v>
      </c>
      <c r="I27">
        <v>49.620199999999997</v>
      </c>
      <c r="J27" s="2">
        <f t="shared" si="29"/>
        <v>-0.35608440684608506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22.6</v>
      </c>
      <c r="C28" s="3">
        <f t="shared" ref="C28" si="30">AVERAGE(C23:C27)</f>
        <v>2.4303799999999995</v>
      </c>
      <c r="D28" s="3">
        <f>AVERAGE(D23:D27)</f>
        <v>-0.807069400238275</v>
      </c>
      <c r="E28" s="3">
        <f>_xlfn.T.TEST(B23:B27,C23:C27,2,1)</f>
        <v>5.8854346664581104E-4</v>
      </c>
      <c r="G28" s="3"/>
      <c r="H28" s="3">
        <f>AVERAGE(H23:H27)</f>
        <v>67.900000000000006</v>
      </c>
      <c r="I28" s="3">
        <f t="shared" ref="I28" si="31">AVERAGE(I23:I27)</f>
        <v>18.632891999999998</v>
      </c>
      <c r="J28" s="3">
        <f>AVERAGE(J23:J27)</f>
        <v>-0.6030676581298724</v>
      </c>
      <c r="K28" s="3">
        <f>_xlfn.T.TEST(H23:H27,I23:I27,2,1)</f>
        <v>6.2869852315721626E-3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t="s">
        <v>56</v>
      </c>
      <c r="B30" s="2">
        <v>50</v>
      </c>
      <c r="C30" s="2">
        <v>0</v>
      </c>
      <c r="D30" s="2">
        <f>(C30-B30)/(C30+B30)</f>
        <v>-1</v>
      </c>
      <c r="G30" t="s">
        <v>71</v>
      </c>
      <c r="H30" s="2">
        <v>19.5</v>
      </c>
      <c r="I30" s="2">
        <v>18.227799999999998</v>
      </c>
      <c r="J30" s="2">
        <f>(I30-H30)/(I30+H30)</f>
        <v>-3.3720492581067581E-2</v>
      </c>
      <c r="M30" s="2" t="str">
        <f>A30</f>
        <v>TS020620d1</v>
      </c>
      <c r="N30" s="2" t="str">
        <f>A32</f>
        <v>Lhx6</v>
      </c>
      <c r="O30" s="2">
        <f>B35</f>
        <v>55.3</v>
      </c>
      <c r="P30" s="2">
        <f>D35</f>
        <v>-0.98608884193927504</v>
      </c>
      <c r="Q30" s="2">
        <f>E35</f>
        <v>2.329523576646826E-6</v>
      </c>
      <c r="R30" s="2" t="str">
        <f>G30</f>
        <v>TS020620d2</v>
      </c>
      <c r="S30" s="2" t="str">
        <f>G32</f>
        <v>PV</v>
      </c>
      <c r="T30" s="2">
        <f>H35</f>
        <v>18.2</v>
      </c>
      <c r="U30" s="2">
        <f>J35</f>
        <v>-0.10037965179314581</v>
      </c>
      <c r="V30" s="2">
        <f>K35</f>
        <v>7.899137330589532E-3</v>
      </c>
      <c r="W30" s="2">
        <f>U30-P30</f>
        <v>0.88570919014612925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>
        <v>56</v>
      </c>
      <c r="C31">
        <v>1.0126599999999999</v>
      </c>
      <c r="D31" s="2">
        <f t="shared" ref="D31:D34" si="32">(C31-B31)/(C31+B31)</f>
        <v>-0.9644759602516354</v>
      </c>
      <c r="G31" s="2" t="s">
        <v>5</v>
      </c>
      <c r="H31">
        <v>18.5</v>
      </c>
      <c r="I31">
        <v>15.1899</v>
      </c>
      <c r="J31" s="2">
        <f t="shared" ref="J31:J34" si="33">(I31-H31)/(I31+H31)</f>
        <v>-9.8251998373399749E-2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>
        <v>58.5</v>
      </c>
      <c r="C32">
        <v>1.0126599999999999</v>
      </c>
      <c r="D32" s="2">
        <f t="shared" si="32"/>
        <v>-0.96596824944474013</v>
      </c>
      <c r="G32" s="2" t="s">
        <v>6</v>
      </c>
      <c r="H32">
        <v>18</v>
      </c>
      <c r="I32">
        <v>15.1899</v>
      </c>
      <c r="J32" s="2">
        <f t="shared" si="33"/>
        <v>-8.4667323492990346E-2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>
        <v>57.5</v>
      </c>
      <c r="C33">
        <v>0</v>
      </c>
      <c r="D33" s="2">
        <f t="shared" si="32"/>
        <v>-1</v>
      </c>
      <c r="H33">
        <v>17.5</v>
      </c>
      <c r="I33">
        <v>14.177199999999999</v>
      </c>
      <c r="J33" s="2">
        <f t="shared" si="33"/>
        <v>-0.10489563471518951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>
        <v>54.5</v>
      </c>
      <c r="C34">
        <v>0</v>
      </c>
      <c r="D34" s="2">
        <f t="shared" si="32"/>
        <v>-1</v>
      </c>
      <c r="H34">
        <v>17.5</v>
      </c>
      <c r="I34">
        <v>12.151899999999999</v>
      </c>
      <c r="J34" s="2">
        <f t="shared" si="33"/>
        <v>-0.18036280980308178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55.3</v>
      </c>
      <c r="C35" s="3">
        <f t="shared" ref="C35" si="34">AVERAGE(C30:C34)</f>
        <v>0.40506399999999998</v>
      </c>
      <c r="D35" s="3">
        <f>AVERAGE(D30:D34)</f>
        <v>-0.98608884193927504</v>
      </c>
      <c r="E35" s="3">
        <f>_xlfn.T.TEST(B30:B34,C30:C34,2,1)</f>
        <v>2.329523576646826E-6</v>
      </c>
      <c r="G35" s="3"/>
      <c r="H35" s="3">
        <f>AVERAGE(H30:H34)</f>
        <v>18.2</v>
      </c>
      <c r="I35" s="3">
        <f t="shared" ref="I35" si="35">AVERAGE(I30:I34)</f>
        <v>14.98734</v>
      </c>
      <c r="J35" s="3">
        <f>AVERAGE(J30:J34)</f>
        <v>-0.10037965179314581</v>
      </c>
      <c r="K35" s="3">
        <f>_xlfn.T.TEST(H30:H34,I30:I34,2,1)</f>
        <v>7.899137330589532E-3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t="s">
        <v>57</v>
      </c>
      <c r="B37">
        <v>7.5</v>
      </c>
      <c r="C37">
        <v>0</v>
      </c>
      <c r="D37" s="2">
        <f>(C37-B37)/(C37+B37)</f>
        <v>-1</v>
      </c>
      <c r="G37" t="s">
        <v>72</v>
      </c>
      <c r="H37" s="2">
        <v>30.5</v>
      </c>
      <c r="I37" s="2">
        <v>0</v>
      </c>
      <c r="J37" s="2">
        <f>(I37-H37)/(I37+H37)</f>
        <v>-1</v>
      </c>
      <c r="M37" s="2" t="str">
        <f>A37</f>
        <v>TS020620e1</v>
      </c>
      <c r="N37" s="2" t="str">
        <f>A39</f>
        <v>Lhx6</v>
      </c>
      <c r="O37" s="2">
        <f>B42</f>
        <v>7.6</v>
      </c>
      <c r="P37" s="2">
        <f>D42</f>
        <v>-1</v>
      </c>
      <c r="Q37" s="2">
        <f>E42</f>
        <v>2.3918188537888274E-3</v>
      </c>
      <c r="R37" s="2" t="str">
        <f>G37</f>
        <v>TS020620e2</v>
      </c>
      <c r="S37" s="2" t="str">
        <f>G39</f>
        <v>PV</v>
      </c>
      <c r="T37" s="2">
        <f>H42</f>
        <v>24.5</v>
      </c>
      <c r="U37" s="2">
        <f>J42</f>
        <v>-0.98527717785194169</v>
      </c>
      <c r="V37" s="2">
        <f>K42</f>
        <v>1.9308385584217584E-4</v>
      </c>
      <c r="W37" s="2">
        <f>U37-P37</f>
        <v>1.4722822148058312E-2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>
        <v>8</v>
      </c>
      <c r="C38">
        <v>0</v>
      </c>
      <c r="D38" s="2">
        <f t="shared" ref="D38:D41" si="36">(C38-B38)/(C38+B38)</f>
        <v>-1</v>
      </c>
      <c r="G38" s="2" t="s">
        <v>5</v>
      </c>
      <c r="H38">
        <v>26.5</v>
      </c>
      <c r="I38">
        <v>1.0126599999999999</v>
      </c>
      <c r="J38" s="2">
        <f t="shared" ref="J38:J41" si="37">(I38-H38)/(I38+H38)</f>
        <v>-0.92638588925970811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>
        <v>11.5</v>
      </c>
      <c r="C39">
        <v>0</v>
      </c>
      <c r="D39" s="2">
        <f t="shared" si="36"/>
        <v>-1</v>
      </c>
      <c r="G39" s="2" t="s">
        <v>6</v>
      </c>
      <c r="H39">
        <v>24</v>
      </c>
      <c r="I39">
        <v>0</v>
      </c>
      <c r="J39" s="2">
        <f t="shared" si="37"/>
        <v>-1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>
        <v>5</v>
      </c>
      <c r="C40">
        <v>0</v>
      </c>
      <c r="D40" s="2">
        <f t="shared" si="36"/>
        <v>-1</v>
      </c>
      <c r="H40">
        <v>22</v>
      </c>
      <c r="I40">
        <v>0</v>
      </c>
      <c r="J40" s="2">
        <f t="shared" si="37"/>
        <v>-1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>
        <v>6</v>
      </c>
      <c r="C41">
        <v>0</v>
      </c>
      <c r="D41" s="2">
        <f t="shared" si="36"/>
        <v>-1</v>
      </c>
      <c r="H41">
        <v>19.5</v>
      </c>
      <c r="I41">
        <v>0</v>
      </c>
      <c r="J41" s="2">
        <f t="shared" si="37"/>
        <v>-1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7.6</v>
      </c>
      <c r="C42" s="3">
        <f t="shared" ref="C42" si="38">AVERAGE(C37:C41)</f>
        <v>0</v>
      </c>
      <c r="D42" s="3">
        <f>AVERAGE(D37:D41)</f>
        <v>-1</v>
      </c>
      <c r="E42" s="3">
        <f>_xlfn.T.TEST(B37:B41,C37:C41,2,1)</f>
        <v>2.3918188537888274E-3</v>
      </c>
      <c r="G42" s="3"/>
      <c r="H42" s="3">
        <f>AVERAGE(H37:H41)</f>
        <v>24.5</v>
      </c>
      <c r="I42" s="3">
        <f t="shared" ref="I42" si="39">AVERAGE(I37:I41)</f>
        <v>0.20253199999999999</v>
      </c>
      <c r="J42" s="3">
        <f>AVERAGE(J37:J41)</f>
        <v>-0.98527717785194169</v>
      </c>
      <c r="K42" s="3">
        <f>_xlfn.T.TEST(H37:H41,I37:I41,2,1)</f>
        <v>1.9308385584217584E-4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t="s">
        <v>58</v>
      </c>
      <c r="B44" s="2">
        <v>18</v>
      </c>
      <c r="C44" s="2">
        <v>2.0253199999999998</v>
      </c>
      <c r="D44" s="2">
        <f>(C44-B44)/(C44+B44)</f>
        <v>-0.79772408131305761</v>
      </c>
      <c r="G44" t="s">
        <v>73</v>
      </c>
      <c r="H44" s="2">
        <v>24</v>
      </c>
      <c r="I44" s="2">
        <v>4.05063</v>
      </c>
      <c r="J44" s="2">
        <f>(I44-H44)/(I44+H44)</f>
        <v>-0.71119151334568964</v>
      </c>
      <c r="M44" s="2" t="str">
        <f>A44</f>
        <v>TS020620f2</v>
      </c>
      <c r="N44" s="2" t="str">
        <f>A46</f>
        <v>Lhx6</v>
      </c>
      <c r="O44" s="2">
        <f>B49</f>
        <v>16.3</v>
      </c>
      <c r="P44" s="2">
        <f>D49</f>
        <v>-0.95954481626261168</v>
      </c>
      <c r="Q44" s="2">
        <f>E49</f>
        <v>1.7566049804099159E-5</v>
      </c>
      <c r="R44" s="2" t="str">
        <f>G44</f>
        <v>TS020620f1</v>
      </c>
      <c r="S44" s="2" t="str">
        <f>G46</f>
        <v>PV</v>
      </c>
      <c r="T44" s="2">
        <f>H49</f>
        <v>21</v>
      </c>
      <c r="U44" s="2">
        <f>J49</f>
        <v>-0.92463651304551342</v>
      </c>
      <c r="V44" s="2">
        <f>K49</f>
        <v>3.9212297166904628E-6</v>
      </c>
      <c r="W44" s="2">
        <f>U44-P44</f>
        <v>3.4908303217098258E-2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>
        <v>18</v>
      </c>
      <c r="C45">
        <v>0</v>
      </c>
      <c r="D45" s="2">
        <f t="shared" ref="D45:D48" si="40">(C45-B45)/(C45+B45)</f>
        <v>-1</v>
      </c>
      <c r="G45" s="2" t="s">
        <v>5</v>
      </c>
      <c r="H45">
        <v>22</v>
      </c>
      <c r="I45">
        <v>1.0126599999999999</v>
      </c>
      <c r="J45" s="2">
        <f t="shared" ref="J45:J48" si="41">(I45-H45)/(I45+H45)</f>
        <v>-0.91199105188187712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>
        <v>16.5</v>
      </c>
      <c r="C46">
        <v>0</v>
      </c>
      <c r="D46" s="2">
        <f t="shared" si="40"/>
        <v>-1</v>
      </c>
      <c r="G46" s="2" t="s">
        <v>6</v>
      </c>
      <c r="H46">
        <v>21.5</v>
      </c>
      <c r="I46">
        <v>0</v>
      </c>
      <c r="J46" s="2">
        <f t="shared" si="41"/>
        <v>-1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>
        <v>14.5</v>
      </c>
      <c r="C47">
        <v>0</v>
      </c>
      <c r="D47" s="2">
        <f t="shared" si="40"/>
        <v>-1</v>
      </c>
      <c r="H47">
        <v>19</v>
      </c>
      <c r="I47">
        <v>0</v>
      </c>
      <c r="J47" s="2">
        <f t="shared" si="41"/>
        <v>-1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>
        <v>14.5</v>
      </c>
      <c r="C48">
        <v>0</v>
      </c>
      <c r="D48" s="2">
        <f t="shared" si="40"/>
        <v>-1</v>
      </c>
      <c r="H48">
        <v>18.5</v>
      </c>
      <c r="I48">
        <v>0</v>
      </c>
      <c r="J48" s="2">
        <f t="shared" si="41"/>
        <v>-1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16.3</v>
      </c>
      <c r="C49" s="3">
        <f t="shared" ref="C49" si="42">AVERAGE(C44:C48)</f>
        <v>0.40506399999999998</v>
      </c>
      <c r="D49" s="3">
        <f>AVERAGE(D44:D48)</f>
        <v>-0.95954481626261168</v>
      </c>
      <c r="E49" s="3">
        <f>_xlfn.T.TEST(B44:B48,C44:C48,2,1)</f>
        <v>1.7566049804099159E-5</v>
      </c>
      <c r="G49" s="3"/>
      <c r="H49" s="3">
        <f>AVERAGE(H44:H48)</f>
        <v>21</v>
      </c>
      <c r="I49" s="3">
        <f t="shared" ref="I49" si="43">AVERAGE(I44:I48)</f>
        <v>1.0126580000000001</v>
      </c>
      <c r="J49" s="3">
        <f>AVERAGE(J44:J48)</f>
        <v>-0.92463651304551342</v>
      </c>
      <c r="K49" s="3">
        <f>_xlfn.T.TEST(H44:H48,I44:I48,2,1)</f>
        <v>3.9212297166904628E-6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t="s">
        <v>59</v>
      </c>
      <c r="B51" s="2">
        <v>7.5</v>
      </c>
      <c r="C51" s="2">
        <v>0</v>
      </c>
      <c r="D51" s="2">
        <f>(C51-B51)/(C51+B51)</f>
        <v>-1</v>
      </c>
      <c r="G51" t="s">
        <v>74</v>
      </c>
      <c r="H51" s="2">
        <v>25</v>
      </c>
      <c r="I51" s="2">
        <v>8.1012599999999999</v>
      </c>
      <c r="J51" s="2">
        <f>(I51-H51)/(I51+H51)</f>
        <v>-0.51051651810233212</v>
      </c>
      <c r="M51" s="2" t="str">
        <f>A51</f>
        <v>TS020620f3</v>
      </c>
      <c r="N51" s="2" t="str">
        <f>A53</f>
        <v>Lhx6</v>
      </c>
      <c r="O51" s="2">
        <f>B56</f>
        <v>4.5999999999999996</v>
      </c>
      <c r="P51" s="2">
        <f>D56</f>
        <v>-1</v>
      </c>
      <c r="Q51" s="2">
        <f>E56</f>
        <v>1.1092464326189546E-2</v>
      </c>
      <c r="R51" s="2" t="str">
        <f>G51</f>
        <v>TS020620f4</v>
      </c>
      <c r="S51" s="2" t="str">
        <f>G53</f>
        <v>PV</v>
      </c>
      <c r="T51" s="2">
        <f>H56</f>
        <v>27</v>
      </c>
      <c r="U51" s="2">
        <f>J56</f>
        <v>-0.83627227772301072</v>
      </c>
      <c r="V51" s="2">
        <f>K56</f>
        <v>3.0171441668274616E-4</v>
      </c>
      <c r="W51" s="2">
        <f>U51-P51</f>
        <v>0.16372772227698928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>
        <v>6</v>
      </c>
      <c r="C52">
        <v>0</v>
      </c>
      <c r="D52" s="2">
        <f t="shared" ref="D52:D55" si="44">(C52-B52)/(C52+B52)</f>
        <v>-1</v>
      </c>
      <c r="G52" s="2" t="s">
        <v>5</v>
      </c>
      <c r="H52">
        <v>28</v>
      </c>
      <c r="I52">
        <v>4.05063</v>
      </c>
      <c r="J52" s="2">
        <f t="shared" ref="J52:J55" si="45">(I52-H52)/(I52+H52)</f>
        <v>-0.747235545759943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>
        <v>3.5</v>
      </c>
      <c r="C53">
        <v>0</v>
      </c>
      <c r="D53" s="2">
        <f t="shared" si="44"/>
        <v>-1</v>
      </c>
      <c r="G53" s="2" t="s">
        <v>6</v>
      </c>
      <c r="H53">
        <v>25.5</v>
      </c>
      <c r="I53">
        <v>1.0126599999999999</v>
      </c>
      <c r="J53" s="2">
        <f t="shared" si="45"/>
        <v>-0.92360932475277846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>
        <v>4.5</v>
      </c>
      <c r="C54">
        <v>0</v>
      </c>
      <c r="D54" s="2">
        <f t="shared" si="44"/>
        <v>-1</v>
      </c>
      <c r="H54">
        <v>28.5</v>
      </c>
      <c r="I54">
        <v>0</v>
      </c>
      <c r="J54" s="2">
        <f t="shared" si="45"/>
        <v>-1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>
        <v>1.5</v>
      </c>
      <c r="C55">
        <v>0</v>
      </c>
      <c r="D55" s="2">
        <f t="shared" si="44"/>
        <v>-1</v>
      </c>
      <c r="H55">
        <v>28</v>
      </c>
      <c r="I55">
        <v>0</v>
      </c>
      <c r="J55" s="2">
        <f t="shared" si="45"/>
        <v>-1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4.5999999999999996</v>
      </c>
      <c r="C56" s="3">
        <f t="shared" ref="C56" si="46">AVERAGE(C51:C55)</f>
        <v>0</v>
      </c>
      <c r="D56" s="3">
        <f>AVERAGE(D51:D55)</f>
        <v>-1</v>
      </c>
      <c r="E56" s="3">
        <f>_xlfn.T.TEST(B51:B55,C51:C55,2,1)</f>
        <v>1.1092464326189546E-2</v>
      </c>
      <c r="G56" s="3"/>
      <c r="H56" s="3">
        <f>AVERAGE(H51:H55)</f>
        <v>27</v>
      </c>
      <c r="I56" s="3">
        <f t="shared" ref="I56" si="47">AVERAGE(I51:I55)</f>
        <v>2.6329099999999999</v>
      </c>
      <c r="J56" s="3">
        <f>AVERAGE(J51:J55)</f>
        <v>-0.83627227772301072</v>
      </c>
      <c r="K56" s="3">
        <f>_xlfn.T.TEST(H51:H55,I51:I55,2,1)</f>
        <v>3.0171441668274616E-4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t="s">
        <v>60</v>
      </c>
      <c r="B58" s="2">
        <v>14</v>
      </c>
      <c r="C58" s="2">
        <v>0</v>
      </c>
      <c r="D58" s="2">
        <f>(C58-B58)/(C58+B58)</f>
        <v>-1</v>
      </c>
      <c r="G58" t="s">
        <v>75</v>
      </c>
      <c r="H58" s="2">
        <v>50.5</v>
      </c>
      <c r="I58" s="2">
        <v>12.151899999999999</v>
      </c>
      <c r="J58" s="2">
        <f>(I58-H58)/(I58+H58)</f>
        <v>-0.61208199591712309</v>
      </c>
      <c r="M58" s="2" t="str">
        <f>A58</f>
        <v>TS020620g2</v>
      </c>
      <c r="N58" s="2" t="str">
        <f>A60</f>
        <v>Lhx6</v>
      </c>
      <c r="O58" s="2">
        <f>B63</f>
        <v>16.100000000000001</v>
      </c>
      <c r="P58" s="2">
        <f>D63</f>
        <v>-0.97619043700397223</v>
      </c>
      <c r="Q58" s="2">
        <f>E63</f>
        <v>1.5708533597715061E-5</v>
      </c>
      <c r="R58" s="2" t="str">
        <f>G58</f>
        <v>TS020620g1</v>
      </c>
      <c r="S58" s="2" t="str">
        <f>G60</f>
        <v>PV</v>
      </c>
      <c r="T58" s="2">
        <f>H63</f>
        <v>55.6</v>
      </c>
      <c r="U58" s="2">
        <f>J63</f>
        <v>-0.58881926755612546</v>
      </c>
      <c r="V58" s="2">
        <f>K63</f>
        <v>1.6956431162296277E-6</v>
      </c>
      <c r="W58" s="2">
        <f>U58-P58</f>
        <v>0.38737116944784677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>
        <v>17</v>
      </c>
      <c r="C59">
        <v>0</v>
      </c>
      <c r="D59" s="2">
        <f t="shared" ref="D59:D62" si="48">(C59-B59)/(C59+B59)</f>
        <v>-1</v>
      </c>
      <c r="G59" s="2" t="s">
        <v>5</v>
      </c>
      <c r="H59">
        <v>54</v>
      </c>
      <c r="I59">
        <v>12.151899999999999</v>
      </c>
      <c r="J59" s="2">
        <f t="shared" ref="J59:J62" si="49">(I59-H59)/(I59+H59)</f>
        <v>-0.63260616853030682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>
        <v>17.5</v>
      </c>
      <c r="C60">
        <v>0</v>
      </c>
      <c r="D60" s="2">
        <f t="shared" si="48"/>
        <v>-1</v>
      </c>
      <c r="G60" s="2" t="s">
        <v>6</v>
      </c>
      <c r="H60">
        <v>54.5</v>
      </c>
      <c r="I60">
        <v>12.151899999999999</v>
      </c>
      <c r="J60" s="2">
        <f t="shared" si="49"/>
        <v>-0.63536223273455072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>
        <v>16</v>
      </c>
      <c r="C61">
        <v>1.0126599999999999</v>
      </c>
      <c r="D61" s="2">
        <f t="shared" si="48"/>
        <v>-0.88095218501986161</v>
      </c>
      <c r="H61">
        <v>59.5</v>
      </c>
      <c r="I61">
        <v>16.202500000000001</v>
      </c>
      <c r="J61" s="2">
        <f t="shared" si="49"/>
        <v>-0.5719428024173574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>
        <v>16</v>
      </c>
      <c r="C62">
        <v>0</v>
      </c>
      <c r="D62" s="2">
        <f t="shared" si="48"/>
        <v>-1</v>
      </c>
      <c r="H62">
        <v>59.5</v>
      </c>
      <c r="I62">
        <v>20.2532</v>
      </c>
      <c r="J62" s="2">
        <f t="shared" si="49"/>
        <v>-0.49210313818128931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16.100000000000001</v>
      </c>
      <c r="C63" s="3">
        <f t="shared" ref="C63" si="50">AVERAGE(C58:C62)</f>
        <v>0.20253199999999999</v>
      </c>
      <c r="D63" s="3">
        <f>AVERAGE(D58:D62)</f>
        <v>-0.97619043700397223</v>
      </c>
      <c r="E63" s="3">
        <f>_xlfn.T.TEST(B58:B62,C58:C62,2,1)</f>
        <v>1.5708533597715061E-5</v>
      </c>
      <c r="G63" s="3"/>
      <c r="H63" s="3">
        <f>AVERAGE(H58:H62)</f>
        <v>55.6</v>
      </c>
      <c r="I63" s="3">
        <f t="shared" ref="I63" si="51">AVERAGE(I58:I62)</f>
        <v>14.582280000000001</v>
      </c>
      <c r="J63" s="3">
        <f>AVERAGE(J58:J62)</f>
        <v>-0.58881926755612546</v>
      </c>
      <c r="K63" s="3">
        <f>_xlfn.T.TEST(H58:H62,I58:I62,2,1)</f>
        <v>1.6956431162296277E-6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t="s">
        <v>61</v>
      </c>
      <c r="B65" s="2">
        <v>7.5</v>
      </c>
      <c r="C65" s="2">
        <v>0</v>
      </c>
      <c r="D65" s="2">
        <f>(C65-B65)/(C65+B65)</f>
        <v>-1</v>
      </c>
      <c r="G65" t="s">
        <v>76</v>
      </c>
      <c r="H65" s="2">
        <v>11</v>
      </c>
      <c r="I65" s="2">
        <v>7.0886100000000001</v>
      </c>
      <c r="J65" s="2">
        <f>(I65-H65)/(I65+H65)</f>
        <v>-0.21623496775042417</v>
      </c>
      <c r="M65" s="2" t="str">
        <f>A65</f>
        <v>TS020620g4</v>
      </c>
      <c r="N65" s="2" t="str">
        <f>A67</f>
        <v>Lhx6</v>
      </c>
      <c r="O65" s="2">
        <f>B70</f>
        <v>6.5</v>
      </c>
      <c r="P65" s="2">
        <f>D70</f>
        <v>-0.9524162835118517</v>
      </c>
      <c r="Q65" s="2">
        <f>E70</f>
        <v>1.0074461681435638E-4</v>
      </c>
      <c r="R65" s="2" t="str">
        <f>G65</f>
        <v>TS020620g3</v>
      </c>
      <c r="S65" s="2" t="str">
        <f>G67</f>
        <v>PV</v>
      </c>
      <c r="T65" s="2">
        <f>H70</f>
        <v>10.4</v>
      </c>
      <c r="U65" s="2">
        <f>J70</f>
        <v>-0.27424291133892498</v>
      </c>
      <c r="V65" s="2">
        <f>K70</f>
        <v>1.1982748838524855E-2</v>
      </c>
      <c r="W65" s="2">
        <f>U65-P65</f>
        <v>0.67817337217292673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>
        <v>7.5</v>
      </c>
      <c r="C66">
        <v>1.0126599999999999</v>
      </c>
      <c r="D66" s="2">
        <f t="shared" ref="D66:D69" si="52">(C66-B66)/(C66+B66)</f>
        <v>-0.76208141755925873</v>
      </c>
      <c r="G66" s="2" t="s">
        <v>5</v>
      </c>
      <c r="H66">
        <v>10</v>
      </c>
      <c r="I66">
        <v>4.05063</v>
      </c>
      <c r="J66" s="2">
        <f t="shared" ref="J66:J69" si="53">(I66-H66)/(I66+H66)</f>
        <v>-0.42342371836707676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>
        <v>6.5</v>
      </c>
      <c r="C67">
        <v>0</v>
      </c>
      <c r="D67" s="2">
        <f t="shared" si="52"/>
        <v>-1</v>
      </c>
      <c r="G67" s="2" t="s">
        <v>6</v>
      </c>
      <c r="H67">
        <v>9.5</v>
      </c>
      <c r="I67">
        <v>8.1012599999999999</v>
      </c>
      <c r="J67" s="2">
        <f t="shared" si="53"/>
        <v>-7.9468174437511863E-2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>
        <v>5</v>
      </c>
      <c r="C68">
        <v>0</v>
      </c>
      <c r="D68" s="2">
        <f t="shared" si="52"/>
        <v>-1</v>
      </c>
      <c r="H68">
        <v>9.5</v>
      </c>
      <c r="I68">
        <v>3.0379700000000001</v>
      </c>
      <c r="J68" s="2">
        <f t="shared" si="53"/>
        <v>-0.51539683058740771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>
        <v>6</v>
      </c>
      <c r="C69">
        <v>0</v>
      </c>
      <c r="D69" s="2">
        <f t="shared" si="52"/>
        <v>-1</v>
      </c>
      <c r="H69">
        <v>12</v>
      </c>
      <c r="I69">
        <v>9.1139200000000002</v>
      </c>
      <c r="J69" s="2">
        <f t="shared" si="53"/>
        <v>-0.13669086555220442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6.5</v>
      </c>
      <c r="C70" s="3">
        <f t="shared" ref="C70" si="54">AVERAGE(C65:C69)</f>
        <v>0.20253199999999999</v>
      </c>
      <c r="D70" s="3">
        <f>AVERAGE(D65:D69)</f>
        <v>-0.9524162835118517</v>
      </c>
      <c r="E70" s="3">
        <f>_xlfn.T.TEST(B65:B69,C65:C69,2,1)</f>
        <v>1.0074461681435638E-4</v>
      </c>
      <c r="G70" s="3"/>
      <c r="H70" s="3">
        <f>AVERAGE(H65:H69)</f>
        <v>10.4</v>
      </c>
      <c r="I70" s="3">
        <f t="shared" ref="I70" si="55">AVERAGE(I65:I69)</f>
        <v>6.2784780000000007</v>
      </c>
      <c r="J70" s="3">
        <f>AVERAGE(J65:J69)</f>
        <v>-0.27424291133892498</v>
      </c>
      <c r="K70" s="3">
        <f>_xlfn.T.TEST(H65:H69,I65:I69,2,1)</f>
        <v>1.1982748838524855E-2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t="s">
        <v>62</v>
      </c>
      <c r="B72" s="2">
        <v>35.5</v>
      </c>
      <c r="C72" s="2">
        <v>7.0886100000000001</v>
      </c>
      <c r="D72" s="2">
        <f>(C72-B72)/(C72+B72)</f>
        <v>-0.66711240399721894</v>
      </c>
      <c r="G72" t="s">
        <v>77</v>
      </c>
      <c r="H72" s="2">
        <v>103</v>
      </c>
      <c r="I72" s="2">
        <v>6.0759499999999997</v>
      </c>
      <c r="J72" s="2">
        <f>(I72-H72)/(I72+H72)</f>
        <v>-0.8885923065533694</v>
      </c>
      <c r="M72" s="2" t="str">
        <f>A72</f>
        <v>TS021320a1</v>
      </c>
      <c r="N72" s="2" t="str">
        <f>A74</f>
        <v>Lhx6</v>
      </c>
      <c r="O72" s="2">
        <f>B77</f>
        <v>30.8</v>
      </c>
      <c r="P72" s="2">
        <f>D77</f>
        <v>-0.69915724770162946</v>
      </c>
      <c r="Q72" s="2">
        <f>E77</f>
        <v>9.370779668352653E-4</v>
      </c>
      <c r="R72" s="2" t="str">
        <f>G72</f>
        <v>TS021320a2</v>
      </c>
      <c r="S72" s="2" t="str">
        <f>G74</f>
        <v>PV</v>
      </c>
      <c r="T72" s="2">
        <f>H77</f>
        <v>100.4</v>
      </c>
      <c r="U72" s="2">
        <f>J77</f>
        <v>-0.56073663887920266</v>
      </c>
      <c r="V72" s="2">
        <f>K77</f>
        <v>2.0920210713149964E-2</v>
      </c>
      <c r="W72" s="2">
        <f>U72-P72</f>
        <v>0.13842060882242679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>
        <v>37.5</v>
      </c>
      <c r="C73">
        <v>6.0759499999999997</v>
      </c>
      <c r="D73" s="2">
        <f t="shared" ref="D73:D76" si="56">(C73-B73)/(C73+B73)</f>
        <v>-0.7211328726051871</v>
      </c>
      <c r="G73" s="2" t="s">
        <v>5</v>
      </c>
      <c r="H73">
        <v>135.5</v>
      </c>
      <c r="I73">
        <v>20.2532</v>
      </c>
      <c r="J73" s="2">
        <f t="shared" ref="J73:J76" si="57">(I73-H73)/(I73+H73)</f>
        <v>-0.73993214906660032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>
        <v>31.5</v>
      </c>
      <c r="C74">
        <v>6.0759499999999997</v>
      </c>
      <c r="D74" s="2">
        <f t="shared" si="56"/>
        <v>-0.67660431738918114</v>
      </c>
      <c r="G74" s="2" t="s">
        <v>6</v>
      </c>
      <c r="H74">
        <v>115</v>
      </c>
      <c r="I74">
        <v>23.2911</v>
      </c>
      <c r="J74" s="2">
        <f t="shared" si="57"/>
        <v>-0.66315836666278594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>
        <v>32</v>
      </c>
      <c r="C75">
        <v>5.0632900000000003</v>
      </c>
      <c r="D75" s="2">
        <f t="shared" si="56"/>
        <v>-0.72677600936128439</v>
      </c>
      <c r="H75">
        <v>109.5</v>
      </c>
      <c r="I75">
        <v>32.405099999999997</v>
      </c>
      <c r="J75" s="2">
        <f t="shared" si="57"/>
        <v>-0.54328491365003795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>
        <v>17.5</v>
      </c>
      <c r="C76">
        <v>3.0379700000000001</v>
      </c>
      <c r="D76" s="2">
        <f t="shared" si="56"/>
        <v>-0.70416063515527583</v>
      </c>
      <c r="H76">
        <v>39</v>
      </c>
      <c r="I76">
        <v>41.518999999999998</v>
      </c>
      <c r="J76" s="2">
        <f t="shared" si="57"/>
        <v>3.1284541536780119E-2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30.8</v>
      </c>
      <c r="C77" s="3">
        <f t="shared" ref="C77" si="58">AVERAGE(C72:C76)</f>
        <v>5.4683540000000006</v>
      </c>
      <c r="D77" s="3">
        <f>AVERAGE(D72:D76)</f>
        <v>-0.69915724770162946</v>
      </c>
      <c r="E77" s="3">
        <f>_xlfn.T.TEST(B72:B76,C72:C76,2,1)</f>
        <v>9.370779668352653E-4</v>
      </c>
      <c r="G77" s="3"/>
      <c r="H77" s="3">
        <f>AVERAGE(H72:H76)</f>
        <v>100.4</v>
      </c>
      <c r="I77" s="3">
        <f t="shared" ref="I77" si="59">AVERAGE(I72:I76)</f>
        <v>24.708870000000001</v>
      </c>
      <c r="J77" s="3">
        <f>AVERAGE(J72:J76)</f>
        <v>-0.56073663887920266</v>
      </c>
      <c r="K77" s="3">
        <f>_xlfn.T.TEST(H72:H76,I72:I76,2,1)</f>
        <v>2.0920210713149964E-2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t="s">
        <v>63</v>
      </c>
      <c r="B79" s="2">
        <v>31.5</v>
      </c>
      <c r="C79" s="2">
        <v>0</v>
      </c>
      <c r="D79" s="2">
        <f>(C79-B79)/(C79+B79)</f>
        <v>-1</v>
      </c>
      <c r="G79" t="s">
        <v>78</v>
      </c>
      <c r="H79">
        <v>20</v>
      </c>
      <c r="I79">
        <v>27.341799999999999</v>
      </c>
      <c r="J79" s="2">
        <f>(I79-H79)/(I79+H79)</f>
        <v>0.15508071091508982</v>
      </c>
      <c r="M79" s="2" t="str">
        <f>A79</f>
        <v>TS021320a3</v>
      </c>
      <c r="N79" s="2" t="str">
        <f>A81</f>
        <v>Lhx6</v>
      </c>
      <c r="O79" s="2">
        <f>B84</f>
        <v>32.200000000000003</v>
      </c>
      <c r="P79" s="2">
        <f>D84</f>
        <v>-1</v>
      </c>
      <c r="Q79" s="2">
        <f>E84</f>
        <v>2.2456394595331258E-2</v>
      </c>
      <c r="R79" s="2" t="str">
        <f>G79</f>
        <v>TS021320a4</v>
      </c>
      <c r="S79" s="2" t="str">
        <f>G81</f>
        <v>PV</v>
      </c>
      <c r="T79" s="2">
        <f>H84</f>
        <v>21.125</v>
      </c>
      <c r="U79" s="2">
        <f>J84</f>
        <v>0.1449083369729279</v>
      </c>
      <c r="V79" s="2">
        <f>K84</f>
        <v>6.1595161399548917E-3</v>
      </c>
      <c r="W79" s="2">
        <f>U79-P79</f>
        <v>1.1449083369729278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>
        <v>56</v>
      </c>
      <c r="C80">
        <v>0</v>
      </c>
      <c r="D80" s="2">
        <f t="shared" ref="D80:D83" si="60">(C80-B80)/(C80+B80)</f>
        <v>-1</v>
      </c>
      <c r="G80" s="2" t="s">
        <v>5</v>
      </c>
      <c r="H80">
        <v>21.5</v>
      </c>
      <c r="I80">
        <v>31.392399999999999</v>
      </c>
      <c r="J80" s="2">
        <f t="shared" ref="J80:J82" si="61">(I80-H80)/(I80+H80)</f>
        <v>0.18702876027557833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>
        <v>45.5</v>
      </c>
      <c r="C81">
        <v>0</v>
      </c>
      <c r="D81" s="2">
        <f t="shared" si="60"/>
        <v>-1</v>
      </c>
      <c r="G81" s="2" t="s">
        <v>6</v>
      </c>
      <c r="H81">
        <v>20.5</v>
      </c>
      <c r="I81">
        <v>25.316500000000001</v>
      </c>
      <c r="J81" s="2">
        <f t="shared" si="61"/>
        <v>0.10512588259688105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>
        <v>4.5</v>
      </c>
      <c r="C82">
        <v>0</v>
      </c>
      <c r="D82" s="2">
        <f t="shared" si="60"/>
        <v>-1</v>
      </c>
      <c r="H82">
        <v>22.5</v>
      </c>
      <c r="I82">
        <v>29.367100000000001</v>
      </c>
      <c r="J82" s="2">
        <f t="shared" si="61"/>
        <v>0.13239799410416239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>
        <v>23.5</v>
      </c>
      <c r="C83">
        <v>0</v>
      </c>
      <c r="D83" s="2">
        <f t="shared" si="60"/>
        <v>-1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32.200000000000003</v>
      </c>
      <c r="C84" s="3">
        <f t="shared" ref="C84" si="62">AVERAGE(C79:C83)</f>
        <v>0</v>
      </c>
      <c r="D84" s="3">
        <f>AVERAGE(D79:D83)</f>
        <v>-1</v>
      </c>
      <c r="E84" s="3">
        <f>_xlfn.T.TEST(B79:B83,C79:C83,2,1)</f>
        <v>2.2456394595331258E-2</v>
      </c>
      <c r="G84" s="3"/>
      <c r="H84" s="3">
        <f>AVERAGE(H79:H83)</f>
        <v>21.125</v>
      </c>
      <c r="I84" s="3">
        <f t="shared" ref="I84" si="63">AVERAGE(I79:I83)</f>
        <v>28.35445</v>
      </c>
      <c r="J84" s="3">
        <f>AVERAGE(J79:J83)</f>
        <v>0.1449083369729279</v>
      </c>
      <c r="K84" s="3">
        <f>_xlfn.T.TEST(H79:H83,I79:I83,2,1)</f>
        <v>6.1595161399548917E-3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t="s">
        <v>64</v>
      </c>
      <c r="B86" s="2">
        <v>21.5</v>
      </c>
      <c r="C86" s="2">
        <v>12.151899999999999</v>
      </c>
      <c r="D86" s="2">
        <f>(C86-B86)/(C86+B86)</f>
        <v>-0.27778817837922976</v>
      </c>
      <c r="G86" t="s">
        <v>79</v>
      </c>
      <c r="H86" s="2">
        <v>31</v>
      </c>
      <c r="I86" s="2">
        <v>1.0126599999999999</v>
      </c>
      <c r="J86" s="2">
        <f>(I86-H86)/(I86+H86)</f>
        <v>-0.93673377969840688</v>
      </c>
      <c r="M86" s="2" t="str">
        <f>A86</f>
        <v>TS021320b2</v>
      </c>
      <c r="N86" s="2" t="str">
        <f>A88</f>
        <v>Lhx6</v>
      </c>
      <c r="O86" s="2">
        <f>B91</f>
        <v>20</v>
      </c>
      <c r="P86" s="2">
        <f>D91</f>
        <v>-0.17986876290402226</v>
      </c>
      <c r="Q86" s="2">
        <f>E91</f>
        <v>2.9622818621616788E-2</v>
      </c>
      <c r="R86" s="2" t="str">
        <f>G86</f>
        <v>TS021320b1</v>
      </c>
      <c r="S86" s="2" t="str">
        <f>G88</f>
        <v>PV</v>
      </c>
      <c r="T86" s="2">
        <f>H91</f>
        <v>31.7</v>
      </c>
      <c r="U86" s="2">
        <f>J91</f>
        <v>-0.98734675593968146</v>
      </c>
      <c r="V86" s="2">
        <f>K91</f>
        <v>1.8499884898635183E-6</v>
      </c>
      <c r="W86" s="2">
        <f>U86-P86</f>
        <v>-0.80747799303565926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>
        <v>19</v>
      </c>
      <c r="C87">
        <v>10.1266</v>
      </c>
      <c r="D87" s="2">
        <f t="shared" ref="D87:D90" si="64">(C87-B87)/(C87+B87)</f>
        <v>-0.30464935831851297</v>
      </c>
      <c r="G87" s="2" t="s">
        <v>5</v>
      </c>
      <c r="H87">
        <v>33</v>
      </c>
      <c r="I87">
        <v>0</v>
      </c>
      <c r="J87" s="2">
        <f t="shared" ref="J87:J90" si="65">(I87-H87)/(I87+H87)</f>
        <v>-1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>
        <v>20</v>
      </c>
      <c r="C88">
        <v>13.1646</v>
      </c>
      <c r="D88" s="2">
        <f t="shared" si="64"/>
        <v>-0.20610530505418428</v>
      </c>
      <c r="G88" s="2" t="s">
        <v>6</v>
      </c>
      <c r="H88">
        <v>32</v>
      </c>
      <c r="I88">
        <v>0</v>
      </c>
      <c r="J88" s="2">
        <f t="shared" si="65"/>
        <v>-1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>
        <v>20.5</v>
      </c>
      <c r="C89">
        <v>16.202500000000001</v>
      </c>
      <c r="D89" s="2">
        <f t="shared" si="64"/>
        <v>-0.1170901164770792</v>
      </c>
      <c r="H89">
        <v>33</v>
      </c>
      <c r="I89">
        <v>0</v>
      </c>
      <c r="J89" s="2">
        <f t="shared" si="65"/>
        <v>-1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>
        <v>19</v>
      </c>
      <c r="C90">
        <v>19.240500000000001</v>
      </c>
      <c r="D90" s="2">
        <f t="shared" si="64"/>
        <v>6.2891437088950413E-3</v>
      </c>
      <c r="H90">
        <v>29.5</v>
      </c>
      <c r="I90">
        <v>0</v>
      </c>
      <c r="J90" s="2">
        <f t="shared" si="65"/>
        <v>-1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20</v>
      </c>
      <c r="C91" s="3">
        <f t="shared" ref="C91" si="66">AVERAGE(C86:C90)</f>
        <v>14.17722</v>
      </c>
      <c r="D91" s="3">
        <f>AVERAGE(D86:D90)</f>
        <v>-0.17986876290402226</v>
      </c>
      <c r="E91" s="3">
        <f>_xlfn.T.TEST(B86:B90,C86:C90,2,1)</f>
        <v>2.9622818621616788E-2</v>
      </c>
      <c r="G91" s="3"/>
      <c r="H91" s="3">
        <f>AVERAGE(H86:H90)</f>
        <v>31.7</v>
      </c>
      <c r="I91" s="3">
        <f t="shared" ref="I91" si="67">AVERAGE(I86:I90)</f>
        <v>0.20253199999999999</v>
      </c>
      <c r="J91" s="3">
        <f>AVERAGE(J86:J90)</f>
        <v>-0.98734675593968146</v>
      </c>
      <c r="K91" s="3">
        <f>_xlfn.T.TEST(H86:H90,I86:I90,2,1)</f>
        <v>1.8499884898635183E-6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t="s">
        <v>65</v>
      </c>
      <c r="B93" s="2">
        <v>20.5</v>
      </c>
      <c r="C93" s="2">
        <v>8.1012599999999999</v>
      </c>
      <c r="D93" s="2">
        <f>(C93-B93)/(C93+B93)</f>
        <v>-0.43350327922616</v>
      </c>
      <c r="G93" t="s">
        <v>80</v>
      </c>
      <c r="H93" s="2">
        <v>61</v>
      </c>
      <c r="I93" s="2">
        <v>0</v>
      </c>
      <c r="J93" s="2">
        <f>(I93-H93)/(I93+H93)</f>
        <v>-1</v>
      </c>
      <c r="M93" s="2" t="str">
        <f>A93</f>
        <v>TS021320b4</v>
      </c>
      <c r="N93" s="2" t="str">
        <f>A95</f>
        <v>Lhx6</v>
      </c>
      <c r="O93" s="2">
        <f>B98</f>
        <v>20.2</v>
      </c>
      <c r="P93" s="2">
        <f>D98</f>
        <v>-0.63947481005459961</v>
      </c>
      <c r="Q93" s="2">
        <f>E98</f>
        <v>7.8324823638663691E-5</v>
      </c>
      <c r="R93" s="2" t="str">
        <f>G93</f>
        <v>TS021320b3</v>
      </c>
      <c r="S93" s="2" t="str">
        <f>G95</f>
        <v>PV</v>
      </c>
      <c r="T93" s="2">
        <f>H98</f>
        <v>37.799999999999997</v>
      </c>
      <c r="U93" s="2">
        <f>J98</f>
        <v>-1</v>
      </c>
      <c r="V93" s="2">
        <f>K98</f>
        <v>4.0863454846950722E-3</v>
      </c>
      <c r="W93" s="2">
        <f>U93-P93</f>
        <v>-0.36052518994540039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>
        <v>20.5</v>
      </c>
      <c r="C94">
        <v>6.0759499999999997</v>
      </c>
      <c r="D94" s="2">
        <f t="shared" ref="D94:D97" si="68">(C94-B94)/(C94+B94)</f>
        <v>-0.54274823665757954</v>
      </c>
      <c r="G94" s="2" t="s">
        <v>5</v>
      </c>
      <c r="H94">
        <v>34.5</v>
      </c>
      <c r="I94">
        <v>0</v>
      </c>
      <c r="J94" s="2">
        <f t="shared" ref="J94:J97" si="69">(I94-H94)/(I94+H94)</f>
        <v>-1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>
        <v>21</v>
      </c>
      <c r="C95">
        <v>4.05063</v>
      </c>
      <c r="D95" s="2">
        <f t="shared" si="68"/>
        <v>-0.67660454048461072</v>
      </c>
      <c r="G95" s="2" t="s">
        <v>6</v>
      </c>
      <c r="H95">
        <v>40.5</v>
      </c>
      <c r="I95">
        <v>0</v>
      </c>
      <c r="J95" s="2">
        <f t="shared" si="69"/>
        <v>-1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>
        <v>18.5</v>
      </c>
      <c r="C96">
        <v>2.0253199999999998</v>
      </c>
      <c r="D96" s="2">
        <f t="shared" si="68"/>
        <v>-0.80265155427540225</v>
      </c>
      <c r="H96">
        <v>28</v>
      </c>
      <c r="I96">
        <v>0</v>
      </c>
      <c r="J96" s="2">
        <f t="shared" si="69"/>
        <v>-1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B97">
        <v>20.5</v>
      </c>
      <c r="C97">
        <v>3.0379700000000001</v>
      </c>
      <c r="D97" s="2">
        <f t="shared" si="68"/>
        <v>-0.7418664396292457</v>
      </c>
      <c r="H97">
        <v>25</v>
      </c>
      <c r="I97">
        <v>0</v>
      </c>
      <c r="J97" s="2">
        <f t="shared" si="69"/>
        <v>-1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20.2</v>
      </c>
      <c r="C98" s="3">
        <f t="shared" ref="C98" si="70">AVERAGE(C93:C97)</f>
        <v>4.6582260000000009</v>
      </c>
      <c r="D98" s="3">
        <f>AVERAGE(D93:D97)</f>
        <v>-0.63947481005459961</v>
      </c>
      <c r="E98" s="3">
        <f>_xlfn.T.TEST(B93:B97,C93:C97,2,1)</f>
        <v>7.8324823638663691E-5</v>
      </c>
      <c r="G98" s="3"/>
      <c r="H98" s="3">
        <f>AVERAGE(H93:H97)</f>
        <v>37.799999999999997</v>
      </c>
      <c r="I98" s="3">
        <f>AVERAGE(I93:I97)</f>
        <v>0</v>
      </c>
      <c r="J98" s="3">
        <f>AVERAGE(J93:J97)</f>
        <v>-1</v>
      </c>
      <c r="K98" s="3">
        <f>_xlfn.T.TEST(H93:H97,I93:I97,2,1)</f>
        <v>4.0863454846950722E-3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A99" s="2" t="s">
        <v>0</v>
      </c>
      <c r="B99" s="2" t="s">
        <v>1</v>
      </c>
      <c r="C99" s="2" t="s">
        <v>2</v>
      </c>
      <c r="D99" s="2" t="s">
        <v>3</v>
      </c>
      <c r="E99" s="2" t="s">
        <v>4</v>
      </c>
      <c r="G99" s="2" t="s">
        <v>0</v>
      </c>
      <c r="H99" s="2" t="s">
        <v>1</v>
      </c>
      <c r="I99" s="2" t="s">
        <v>2</v>
      </c>
      <c r="J99" s="2" t="s">
        <v>3</v>
      </c>
      <c r="K99" s="2" t="s">
        <v>4</v>
      </c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A100" t="s">
        <v>66</v>
      </c>
      <c r="B100" s="2">
        <v>11</v>
      </c>
      <c r="C100" s="2">
        <v>3.0379700000000001</v>
      </c>
      <c r="D100" s="2">
        <f>(C100-B100)/(C100+B100)</f>
        <v>-0.56717816037503999</v>
      </c>
      <c r="G100" t="s">
        <v>81</v>
      </c>
      <c r="H100" s="2">
        <v>29.5</v>
      </c>
      <c r="I100" s="2">
        <v>37.468299999999999</v>
      </c>
      <c r="J100" s="2">
        <f>(I100-H100)/(I100+H100)</f>
        <v>0.11898614717709721</v>
      </c>
      <c r="M100" s="2" t="str">
        <f>A100</f>
        <v>TS021320b6</v>
      </c>
      <c r="N100" s="2" t="str">
        <f>A102</f>
        <v>Lhx6</v>
      </c>
      <c r="O100" s="2">
        <f>B105</f>
        <v>9.9</v>
      </c>
      <c r="P100" s="2">
        <f>D105</f>
        <v>-0.84314448180759671</v>
      </c>
      <c r="Q100" s="2">
        <f>E105</f>
        <v>5.5203712084358153E-5</v>
      </c>
      <c r="R100" s="2" t="str">
        <f>G100</f>
        <v>TS021320b5</v>
      </c>
      <c r="S100" s="2" t="str">
        <f>G102</f>
        <v>PV</v>
      </c>
      <c r="T100" s="2">
        <f>H105</f>
        <v>28.125</v>
      </c>
      <c r="U100" s="2">
        <f>J105</f>
        <v>0.26873240700112871</v>
      </c>
      <c r="V100" s="2">
        <f>K105</f>
        <v>3.0352412690602393E-2</v>
      </c>
      <c r="W100" s="2">
        <f>U100-P100</f>
        <v>1.1118768888087254</v>
      </c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A101" s="2" t="s">
        <v>5</v>
      </c>
      <c r="B101">
        <v>9.5</v>
      </c>
      <c r="C101">
        <v>2.0253199999999998</v>
      </c>
      <c r="D101" s="2">
        <f t="shared" ref="D101:D104" si="71">(C101-B101)/(C101+B101)</f>
        <v>-0.6485442486629438</v>
      </c>
      <c r="G101" s="2" t="s">
        <v>5</v>
      </c>
      <c r="H101">
        <v>28</v>
      </c>
      <c r="I101">
        <v>61.772100000000002</v>
      </c>
      <c r="J101" s="2">
        <f t="shared" ref="J101:J103" si="72">(I101-H101)/(I101+H101)</f>
        <v>0.37619817292900581</v>
      </c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A102" s="2" t="s">
        <v>7</v>
      </c>
      <c r="B102">
        <v>10</v>
      </c>
      <c r="C102">
        <v>0</v>
      </c>
      <c r="D102" s="2">
        <f t="shared" si="71"/>
        <v>-1</v>
      </c>
      <c r="G102" s="2" t="s">
        <v>6</v>
      </c>
      <c r="H102">
        <v>26.5</v>
      </c>
      <c r="I102">
        <v>53.670900000000003</v>
      </c>
      <c r="J102" s="2">
        <f t="shared" si="72"/>
        <v>0.33891224870869607</v>
      </c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B103">
        <v>9.5</v>
      </c>
      <c r="C103">
        <v>0</v>
      </c>
      <c r="D103" s="2">
        <f t="shared" si="71"/>
        <v>-1</v>
      </c>
      <c r="H103">
        <v>28.5</v>
      </c>
      <c r="I103">
        <v>46.582299999999996</v>
      </c>
      <c r="J103" s="2">
        <f t="shared" si="72"/>
        <v>0.24083305918971576</v>
      </c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B104">
        <v>9.5</v>
      </c>
      <c r="C104">
        <v>0</v>
      </c>
      <c r="D104" s="2">
        <f t="shared" si="71"/>
        <v>-1</v>
      </c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>
        <f>AVERAGE(B100:B104)</f>
        <v>9.9</v>
      </c>
      <c r="C105" s="3">
        <f t="shared" ref="C105" si="73">AVERAGE(C100:C104)</f>
        <v>1.0126580000000001</v>
      </c>
      <c r="D105" s="3">
        <f>AVERAGE(D100:D104)</f>
        <v>-0.84314448180759671</v>
      </c>
      <c r="E105" s="3">
        <f>_xlfn.T.TEST(B100:B104,C100:C104,2,1)</f>
        <v>5.5203712084358153E-5</v>
      </c>
      <c r="G105" s="3"/>
      <c r="H105" s="3">
        <f>AVERAGE(H100:H104)</f>
        <v>28.125</v>
      </c>
      <c r="I105" s="3">
        <f t="shared" ref="I105" si="74">AVERAGE(I100:I104)</f>
        <v>49.873399999999997</v>
      </c>
      <c r="J105" s="3">
        <f>AVERAGE(J100:J104)</f>
        <v>0.26873240700112871</v>
      </c>
      <c r="K105" s="3">
        <f>_xlfn.T.TEST(H100:H104,I100:I104,2,1)</f>
        <v>3.0352412690602393E-2</v>
      </c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G106" s="2" t="s">
        <v>0</v>
      </c>
      <c r="H106" s="2" t="s">
        <v>1</v>
      </c>
      <c r="I106" s="2" t="s">
        <v>2</v>
      </c>
      <c r="J106" s="2" t="s">
        <v>3</v>
      </c>
      <c r="K106" s="2" t="s">
        <v>4</v>
      </c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A107" t="s">
        <v>137</v>
      </c>
      <c r="B107" s="2">
        <v>11.5</v>
      </c>
      <c r="C107" s="2">
        <v>0</v>
      </c>
      <c r="D107" s="2">
        <f>(C107-B107)/(C107+B107)</f>
        <v>-1</v>
      </c>
      <c r="G107" t="s">
        <v>138</v>
      </c>
      <c r="H107" s="2">
        <v>21.5</v>
      </c>
      <c r="I107" s="2">
        <v>0</v>
      </c>
      <c r="J107" s="2">
        <f>(I107-H107)/(I107+H107)</f>
        <v>-1</v>
      </c>
      <c r="M107" s="2" t="str">
        <f>A107</f>
        <v>TS021320b7</v>
      </c>
      <c r="N107" s="2" t="str">
        <f>A109</f>
        <v>Lhx6</v>
      </c>
      <c r="O107" s="2">
        <f>B112</f>
        <v>4.7</v>
      </c>
      <c r="P107" s="2">
        <f>D112</f>
        <v>-0.91023830733979527</v>
      </c>
      <c r="Q107" s="2">
        <f>E112</f>
        <v>7.6171080467853591E-2</v>
      </c>
      <c r="R107" s="2" t="str">
        <f>G107</f>
        <v>TS021320b8</v>
      </c>
      <c r="S107" s="2" t="str">
        <f>G109</f>
        <v>PV</v>
      </c>
      <c r="T107" s="2">
        <f>H112</f>
        <v>17.7</v>
      </c>
      <c r="U107" s="2">
        <f>J112</f>
        <v>-1</v>
      </c>
      <c r="V107" s="2">
        <f>K112</f>
        <v>1.4034597808024139E-4</v>
      </c>
      <c r="W107" s="2">
        <f>U107-P107</f>
        <v>-8.9761692660204728E-2</v>
      </c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A108" s="2" t="s">
        <v>5</v>
      </c>
      <c r="B108" s="2">
        <v>5</v>
      </c>
      <c r="C108" s="2">
        <v>0</v>
      </c>
      <c r="D108" s="2">
        <f t="shared" ref="D108:D111" si="75">(C108-B108)/(C108+B108)</f>
        <v>-1</v>
      </c>
      <c r="G108" s="2" t="s">
        <v>5</v>
      </c>
      <c r="H108" s="2">
        <v>19</v>
      </c>
      <c r="I108" s="2">
        <v>0</v>
      </c>
      <c r="J108" s="2">
        <f t="shared" ref="J108:J111" si="76">(I108-H108)/(I108+H108)</f>
        <v>-1</v>
      </c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A109" s="2" t="s">
        <v>7</v>
      </c>
      <c r="B109" s="2">
        <v>3.5</v>
      </c>
      <c r="C109" s="2">
        <v>1.0126599999999999</v>
      </c>
      <c r="D109" s="2">
        <f t="shared" si="75"/>
        <v>-0.5511915366989758</v>
      </c>
      <c r="G109" s="2" t="s">
        <v>6</v>
      </c>
      <c r="H109" s="2">
        <v>18</v>
      </c>
      <c r="I109" s="2">
        <v>0</v>
      </c>
      <c r="J109" s="2">
        <f t="shared" si="76"/>
        <v>-1</v>
      </c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B110" s="2">
        <v>3</v>
      </c>
      <c r="C110" s="2">
        <v>0</v>
      </c>
      <c r="D110" s="2">
        <f t="shared" si="75"/>
        <v>-1</v>
      </c>
      <c r="H110" s="2">
        <v>15</v>
      </c>
      <c r="I110" s="2">
        <v>0</v>
      </c>
      <c r="J110" s="2">
        <f t="shared" si="76"/>
        <v>-1</v>
      </c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B111" s="2">
        <v>0.5</v>
      </c>
      <c r="C111" s="2">
        <v>0</v>
      </c>
      <c r="D111" s="2">
        <f t="shared" si="75"/>
        <v>-1</v>
      </c>
      <c r="H111" s="2">
        <v>15</v>
      </c>
      <c r="I111" s="2">
        <v>0</v>
      </c>
      <c r="J111" s="2">
        <f t="shared" si="76"/>
        <v>-1</v>
      </c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>
        <f>AVERAGE(B107:B111)</f>
        <v>4.7</v>
      </c>
      <c r="C112" s="3">
        <f t="shared" ref="C112" si="77">AVERAGE(C107:C111)</f>
        <v>0.20253199999999999</v>
      </c>
      <c r="D112" s="3">
        <f>AVERAGE(D107:D111)</f>
        <v>-0.91023830733979527</v>
      </c>
      <c r="E112" s="3">
        <f>_xlfn.T.TEST(B107:B111,C107:C111,2,1)</f>
        <v>7.6171080467853591E-2</v>
      </c>
      <c r="G112" s="3"/>
      <c r="H112" s="3">
        <f>AVERAGE(H107:H111)</f>
        <v>17.7</v>
      </c>
      <c r="I112" s="3">
        <f t="shared" ref="I112" si="78">AVERAGE(I107:I111)</f>
        <v>0</v>
      </c>
      <c r="J112" s="3">
        <f>AVERAGE(J107:J111)</f>
        <v>-1</v>
      </c>
      <c r="K112" s="3">
        <f>_xlfn.T.TEST(H107:H111,I107:I111,2,1)</f>
        <v>1.4034597808024139E-4</v>
      </c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A114"/>
      <c r="G114"/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G119" s="3"/>
      <c r="H119" s="3"/>
      <c r="I119" s="3"/>
      <c r="J119" s="3"/>
      <c r="K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A124" s="3"/>
      <c r="B124" s="3"/>
      <c r="C124" s="3"/>
      <c r="D124" s="3"/>
      <c r="E124" s="3"/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A131" s="3"/>
      <c r="B131" s="3"/>
      <c r="C131" s="3"/>
      <c r="D131" s="3"/>
      <c r="E131" s="3"/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A138" s="3"/>
      <c r="B138" s="3"/>
      <c r="C138" s="3"/>
      <c r="D138" s="3"/>
      <c r="E138" s="3"/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A145" s="3"/>
      <c r="B145" s="3"/>
      <c r="C145" s="3"/>
      <c r="D145" s="3"/>
      <c r="E145" s="3"/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A152" s="3"/>
      <c r="B152" s="3"/>
      <c r="C152" s="3"/>
      <c r="D152" s="3"/>
      <c r="E152" s="3"/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A159" s="3"/>
      <c r="B159" s="3"/>
      <c r="C159" s="3"/>
      <c r="D159" s="3"/>
      <c r="E159" s="3"/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A166" s="3"/>
      <c r="B166" s="3"/>
      <c r="C166" s="3"/>
      <c r="D166" s="3"/>
      <c r="E166" s="3"/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A173" s="3"/>
      <c r="B173" s="3"/>
      <c r="C173" s="3"/>
      <c r="D173" s="3"/>
      <c r="E173" s="3"/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A180" s="3"/>
      <c r="B180" s="3"/>
      <c r="C180" s="3"/>
      <c r="D180" s="3"/>
      <c r="E180" s="3"/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A187" s="3"/>
      <c r="B187" s="3"/>
      <c r="C187" s="3"/>
      <c r="D187" s="3"/>
      <c r="E187" s="3"/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A194" s="3"/>
      <c r="B194" s="3"/>
      <c r="C194" s="3"/>
      <c r="D194" s="3"/>
      <c r="E194" s="3"/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A201" s="3"/>
      <c r="B201" s="3"/>
      <c r="C201" s="3"/>
      <c r="D201" s="3"/>
      <c r="E201" s="3"/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A208" s="3"/>
      <c r="B208" s="3"/>
      <c r="C208" s="3"/>
      <c r="D208" s="3"/>
      <c r="E208" s="3"/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A215" s="3"/>
      <c r="B215" s="3"/>
      <c r="C215" s="3"/>
      <c r="D215" s="3"/>
      <c r="E215" s="3"/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A222" s="3"/>
      <c r="B222" s="3"/>
      <c r="C222" s="3"/>
      <c r="D222" s="3"/>
      <c r="E222" s="3"/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A229" s="3"/>
      <c r="B229" s="3"/>
      <c r="C229" s="3"/>
      <c r="D229" s="3"/>
      <c r="E229" s="3"/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A236" s="3"/>
      <c r="B236" s="3"/>
      <c r="C236" s="3"/>
      <c r="D236" s="3"/>
      <c r="E236" s="3"/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A243" s="3"/>
      <c r="B243" s="3"/>
      <c r="C243" s="3"/>
      <c r="D243" s="3"/>
      <c r="E243" s="3"/>
      <c r="Z243"/>
      <c r="AA243"/>
      <c r="AB243"/>
      <c r="AC243"/>
      <c r="AD243"/>
      <c r="AE243"/>
      <c r="AF243"/>
      <c r="AG243"/>
      <c r="AH243"/>
      <c r="AI243"/>
      <c r="AJ243"/>
    </row>
    <row r="250" spans="1:36" x14ac:dyDescent="0.3">
      <c r="A250" s="1"/>
      <c r="B250" s="1"/>
      <c r="C250" s="1"/>
      <c r="D250" s="1"/>
      <c r="E250" s="1"/>
    </row>
    <row r="257" spans="1:5" x14ac:dyDescent="0.3">
      <c r="A257" s="1"/>
      <c r="B257" s="1"/>
      <c r="C257" s="1"/>
      <c r="D257" s="1"/>
      <c r="E257" s="1"/>
    </row>
    <row r="264" spans="1:5" x14ac:dyDescent="0.3">
      <c r="A264" s="1"/>
      <c r="B264" s="1"/>
      <c r="C264" s="1"/>
      <c r="D264" s="1"/>
      <c r="E264" s="1"/>
    </row>
    <row r="271" spans="1:5" x14ac:dyDescent="0.3">
      <c r="A271" s="1"/>
      <c r="B271" s="1"/>
      <c r="C271" s="1"/>
      <c r="D271" s="1"/>
      <c r="E271" s="1"/>
    </row>
  </sheetData>
  <conditionalFormatting sqref="F7">
    <cfRule type="cellIs" dxfId="26" priority="14" operator="greaterThan">
      <formula>0.5</formula>
    </cfRule>
  </conditionalFormatting>
  <conditionalFormatting sqref="F35">
    <cfRule type="cellIs" dxfId="25" priority="13" operator="greaterThan">
      <formula>0.5</formula>
    </cfRule>
  </conditionalFormatting>
  <conditionalFormatting sqref="K1:K104 E1:E76 E78:E83 E85:E90 E92:E97 E99:E104 E113:E1048576 K113:K1048576">
    <cfRule type="cellIs" dxfId="24" priority="12" operator="greaterThan">
      <formula>0.05</formula>
    </cfRule>
  </conditionalFormatting>
  <conditionalFormatting sqref="E77">
    <cfRule type="cellIs" dxfId="23" priority="11" operator="greaterThan">
      <formula>0.05</formula>
    </cfRule>
  </conditionalFormatting>
  <conditionalFormatting sqref="E84">
    <cfRule type="cellIs" dxfId="22" priority="10" operator="greaterThan">
      <formula>0.05</formula>
    </cfRule>
  </conditionalFormatting>
  <conditionalFormatting sqref="E91">
    <cfRule type="cellIs" dxfId="21" priority="9" operator="greaterThan">
      <formula>0.05</formula>
    </cfRule>
  </conditionalFormatting>
  <conditionalFormatting sqref="E98">
    <cfRule type="cellIs" dxfId="20" priority="8" operator="greaterThan">
      <formula>0.05</formula>
    </cfRule>
  </conditionalFormatting>
  <conditionalFormatting sqref="K106:K111 E106:E111">
    <cfRule type="cellIs" dxfId="19" priority="7" operator="greaterThan">
      <formula>0.05</formula>
    </cfRule>
  </conditionalFormatting>
  <conditionalFormatting sqref="K105">
    <cfRule type="cellIs" dxfId="18" priority="6" operator="greaterThan">
      <formula>0.05</formula>
    </cfRule>
  </conditionalFormatting>
  <conditionalFormatting sqref="K112">
    <cfRule type="cellIs" dxfId="17" priority="5" operator="greaterThan">
      <formula>0.05</formula>
    </cfRule>
  </conditionalFormatting>
  <conditionalFormatting sqref="E105">
    <cfRule type="cellIs" dxfId="16" priority="3" operator="greaterThan">
      <formula>0.05</formula>
    </cfRule>
  </conditionalFormatting>
  <conditionalFormatting sqref="E112">
    <cfRule type="cellIs" dxfId="15" priority="2" operator="greaterThan">
      <formula>0.05</formula>
    </cfRule>
  </conditionalFormatting>
  <conditionalFormatting sqref="AD1:AD18 AI1:AI1048576 AD26:AD1048576">
    <cfRule type="cellIs" dxfId="14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949F-E5B8-4A32-BC00-E4483031A4C4}">
  <dimension ref="A1:AL271"/>
  <sheetViews>
    <sheetView tabSelected="1" topLeftCell="K1" zoomScale="80" zoomScaleNormal="80" workbookViewId="0">
      <selection activeCell="AE32" sqref="AE32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  <col min="26" max="26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</row>
    <row r="2" spans="1:36" s="2" customFormat="1" x14ac:dyDescent="0.3">
      <c r="A2" t="s">
        <v>82</v>
      </c>
      <c r="B2">
        <v>28.5</v>
      </c>
      <c r="C2">
        <v>16.202500000000001</v>
      </c>
      <c r="D2" s="2">
        <f>(C2-B2)/(C2+B2)</f>
        <v>-0.2750964711145909</v>
      </c>
      <c r="G2" t="s">
        <v>109</v>
      </c>
      <c r="H2">
        <v>20.5</v>
      </c>
      <c r="I2">
        <v>20.2532</v>
      </c>
      <c r="J2" s="2">
        <f>(I2-H2)/(I2+H2)</f>
        <v>-6.0559661572588252E-3</v>
      </c>
      <c r="M2" s="2" t="str">
        <f>A2</f>
        <v>TS022020a2</v>
      </c>
      <c r="N2" s="2" t="str">
        <f>A4</f>
        <v>Lhx6</v>
      </c>
      <c r="O2" s="2">
        <f>B7</f>
        <v>27.2</v>
      </c>
      <c r="P2" s="2">
        <f>D7</f>
        <v>-0.16148107677604681</v>
      </c>
      <c r="Q2" s="2">
        <f>E7</f>
        <v>6.8183242495374295E-3</v>
      </c>
      <c r="R2" s="2" t="str">
        <f>G2</f>
        <v>TS022020a1</v>
      </c>
      <c r="S2" s="2" t="str">
        <f>G4</f>
        <v>PV</v>
      </c>
      <c r="T2" s="2">
        <f>H7</f>
        <v>19.899999999999999</v>
      </c>
      <c r="U2" s="2">
        <f>J7</f>
        <v>-6.8954274436258036E-3</v>
      </c>
      <c r="V2" s="2">
        <f>K7</f>
        <v>0.71857971275140398</v>
      </c>
      <c r="W2" s="2">
        <f>U2-P2</f>
        <v>0.154585649332421</v>
      </c>
      <c r="Z2" s="2" t="str">
        <f>M2</f>
        <v>TS022020a2</v>
      </c>
      <c r="AA2" s="2" t="str">
        <f t="shared" ref="AA2:AJ2" si="0">N2</f>
        <v>Lhx6</v>
      </c>
      <c r="AB2" s="2">
        <f t="shared" si="0"/>
        <v>27.2</v>
      </c>
      <c r="AC2" s="2">
        <f t="shared" si="0"/>
        <v>-0.16148107677604681</v>
      </c>
      <c r="AD2" s="2">
        <f t="shared" si="0"/>
        <v>6.8183242495374295E-3</v>
      </c>
      <c r="AE2" s="2" t="str">
        <f t="shared" si="0"/>
        <v>TS022020a1</v>
      </c>
      <c r="AF2" s="2" t="str">
        <f t="shared" si="0"/>
        <v>PV</v>
      </c>
      <c r="AG2" s="2">
        <f t="shared" si="0"/>
        <v>19.899999999999999</v>
      </c>
      <c r="AH2" s="2">
        <f t="shared" si="0"/>
        <v>-6.8954274436258036E-3</v>
      </c>
      <c r="AI2" s="2">
        <f t="shared" si="0"/>
        <v>0.71857971275140398</v>
      </c>
      <c r="AJ2" s="2">
        <f t="shared" si="0"/>
        <v>0.154585649332421</v>
      </c>
    </row>
    <row r="3" spans="1:36" s="2" customFormat="1" x14ac:dyDescent="0.3">
      <c r="A3" s="2" t="s">
        <v>5</v>
      </c>
      <c r="B3">
        <v>28.5</v>
      </c>
      <c r="C3">
        <v>20.2532</v>
      </c>
      <c r="D3" s="2">
        <f t="shared" ref="D3:D6" si="1">(C3-B3)/(C3+B3)</f>
        <v>-0.16915402476145155</v>
      </c>
      <c r="G3" s="2" t="s">
        <v>5</v>
      </c>
      <c r="H3">
        <v>20</v>
      </c>
      <c r="I3">
        <v>19.240500000000001</v>
      </c>
      <c r="J3" s="2">
        <f t="shared" ref="J3:J6" si="2">(I3-H3)/(I3+H3)</f>
        <v>-1.9355003121774676E-2</v>
      </c>
      <c r="Z3" s="2" t="str">
        <f>M9</f>
        <v>TS022020b1</v>
      </c>
      <c r="AA3" s="2" t="str">
        <f t="shared" ref="AA3:AJ3" si="3">N9</f>
        <v>Lhx6</v>
      </c>
      <c r="AB3" s="2">
        <f t="shared" si="3"/>
        <v>10.4</v>
      </c>
      <c r="AC3" s="2">
        <f t="shared" si="3"/>
        <v>-0.81532255726843916</v>
      </c>
      <c r="AD3" s="2">
        <f t="shared" si="3"/>
        <v>9.0357238632432339E-4</v>
      </c>
      <c r="AE3" s="2" t="str">
        <f t="shared" si="3"/>
        <v>TS022020b2</v>
      </c>
      <c r="AF3" s="2" t="str">
        <f t="shared" si="3"/>
        <v>PV</v>
      </c>
      <c r="AG3" s="2">
        <f t="shared" si="3"/>
        <v>28.6</v>
      </c>
      <c r="AH3" s="2">
        <f t="shared" si="3"/>
        <v>3.3146860816960664E-3</v>
      </c>
      <c r="AI3" s="2">
        <f t="shared" si="3"/>
        <v>0.95289855029258486</v>
      </c>
      <c r="AJ3" s="2">
        <f t="shared" si="3"/>
        <v>0.81863724335013521</v>
      </c>
    </row>
    <row r="4" spans="1:36" s="2" customFormat="1" x14ac:dyDescent="0.3">
      <c r="A4" s="2" t="s">
        <v>7</v>
      </c>
      <c r="B4">
        <v>29.5</v>
      </c>
      <c r="C4">
        <v>21.265799999999999</v>
      </c>
      <c r="D4" s="2">
        <f t="shared" si="1"/>
        <v>-0.16219974864968151</v>
      </c>
      <c r="G4" s="2" t="s">
        <v>6</v>
      </c>
      <c r="H4">
        <v>19.5</v>
      </c>
      <c r="I4">
        <v>21.265799999999999</v>
      </c>
      <c r="J4" s="2">
        <f t="shared" si="2"/>
        <v>4.3315720530444607E-2</v>
      </c>
      <c r="Z4" s="2" t="str">
        <f>M16</f>
        <v>TS022020c2</v>
      </c>
      <c r="AA4" s="2" t="str">
        <f t="shared" ref="AA4:AJ4" si="4">N16</f>
        <v>Lhx6</v>
      </c>
      <c r="AB4" s="2">
        <f t="shared" si="4"/>
        <v>6.8</v>
      </c>
      <c r="AC4" s="2">
        <f t="shared" si="4"/>
        <v>-1</v>
      </c>
      <c r="AD4" s="2">
        <f t="shared" si="4"/>
        <v>1.0505780707892503E-3</v>
      </c>
      <c r="AE4" s="2" t="str">
        <f t="shared" si="4"/>
        <v>TS022020c1</v>
      </c>
      <c r="AF4" s="2" t="str">
        <f t="shared" si="4"/>
        <v>PV</v>
      </c>
      <c r="AG4" s="2">
        <f t="shared" si="4"/>
        <v>20.5</v>
      </c>
      <c r="AH4" s="2">
        <f t="shared" si="4"/>
        <v>2.391810522732854E-2</v>
      </c>
      <c r="AI4" s="2">
        <f t="shared" si="4"/>
        <v>0.61882070404377942</v>
      </c>
      <c r="AJ4" s="2">
        <f t="shared" si="4"/>
        <v>1.0239181052273285</v>
      </c>
    </row>
    <row r="5" spans="1:36" s="2" customFormat="1" x14ac:dyDescent="0.3">
      <c r="B5">
        <v>25</v>
      </c>
      <c r="C5">
        <v>21.265799999999999</v>
      </c>
      <c r="D5" s="2">
        <f t="shared" si="1"/>
        <v>-8.0711886533897645E-2</v>
      </c>
      <c r="H5">
        <v>20.5</v>
      </c>
      <c r="I5">
        <v>18.227799999999998</v>
      </c>
      <c r="J5" s="2">
        <f t="shared" si="2"/>
        <v>-5.8671032178435167E-2</v>
      </c>
      <c r="Z5" s="2" t="str">
        <f>M23</f>
        <v>TS022020d1</v>
      </c>
      <c r="AA5" s="2" t="str">
        <f t="shared" ref="AA5:AJ5" si="5">N23</f>
        <v>Lhx6</v>
      </c>
      <c r="AB5" s="2">
        <f t="shared" si="5"/>
        <v>4.7</v>
      </c>
      <c r="AC5" s="2">
        <f t="shared" si="5"/>
        <v>-1</v>
      </c>
      <c r="AD5" s="2">
        <f t="shared" si="5"/>
        <v>3.3358584921844869E-3</v>
      </c>
      <c r="AE5" s="2" t="str">
        <f t="shared" si="5"/>
        <v>TS022020d2</v>
      </c>
      <c r="AF5" s="2" t="str">
        <f t="shared" si="5"/>
        <v>PV</v>
      </c>
      <c r="AG5" s="2">
        <f t="shared" si="5"/>
        <v>20.7</v>
      </c>
      <c r="AH5" s="2">
        <f t="shared" si="5"/>
        <v>2.0686675639423301E-2</v>
      </c>
      <c r="AI5" s="2">
        <f t="shared" si="5"/>
        <v>0.98395304384989424</v>
      </c>
      <c r="AJ5" s="2">
        <f t="shared" si="5"/>
        <v>1.0206866756394233</v>
      </c>
    </row>
    <row r="6" spans="1:36" s="2" customFormat="1" x14ac:dyDescent="0.3">
      <c r="B6">
        <v>24.5</v>
      </c>
      <c r="C6">
        <v>19.240500000000001</v>
      </c>
      <c r="D6" s="2">
        <f t="shared" si="1"/>
        <v>-0.12024325282061246</v>
      </c>
      <c r="H6">
        <v>19</v>
      </c>
      <c r="I6">
        <v>19.240500000000001</v>
      </c>
      <c r="J6" s="2">
        <f t="shared" si="2"/>
        <v>6.2891437088950413E-3</v>
      </c>
      <c r="Z6" s="2" t="str">
        <f>M30</f>
        <v>TS022120a2</v>
      </c>
      <c r="AA6" s="2" t="str">
        <f t="shared" ref="AA6:AJ6" si="6">N30</f>
        <v>Lhx6</v>
      </c>
      <c r="AB6" s="2">
        <f t="shared" si="6"/>
        <v>24</v>
      </c>
      <c r="AC6" s="2">
        <f t="shared" si="6"/>
        <v>-0.46361386497951412</v>
      </c>
      <c r="AD6" s="2">
        <f t="shared" si="6"/>
        <v>6.0510070295778321E-5</v>
      </c>
      <c r="AE6" s="2" t="str">
        <f t="shared" si="6"/>
        <v>TS022120a1</v>
      </c>
      <c r="AF6" s="2" t="str">
        <f t="shared" si="6"/>
        <v>PV</v>
      </c>
      <c r="AG6" s="2">
        <f t="shared" si="6"/>
        <v>24.6</v>
      </c>
      <c r="AH6" s="2">
        <f t="shared" si="6"/>
        <v>-0.89387909330457216</v>
      </c>
      <c r="AI6" s="2">
        <f t="shared" si="6"/>
        <v>4.9366375251072065E-5</v>
      </c>
      <c r="AJ6" s="2">
        <f t="shared" si="6"/>
        <v>-0.43026522832505804</v>
      </c>
    </row>
    <row r="7" spans="1:36" s="2" customFormat="1" x14ac:dyDescent="0.3">
      <c r="A7" s="3"/>
      <c r="B7" s="3">
        <f>AVERAGE(B2:B6)</f>
        <v>27.2</v>
      </c>
      <c r="C7" s="3">
        <f t="shared" ref="C7" si="7">AVERAGE(C2:C6)</f>
        <v>19.64556</v>
      </c>
      <c r="D7" s="3">
        <f>AVERAGE(D2:D6)</f>
        <v>-0.16148107677604681</v>
      </c>
      <c r="E7" s="3">
        <f>_xlfn.T.TEST(B2:B6,C2:C6,2,1)</f>
        <v>6.8183242495374295E-3</v>
      </c>
      <c r="F7" s="3"/>
      <c r="G7" s="3"/>
      <c r="H7" s="3">
        <f>AVERAGE(H2:H6)</f>
        <v>19.899999999999999</v>
      </c>
      <c r="I7" s="3">
        <f t="shared" ref="I7" si="8">AVERAGE(I2:I6)</f>
        <v>19.64556</v>
      </c>
      <c r="J7" s="3">
        <f>AVERAGE(J2:J6)</f>
        <v>-6.8954274436258036E-3</v>
      </c>
      <c r="K7" s="3">
        <f>_xlfn.T.TEST(H2:H6,I2:I6,2,1)</f>
        <v>0.71857971275140398</v>
      </c>
      <c r="Z7" s="2" t="str">
        <f>M37</f>
        <v>TS022120a3</v>
      </c>
      <c r="AA7" s="2" t="str">
        <f t="shared" ref="AA7:AJ7" si="9">N37</f>
        <v>Lhx6</v>
      </c>
      <c r="AB7" s="2">
        <f t="shared" si="9"/>
        <v>3.6</v>
      </c>
      <c r="AC7" s="2">
        <f t="shared" si="9"/>
        <v>-1</v>
      </c>
      <c r="AD7" s="2">
        <f t="shared" si="9"/>
        <v>3.6681989400441053E-2</v>
      </c>
      <c r="AE7" s="2" t="str">
        <f t="shared" si="9"/>
        <v>TS022120a4</v>
      </c>
      <c r="AF7" s="2" t="str">
        <f t="shared" si="9"/>
        <v>PV</v>
      </c>
      <c r="AG7" s="2">
        <f t="shared" si="9"/>
        <v>23.9</v>
      </c>
      <c r="AH7" s="2">
        <f t="shared" si="9"/>
        <v>-3.4749846354677136E-2</v>
      </c>
      <c r="AI7" s="2">
        <f t="shared" si="9"/>
        <v>0.12546151509612607</v>
      </c>
      <c r="AJ7" s="2">
        <f t="shared" si="9"/>
        <v>0.96525015364532285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tr">
        <f>M44</f>
        <v>TS022120a6</v>
      </c>
      <c r="AA8" s="2" t="str">
        <f t="shared" ref="AA8:AJ8" si="10">N44</f>
        <v>Lhx6</v>
      </c>
      <c r="AB8" s="2">
        <f t="shared" si="10"/>
        <v>18.600000000000001</v>
      </c>
      <c r="AC8" s="2">
        <f t="shared" si="10"/>
        <v>-0.28851582262085773</v>
      </c>
      <c r="AD8" s="2">
        <f t="shared" si="10"/>
        <v>3.6314317054811986E-4</v>
      </c>
      <c r="AE8" s="2" t="str">
        <f t="shared" si="10"/>
        <v>TS022120a5</v>
      </c>
      <c r="AF8" s="2" t="str">
        <f t="shared" si="10"/>
        <v>PV</v>
      </c>
      <c r="AG8" s="2">
        <f t="shared" si="10"/>
        <v>27</v>
      </c>
      <c r="AH8" s="2">
        <f t="shared" si="10"/>
        <v>8.2233889329378657E-3</v>
      </c>
      <c r="AI8" s="2">
        <f t="shared" si="10"/>
        <v>0.75871902597893615</v>
      </c>
      <c r="AJ8" s="2">
        <f t="shared" si="10"/>
        <v>0.29673921155379562</v>
      </c>
    </row>
    <row r="9" spans="1:36" s="2" customFormat="1" x14ac:dyDescent="0.3">
      <c r="A9" t="s">
        <v>83</v>
      </c>
      <c r="B9">
        <v>13</v>
      </c>
      <c r="C9">
        <v>1.0126599999999999</v>
      </c>
      <c r="D9" s="2">
        <f>(C9-B9)/(C9+B9)</f>
        <v>-0.85546498666206128</v>
      </c>
      <c r="G9" t="s">
        <v>110</v>
      </c>
      <c r="H9">
        <v>27</v>
      </c>
      <c r="I9">
        <v>34.430399999999999</v>
      </c>
      <c r="J9" s="2">
        <f>(I9-H9)/(I9+H9)</f>
        <v>0.12095639943741208</v>
      </c>
      <c r="M9" s="2" t="str">
        <f>A9</f>
        <v>TS022020b1</v>
      </c>
      <c r="N9" s="2" t="str">
        <f>A11</f>
        <v>Lhx6</v>
      </c>
      <c r="O9" s="2">
        <f>B14</f>
        <v>10.4</v>
      </c>
      <c r="P9" s="2">
        <f>D14</f>
        <v>-0.81532255726843916</v>
      </c>
      <c r="Q9" s="2">
        <f>E14</f>
        <v>9.0357238632432339E-4</v>
      </c>
      <c r="R9" s="2" t="str">
        <f>G9</f>
        <v>TS022020b2</v>
      </c>
      <c r="S9" s="2" t="str">
        <f>G11</f>
        <v>PV</v>
      </c>
      <c r="T9" s="2">
        <f>H14</f>
        <v>28.6</v>
      </c>
      <c r="U9" s="2">
        <f>J14</f>
        <v>3.3146860816960664E-3</v>
      </c>
      <c r="V9" s="2">
        <f>K14</f>
        <v>0.95289855029258486</v>
      </c>
      <c r="W9" s="2">
        <f>U9-P9</f>
        <v>0.81863724335013521</v>
      </c>
      <c r="Z9" s="2" t="str">
        <f>M51</f>
        <v>TS022120b2</v>
      </c>
      <c r="AA9" s="2" t="str">
        <f t="shared" ref="AA9:AJ9" si="11">N51</f>
        <v>Lhx6</v>
      </c>
      <c r="AB9" s="2">
        <f t="shared" si="11"/>
        <v>15.4</v>
      </c>
      <c r="AC9" s="2">
        <f t="shared" si="11"/>
        <v>-7.5966955066449432E-2</v>
      </c>
      <c r="AD9" s="2">
        <f t="shared" si="11"/>
        <v>3.5178939644963901E-2</v>
      </c>
      <c r="AE9" s="2" t="str">
        <f t="shared" si="11"/>
        <v>TS022120b1</v>
      </c>
      <c r="AF9" s="2" t="str">
        <f t="shared" si="11"/>
        <v>PV</v>
      </c>
      <c r="AG9" s="2">
        <f t="shared" si="11"/>
        <v>23.8</v>
      </c>
      <c r="AH9" s="2">
        <f t="shared" si="11"/>
        <v>-2.5395477794482913E-2</v>
      </c>
      <c r="AI9" s="2">
        <f t="shared" si="11"/>
        <v>0.22336506920937088</v>
      </c>
      <c r="AJ9" s="2">
        <f t="shared" si="11"/>
        <v>5.0571477271966522E-2</v>
      </c>
    </row>
    <row r="10" spans="1:36" s="2" customFormat="1" x14ac:dyDescent="0.3">
      <c r="A10" s="2" t="s">
        <v>5</v>
      </c>
      <c r="B10">
        <v>10</v>
      </c>
      <c r="C10">
        <v>4.05063</v>
      </c>
      <c r="D10" s="2">
        <f t="shared" ref="D10:D13" si="12">(C10-B10)/(C10+B10)</f>
        <v>-0.42342371836707676</v>
      </c>
      <c r="G10" s="2" t="s">
        <v>5</v>
      </c>
      <c r="H10">
        <v>39</v>
      </c>
      <c r="I10">
        <v>36.4557</v>
      </c>
      <c r="J10" s="2">
        <f t="shared" ref="J10:J13" si="13">(I10-H10)/(I10+H10)</f>
        <v>-3.3719122611015465E-2</v>
      </c>
      <c r="Z10" s="2" t="str">
        <f>M58</f>
        <v>TS022120b6</v>
      </c>
      <c r="AA10" s="2" t="str">
        <f t="shared" ref="AA10:AJ10" si="14">N58</f>
        <v>Lhx6</v>
      </c>
      <c r="AB10" s="2">
        <f t="shared" si="14"/>
        <v>17.5</v>
      </c>
      <c r="AC10" s="2">
        <f t="shared" si="14"/>
        <v>-0.30494905160772562</v>
      </c>
      <c r="AD10" s="2">
        <f t="shared" si="14"/>
        <v>1.7416767431893659E-5</v>
      </c>
      <c r="AE10" s="2" t="str">
        <f t="shared" si="14"/>
        <v>TS022120b3</v>
      </c>
      <c r="AF10" s="2" t="str">
        <f t="shared" si="14"/>
        <v>PV</v>
      </c>
      <c r="AG10" s="2">
        <f t="shared" si="14"/>
        <v>41.4</v>
      </c>
      <c r="AH10" s="2">
        <f t="shared" si="14"/>
        <v>-6.5430668622634761E-3</v>
      </c>
      <c r="AI10" s="2">
        <f t="shared" si="14"/>
        <v>0.81538124357153841</v>
      </c>
      <c r="AJ10" s="2">
        <f t="shared" si="14"/>
        <v>0.29840598474546215</v>
      </c>
    </row>
    <row r="11" spans="1:36" s="2" customFormat="1" x14ac:dyDescent="0.3">
      <c r="A11" s="2" t="s">
        <v>7</v>
      </c>
      <c r="B11">
        <v>10.5</v>
      </c>
      <c r="C11">
        <v>0</v>
      </c>
      <c r="D11" s="2">
        <f t="shared" si="12"/>
        <v>-1</v>
      </c>
      <c r="G11" s="2" t="s">
        <v>6</v>
      </c>
      <c r="H11">
        <v>33</v>
      </c>
      <c r="I11">
        <v>32.405099999999997</v>
      </c>
      <c r="J11" s="2">
        <f t="shared" si="13"/>
        <v>-9.095620983684799E-3</v>
      </c>
      <c r="Z11" s="2" t="str">
        <f>M65</f>
        <v>TS022120b7</v>
      </c>
      <c r="AA11" s="2" t="str">
        <f t="shared" ref="AA11:AJ11" si="15">N65</f>
        <v>Lhx6</v>
      </c>
      <c r="AB11" s="2">
        <f t="shared" si="15"/>
        <v>7.5</v>
      </c>
      <c r="AC11" s="2">
        <f t="shared" si="15"/>
        <v>-0.9378036009863866</v>
      </c>
      <c r="AD11" s="2">
        <f t="shared" si="15"/>
        <v>6.2185502201948725E-3</v>
      </c>
      <c r="AE11" s="2" t="str">
        <f t="shared" si="15"/>
        <v>TS022120b4</v>
      </c>
      <c r="AF11" s="2" t="str">
        <f t="shared" si="15"/>
        <v>PV</v>
      </c>
      <c r="AG11" s="2">
        <f t="shared" si="15"/>
        <v>28.7</v>
      </c>
      <c r="AH11" s="2">
        <f t="shared" si="15"/>
        <v>-3.039445269520764E-2</v>
      </c>
      <c r="AI11" s="2">
        <f t="shared" si="15"/>
        <v>6.3042507630231254E-2</v>
      </c>
      <c r="AJ11" s="2">
        <f t="shared" si="15"/>
        <v>0.90740914829117891</v>
      </c>
    </row>
    <row r="12" spans="1:36" s="2" customFormat="1" x14ac:dyDescent="0.3">
      <c r="B12">
        <v>9</v>
      </c>
      <c r="C12">
        <v>1.0126599999999999</v>
      </c>
      <c r="D12" s="2">
        <f t="shared" si="12"/>
        <v>-0.79772408131305761</v>
      </c>
      <c r="H12">
        <v>17.5</v>
      </c>
      <c r="I12">
        <v>21.265799999999999</v>
      </c>
      <c r="J12" s="2">
        <f t="shared" si="13"/>
        <v>9.7142326483653091E-2</v>
      </c>
      <c r="Z12" s="2" t="str">
        <f>M72</f>
        <v>TS022120b8</v>
      </c>
      <c r="AA12" s="2" t="str">
        <f t="shared" ref="AA12:AJ12" si="16">N72</f>
        <v>Lhx6</v>
      </c>
      <c r="AB12" s="2">
        <f t="shared" si="16"/>
        <v>8.8000000000000007</v>
      </c>
      <c r="AC12" s="2">
        <f t="shared" si="16"/>
        <v>-0.17539877091776707</v>
      </c>
      <c r="AD12" s="2">
        <f t="shared" si="16"/>
        <v>1.0588144802631478E-3</v>
      </c>
      <c r="AE12" s="2" t="str">
        <f t="shared" si="16"/>
        <v>TS022120b5</v>
      </c>
      <c r="AF12" s="2" t="str">
        <f t="shared" si="16"/>
        <v>PV</v>
      </c>
      <c r="AG12" s="2">
        <f t="shared" si="16"/>
        <v>27.8</v>
      </c>
      <c r="AH12" s="2">
        <f t="shared" si="16"/>
        <v>-6.910772039262875E-3</v>
      </c>
      <c r="AI12" s="2">
        <f t="shared" si="16"/>
        <v>0.82070985691180987</v>
      </c>
      <c r="AJ12" s="2">
        <f t="shared" si="16"/>
        <v>0.16848799887850419</v>
      </c>
    </row>
    <row r="13" spans="1:36" s="2" customFormat="1" x14ac:dyDescent="0.3">
      <c r="B13">
        <v>9.5</v>
      </c>
      <c r="C13">
        <v>0</v>
      </c>
      <c r="D13" s="2">
        <f t="shared" si="12"/>
        <v>-1</v>
      </c>
      <c r="H13">
        <v>26.5</v>
      </c>
      <c r="I13">
        <v>19.240500000000001</v>
      </c>
      <c r="J13" s="2">
        <f t="shared" si="13"/>
        <v>-0.15871055191788458</v>
      </c>
      <c r="Z13" s="2" t="str">
        <f>M79</f>
        <v>TS022120c2</v>
      </c>
      <c r="AA13" s="2" t="str">
        <f t="shared" ref="AA13:AJ13" si="17">N79</f>
        <v>Lhx6</v>
      </c>
      <c r="AB13" s="2">
        <f t="shared" si="17"/>
        <v>15.1</v>
      </c>
      <c r="AC13" s="2">
        <f t="shared" si="17"/>
        <v>-0.16738600235520695</v>
      </c>
      <c r="AD13" s="2">
        <f t="shared" si="17"/>
        <v>4.6662993793797495E-3</v>
      </c>
      <c r="AE13" s="2" t="str">
        <f t="shared" si="17"/>
        <v>TS022120c1</v>
      </c>
      <c r="AF13" s="2" t="str">
        <f t="shared" si="17"/>
        <v>PV</v>
      </c>
      <c r="AG13" s="2">
        <f t="shared" si="17"/>
        <v>21</v>
      </c>
      <c r="AH13" s="2">
        <f t="shared" si="17"/>
        <v>-8.3598008896270545E-2</v>
      </c>
      <c r="AI13" s="2">
        <f t="shared" si="17"/>
        <v>5.6902162617292742E-3</v>
      </c>
      <c r="AJ13" s="2">
        <f t="shared" si="17"/>
        <v>8.3787993458936408E-2</v>
      </c>
    </row>
    <row r="14" spans="1:36" s="2" customFormat="1" x14ac:dyDescent="0.3">
      <c r="A14" s="3"/>
      <c r="B14" s="3">
        <f>AVERAGE(B9:B13)</f>
        <v>10.4</v>
      </c>
      <c r="C14" s="3">
        <f t="shared" ref="C14" si="18">AVERAGE(C9:C13)</f>
        <v>1.2151900000000002</v>
      </c>
      <c r="D14" s="3">
        <f>AVERAGE(D9:D13)</f>
        <v>-0.81532255726843916</v>
      </c>
      <c r="E14" s="3">
        <f>_xlfn.T.TEST(B9:B13,C9:C13,2,1)</f>
        <v>9.0357238632432339E-4</v>
      </c>
      <c r="G14" s="3"/>
      <c r="H14" s="3">
        <f>AVERAGE(H9:H13)</f>
        <v>28.6</v>
      </c>
      <c r="I14" s="3">
        <f t="shared" ref="I14" si="19">AVERAGE(I9:I13)</f>
        <v>28.759500000000003</v>
      </c>
      <c r="J14" s="3">
        <f>AVERAGE(J9:J13)</f>
        <v>3.3146860816960664E-3</v>
      </c>
      <c r="K14" s="3">
        <f>_xlfn.T.TEST(H9:H13,I9:I13,2,1)</f>
        <v>0.95289855029258486</v>
      </c>
      <c r="Z14" s="2" t="str">
        <f>M86</f>
        <v>TS022120c3</v>
      </c>
      <c r="AA14" s="2" t="str">
        <f t="shared" ref="AA14:AJ14" si="20">N86</f>
        <v>Lhx6</v>
      </c>
      <c r="AB14" s="2">
        <f t="shared" si="20"/>
        <v>53.8</v>
      </c>
      <c r="AC14" s="2">
        <f t="shared" si="20"/>
        <v>-0.91486633493688885</v>
      </c>
      <c r="AD14" s="2">
        <f t="shared" si="20"/>
        <v>1.0601376158860727E-3</v>
      </c>
      <c r="AE14" s="2" t="str">
        <f t="shared" si="20"/>
        <v>TS022120c4</v>
      </c>
      <c r="AF14" s="2" t="str">
        <f t="shared" si="20"/>
        <v>PV</v>
      </c>
      <c r="AG14" s="2">
        <f t="shared" si="20"/>
        <v>26</v>
      </c>
      <c r="AH14" s="2">
        <f t="shared" si="20"/>
        <v>-9.1630644126488664E-2</v>
      </c>
      <c r="AI14" s="2">
        <f t="shared" si="20"/>
        <v>4.9699295427687263E-3</v>
      </c>
      <c r="AJ14" s="2">
        <f t="shared" si="20"/>
        <v>0.82323569081040016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tr">
        <f>M93</f>
        <v>TS022120c5</v>
      </c>
      <c r="AA15" s="2" t="str">
        <f t="shared" ref="AA15:AJ15" si="21">N93</f>
        <v>Lhx6</v>
      </c>
      <c r="AB15" s="2">
        <f t="shared" si="21"/>
        <v>11.7</v>
      </c>
      <c r="AC15" s="2">
        <f t="shared" si="21"/>
        <v>-1</v>
      </c>
      <c r="AD15" s="2">
        <f t="shared" si="21"/>
        <v>2.2198076897433194E-5</v>
      </c>
      <c r="AE15" s="2" t="str">
        <f t="shared" si="21"/>
        <v>TS022120c6</v>
      </c>
      <c r="AF15" s="2" t="str">
        <f t="shared" si="21"/>
        <v>PV</v>
      </c>
      <c r="AG15" s="2">
        <f t="shared" si="21"/>
        <v>14.8</v>
      </c>
      <c r="AH15" s="2">
        <f t="shared" si="21"/>
        <v>3.2156330504313851E-2</v>
      </c>
      <c r="AI15" s="2">
        <f t="shared" si="21"/>
        <v>0.23983165904809089</v>
      </c>
      <c r="AJ15" s="2">
        <f t="shared" si="21"/>
        <v>1.0321563305043138</v>
      </c>
    </row>
    <row r="16" spans="1:36" s="2" customFormat="1" x14ac:dyDescent="0.3">
      <c r="A16" t="s">
        <v>84</v>
      </c>
      <c r="B16" s="2">
        <v>9.5</v>
      </c>
      <c r="C16" s="2">
        <v>0</v>
      </c>
      <c r="D16" s="2">
        <f>(C16-B16)/(C16+B16)</f>
        <v>-1</v>
      </c>
      <c r="G16" t="s">
        <v>111</v>
      </c>
      <c r="H16">
        <v>28.5</v>
      </c>
      <c r="I16">
        <v>28.354399999999998</v>
      </c>
      <c r="J16" s="2">
        <f>(I16-H16)/(I16+H16)</f>
        <v>-2.5609275623346959E-3</v>
      </c>
      <c r="M16" s="2" t="str">
        <f>A16</f>
        <v>TS022020c2</v>
      </c>
      <c r="N16" s="2" t="str">
        <f>A18</f>
        <v>Lhx6</v>
      </c>
      <c r="O16" s="2">
        <f>B21</f>
        <v>6.8</v>
      </c>
      <c r="P16" s="2">
        <f>D21</f>
        <v>-1</v>
      </c>
      <c r="Q16" s="2">
        <f>E21</f>
        <v>1.0505780707892503E-3</v>
      </c>
      <c r="R16" s="2" t="str">
        <f>G16</f>
        <v>TS022020c1</v>
      </c>
      <c r="S16" s="2" t="str">
        <f>G18</f>
        <v>PV</v>
      </c>
      <c r="T16" s="2">
        <f>H21</f>
        <v>20.5</v>
      </c>
      <c r="U16" s="2">
        <f>J21</f>
        <v>2.391810522732854E-2</v>
      </c>
      <c r="V16" s="2">
        <f>K21</f>
        <v>0.61882070404377942</v>
      </c>
      <c r="W16" s="2">
        <f>U16-P16</f>
        <v>1.0239181052273285</v>
      </c>
      <c r="Z16" s="2" t="str">
        <f>M100</f>
        <v>TS100319a2</v>
      </c>
      <c r="AA16" s="2" t="str">
        <f t="shared" ref="AA16:AE16" si="22">N100</f>
        <v>Lhx6</v>
      </c>
      <c r="AB16" s="2">
        <f t="shared" si="22"/>
        <v>39.25</v>
      </c>
      <c r="AC16" s="2">
        <f t="shared" si="22"/>
        <v>-0.97382496174860644</v>
      </c>
      <c r="AD16" s="2">
        <f t="shared" si="22"/>
        <v>4.6464614978396847E-4</v>
      </c>
      <c r="AE16" s="2" t="str">
        <f t="shared" si="22"/>
        <v>TS100319a1</v>
      </c>
      <c r="AF16" s="2" t="str">
        <f t="shared" ref="AF16" si="23">S100</f>
        <v>PV</v>
      </c>
      <c r="AG16" s="2">
        <f t="shared" ref="AG16" si="24">T100</f>
        <v>33.75</v>
      </c>
      <c r="AH16" s="2">
        <f t="shared" ref="AH16" si="25">U100</f>
        <v>-8.6509446426322745E-2</v>
      </c>
      <c r="AI16" s="2">
        <f t="shared" ref="AI16" si="26">V100</f>
        <v>0.14492912737009708</v>
      </c>
      <c r="AJ16" s="2">
        <f t="shared" ref="AJ16" si="27">W100</f>
        <v>0.8873155153222837</v>
      </c>
    </row>
    <row r="17" spans="1:36" s="2" customFormat="1" x14ac:dyDescent="0.3">
      <c r="A17" s="2" t="s">
        <v>5</v>
      </c>
      <c r="B17">
        <v>7.5</v>
      </c>
      <c r="C17">
        <v>0</v>
      </c>
      <c r="D17" s="2">
        <f t="shared" ref="D17:D20" si="28">(C17-B17)/(C17+B17)</f>
        <v>-1</v>
      </c>
      <c r="G17" s="2" t="s">
        <v>5</v>
      </c>
      <c r="H17">
        <v>22</v>
      </c>
      <c r="I17">
        <v>29.367100000000001</v>
      </c>
      <c r="J17" s="2">
        <f t="shared" ref="J17:J20" si="29">(I17-H17)/(I17+H17)</f>
        <v>0.14342059411568886</v>
      </c>
      <c r="Z17" s="2" t="str">
        <f>M107</f>
        <v>TS100319b1</v>
      </c>
      <c r="AA17" s="2" t="str">
        <f t="shared" ref="AA17:AJ17" si="30">N107</f>
        <v>Lhx6</v>
      </c>
      <c r="AB17" s="2">
        <f t="shared" si="30"/>
        <v>8.6</v>
      </c>
      <c r="AC17" s="2">
        <f t="shared" si="30"/>
        <v>-1</v>
      </c>
      <c r="AD17" s="2">
        <f t="shared" si="30"/>
        <v>7.8645726280896782E-6</v>
      </c>
      <c r="AE17" s="2" t="str">
        <f t="shared" si="30"/>
        <v>TS100319b2</v>
      </c>
      <c r="AF17" s="2" t="str">
        <f t="shared" si="30"/>
        <v>PV</v>
      </c>
      <c r="AG17" s="2">
        <f t="shared" si="30"/>
        <v>32.625</v>
      </c>
      <c r="AH17" s="2">
        <f t="shared" si="30"/>
        <v>-2.7321419290028626E-2</v>
      </c>
      <c r="AI17" s="2">
        <f t="shared" si="30"/>
        <v>5.2334755244950869E-2</v>
      </c>
      <c r="AJ17" s="2">
        <f t="shared" si="30"/>
        <v>0.97267858070997137</v>
      </c>
    </row>
    <row r="18" spans="1:36" s="2" customFormat="1" x14ac:dyDescent="0.3">
      <c r="A18" s="2" t="s">
        <v>7</v>
      </c>
      <c r="B18">
        <v>6.5</v>
      </c>
      <c r="C18">
        <v>0</v>
      </c>
      <c r="D18" s="2">
        <f t="shared" si="28"/>
        <v>-1</v>
      </c>
      <c r="G18" s="2" t="s">
        <v>6</v>
      </c>
      <c r="H18">
        <v>30.5</v>
      </c>
      <c r="I18">
        <v>27.341799999999999</v>
      </c>
      <c r="J18" s="2">
        <f t="shared" si="29"/>
        <v>-5.4600652123550801E-2</v>
      </c>
      <c r="Z18" s="2" t="str">
        <f>M114</f>
        <v>TS100319c2_100</v>
      </c>
      <c r="AA18" s="2" t="str">
        <f t="shared" ref="AA18:AJ18" si="31">N114</f>
        <v>Lhx6</v>
      </c>
      <c r="AB18" s="2">
        <f t="shared" si="31"/>
        <v>17.600000000000001</v>
      </c>
      <c r="AC18" s="2">
        <f t="shared" si="31"/>
        <v>-0.98875217770639556</v>
      </c>
      <c r="AD18" s="2">
        <f t="shared" si="31"/>
        <v>3.0300993500015319E-2</v>
      </c>
      <c r="AE18" s="2" t="str">
        <f t="shared" si="31"/>
        <v>TS100319c1</v>
      </c>
      <c r="AF18" s="2" t="str">
        <f t="shared" si="31"/>
        <v>PV</v>
      </c>
      <c r="AG18" s="2">
        <f t="shared" si="31"/>
        <v>41.5</v>
      </c>
      <c r="AH18" s="2">
        <f t="shared" si="31"/>
        <v>-0.16712587898539377</v>
      </c>
      <c r="AI18" s="2">
        <f t="shared" si="31"/>
        <v>3.6035704358541642E-4</v>
      </c>
      <c r="AJ18" s="2">
        <f t="shared" si="31"/>
        <v>0.82162629872100179</v>
      </c>
    </row>
    <row r="19" spans="1:36" s="2" customFormat="1" x14ac:dyDescent="0.3">
      <c r="B19">
        <v>5.5</v>
      </c>
      <c r="C19">
        <v>0</v>
      </c>
      <c r="D19" s="2">
        <f t="shared" si="28"/>
        <v>-1</v>
      </c>
      <c r="H19">
        <v>21</v>
      </c>
      <c r="I19">
        <v>24.303799999999999</v>
      </c>
      <c r="J19" s="2">
        <f t="shared" si="29"/>
        <v>7.2925449962254807E-2</v>
      </c>
      <c r="Z19" s="2" t="str">
        <f>M121</f>
        <v>TS100319d1</v>
      </c>
      <c r="AA19" s="2" t="str">
        <f t="shared" ref="AA19:AJ19" si="32">N121</f>
        <v>Lhx6</v>
      </c>
      <c r="AB19" s="2">
        <f t="shared" si="32"/>
        <v>18</v>
      </c>
      <c r="AC19" s="2">
        <f t="shared" si="32"/>
        <v>-0.37663021588442425</v>
      </c>
      <c r="AD19" s="2">
        <f t="shared" si="32"/>
        <v>2.1372447598288737E-4</v>
      </c>
      <c r="AE19" s="2" t="str">
        <f t="shared" si="32"/>
        <v>TS100319d2</v>
      </c>
      <c r="AF19" s="2" t="str">
        <f t="shared" si="32"/>
        <v>PV</v>
      </c>
      <c r="AG19" s="2">
        <f t="shared" si="32"/>
        <v>78.2</v>
      </c>
      <c r="AH19" s="2">
        <f t="shared" si="32"/>
        <v>-0.19533241725741668</v>
      </c>
      <c r="AI19" s="2">
        <f t="shared" si="32"/>
        <v>2.5507433839468543E-2</v>
      </c>
      <c r="AJ19" s="2">
        <f t="shared" si="32"/>
        <v>0.18129779862700757</v>
      </c>
    </row>
    <row r="20" spans="1:36" s="2" customFormat="1" x14ac:dyDescent="0.3">
      <c r="B20">
        <v>5</v>
      </c>
      <c r="C20">
        <v>0</v>
      </c>
      <c r="D20" s="2">
        <f t="shared" si="28"/>
        <v>-1</v>
      </c>
      <c r="H20">
        <v>28.5</v>
      </c>
      <c r="I20">
        <v>26.3291</v>
      </c>
      <c r="J20" s="2">
        <f t="shared" si="29"/>
        <v>-3.9593938255415462E-2</v>
      </c>
      <c r="Z20" s="2" t="str">
        <f>M128</f>
        <v>ts100319e2</v>
      </c>
      <c r="AA20" s="2" t="str">
        <f t="shared" ref="AA20:AJ20" si="33">N128</f>
        <v>Lhx6</v>
      </c>
      <c r="AB20" s="2">
        <f t="shared" si="33"/>
        <v>6.2</v>
      </c>
      <c r="AC20" s="2">
        <f t="shared" si="33"/>
        <v>-0.7096263877473088</v>
      </c>
      <c r="AD20" s="2">
        <f t="shared" si="33"/>
        <v>1.6291633268989705E-2</v>
      </c>
      <c r="AE20" s="2" t="str">
        <f t="shared" si="33"/>
        <v>ts100319e1</v>
      </c>
      <c r="AF20" s="2" t="str">
        <f t="shared" si="33"/>
        <v>PV</v>
      </c>
      <c r="AG20" s="2">
        <f t="shared" si="33"/>
        <v>6.3</v>
      </c>
      <c r="AH20" s="2">
        <f t="shared" si="33"/>
        <v>-5.2013099235948282E-2</v>
      </c>
      <c r="AI20" s="2">
        <f t="shared" si="33"/>
        <v>0.45441782430146488</v>
      </c>
      <c r="AJ20" s="2">
        <f t="shared" si="33"/>
        <v>0.65761328851136047</v>
      </c>
    </row>
    <row r="21" spans="1:36" s="2" customFormat="1" x14ac:dyDescent="0.3">
      <c r="A21" s="3"/>
      <c r="B21" s="3">
        <f>AVERAGE(B16:B20)</f>
        <v>6.8</v>
      </c>
      <c r="C21" s="3">
        <f t="shared" ref="C21" si="34">AVERAGE(C16:C20)</f>
        <v>0</v>
      </c>
      <c r="D21" s="3">
        <f>AVERAGE(D16:D20)</f>
        <v>-1</v>
      </c>
      <c r="E21" s="3">
        <f>_xlfn.T.TEST(B16:B20,C16:C20,2,1)</f>
        <v>1.0505780707892503E-3</v>
      </c>
      <c r="G21" s="3"/>
      <c r="H21">
        <v>20.5</v>
      </c>
      <c r="I21">
        <v>27.341799999999999</v>
      </c>
      <c r="J21" s="3">
        <f>AVERAGE(J16:J20)</f>
        <v>2.391810522732854E-2</v>
      </c>
      <c r="K21" s="3">
        <f>_xlfn.T.TEST(H16:H20,I16:I20,2,1)</f>
        <v>0.61882070404377942</v>
      </c>
      <c r="Z21" t="str">
        <f>M135</f>
        <v>TS100319f1</v>
      </c>
      <c r="AA21" t="str">
        <f t="shared" ref="AA21:AJ21" si="35">N135</f>
        <v>Lhx6</v>
      </c>
      <c r="AB21">
        <f t="shared" si="35"/>
        <v>6.8</v>
      </c>
      <c r="AC21">
        <f t="shared" si="35"/>
        <v>-0.70318687140357272</v>
      </c>
      <c r="AD21">
        <f t="shared" si="35"/>
        <v>3.3613444907440527E-3</v>
      </c>
      <c r="AE21" t="str">
        <f t="shared" si="35"/>
        <v>TS100319f2</v>
      </c>
      <c r="AF21" t="str">
        <f t="shared" si="35"/>
        <v>PV</v>
      </c>
      <c r="AG21">
        <f t="shared" si="35"/>
        <v>11.9</v>
      </c>
      <c r="AH21">
        <f t="shared" si="35"/>
        <v>-3.5266743839923217E-2</v>
      </c>
      <c r="AI21">
        <f t="shared" si="35"/>
        <v>0.37890026434474683</v>
      </c>
      <c r="AJ21">
        <f t="shared" si="35"/>
        <v>0.66792012756364949</v>
      </c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 t="str">
        <f>M142</f>
        <v>TS100319g2</v>
      </c>
      <c r="AA22" t="str">
        <f t="shared" ref="AA22:AJ22" si="36">N142</f>
        <v>Lhx6</v>
      </c>
      <c r="AB22">
        <f t="shared" si="36"/>
        <v>1</v>
      </c>
      <c r="AC22">
        <f t="shared" si="36"/>
        <v>-1</v>
      </c>
      <c r="AD22">
        <f t="shared" si="36"/>
        <v>1.1056493393450075E-2</v>
      </c>
      <c r="AE22" t="str">
        <f t="shared" si="36"/>
        <v>TS100319g1</v>
      </c>
      <c r="AF22" t="str">
        <f t="shared" si="36"/>
        <v>PV</v>
      </c>
      <c r="AG22">
        <f t="shared" si="36"/>
        <v>35.9</v>
      </c>
      <c r="AH22">
        <f t="shared" si="36"/>
        <v>-5.229477461182723E-2</v>
      </c>
      <c r="AI22">
        <f t="shared" si="36"/>
        <v>4.8232769892859163E-2</v>
      </c>
      <c r="AJ22">
        <f t="shared" si="36"/>
        <v>0.94770522538817281</v>
      </c>
    </row>
    <row r="23" spans="1:36" s="2" customFormat="1" x14ac:dyDescent="0.3">
      <c r="A23" t="s">
        <v>85</v>
      </c>
      <c r="B23">
        <v>2</v>
      </c>
      <c r="C23">
        <v>0</v>
      </c>
      <c r="D23" s="2">
        <f>(C23-B23)/(C23+B23)</f>
        <v>-1</v>
      </c>
      <c r="G23" t="s">
        <v>112</v>
      </c>
      <c r="H23">
        <v>7.5</v>
      </c>
      <c r="I23">
        <v>9.1139200000000002</v>
      </c>
      <c r="J23" s="2">
        <f>(I23-H23)/(I23+H23)</f>
        <v>9.7142637017633413E-2</v>
      </c>
      <c r="M23" s="2" t="str">
        <f>A23</f>
        <v>TS022020d1</v>
      </c>
      <c r="N23" s="2" t="str">
        <f>A25</f>
        <v>Lhx6</v>
      </c>
      <c r="O23" s="2">
        <f>B28</f>
        <v>4.7</v>
      </c>
      <c r="P23" s="2">
        <f>D28</f>
        <v>-1</v>
      </c>
      <c r="Q23" s="2">
        <f>E28</f>
        <v>3.3358584921844869E-3</v>
      </c>
      <c r="R23" s="2" t="str">
        <f>G23</f>
        <v>TS022020d2</v>
      </c>
      <c r="S23" s="2" t="str">
        <f>G25</f>
        <v>PV</v>
      </c>
      <c r="T23" s="2">
        <f>H28</f>
        <v>20.7</v>
      </c>
      <c r="U23" s="2">
        <f>J28</f>
        <v>2.0686675639423301E-2</v>
      </c>
      <c r="V23" s="2">
        <f>K28</f>
        <v>0.98395304384989424</v>
      </c>
      <c r="W23" s="2">
        <f>U23-P23</f>
        <v>1.0206866756394233</v>
      </c>
      <c r="Z23" t="str">
        <f>M149</f>
        <v>TS100319h1</v>
      </c>
      <c r="AA23" t="str">
        <f t="shared" ref="AA23:AJ23" si="37">N149</f>
        <v>Lhx6</v>
      </c>
      <c r="AB23">
        <f t="shared" si="37"/>
        <v>1</v>
      </c>
      <c r="AC23">
        <f t="shared" si="37"/>
        <v>-1</v>
      </c>
      <c r="AD23">
        <f t="shared" si="37"/>
        <v>1.1056493393450075E-2</v>
      </c>
      <c r="AE23" t="str">
        <f t="shared" si="37"/>
        <v>TS100319h2</v>
      </c>
      <c r="AF23" t="str">
        <f t="shared" si="37"/>
        <v>PV</v>
      </c>
      <c r="AG23">
        <f t="shared" si="37"/>
        <v>35.9</v>
      </c>
      <c r="AH23">
        <f t="shared" si="37"/>
        <v>-5.229477461182723E-2</v>
      </c>
      <c r="AI23">
        <f t="shared" si="37"/>
        <v>4.8232769892859163E-2</v>
      </c>
      <c r="AJ23">
        <f t="shared" si="37"/>
        <v>0.94770522538817281</v>
      </c>
    </row>
    <row r="24" spans="1:36" s="2" customFormat="1" x14ac:dyDescent="0.3">
      <c r="A24" s="2" t="s">
        <v>5</v>
      </c>
      <c r="B24">
        <v>4.5</v>
      </c>
      <c r="C24">
        <v>0</v>
      </c>
      <c r="D24" s="2">
        <f t="shared" ref="D24:D27" si="38">(C24-B24)/(C24+B24)</f>
        <v>-1</v>
      </c>
      <c r="G24" s="2" t="s">
        <v>5</v>
      </c>
      <c r="H24">
        <v>17</v>
      </c>
      <c r="I24">
        <v>23.2911</v>
      </c>
      <c r="J24" s="2">
        <f t="shared" ref="J24:J27" si="39">(I24-H24)/(I24+H24)</f>
        <v>0.15614118254403578</v>
      </c>
      <c r="Z24" t="str">
        <f>M156</f>
        <v>TS100319i2</v>
      </c>
      <c r="AA24" t="str">
        <f t="shared" ref="AA24:AJ24" si="40">N156</f>
        <v>Lhx6</v>
      </c>
      <c r="AB24">
        <f t="shared" si="40"/>
        <v>13.3</v>
      </c>
      <c r="AC24">
        <f t="shared" si="40"/>
        <v>-1</v>
      </c>
      <c r="AD24">
        <f t="shared" si="40"/>
        <v>1.3332493438888372E-5</v>
      </c>
      <c r="AE24" t="str">
        <f t="shared" si="40"/>
        <v>TS100319i1</v>
      </c>
      <c r="AF24" t="str">
        <f t="shared" si="40"/>
        <v>PV</v>
      </c>
      <c r="AG24">
        <f t="shared" si="40"/>
        <v>55.9</v>
      </c>
      <c r="AH24">
        <f t="shared" si="40"/>
        <v>-9.8049672841584751E-2</v>
      </c>
      <c r="AI24">
        <f t="shared" si="40"/>
        <v>1.4641819025905762E-2</v>
      </c>
      <c r="AJ24">
        <f t="shared" si="40"/>
        <v>0.90195032715841528</v>
      </c>
    </row>
    <row r="25" spans="1:36" s="2" customFormat="1" x14ac:dyDescent="0.3">
      <c r="A25" s="2" t="s">
        <v>7</v>
      </c>
      <c r="B25">
        <v>5.5</v>
      </c>
      <c r="C25">
        <v>0</v>
      </c>
      <c r="D25" s="2">
        <f t="shared" si="38"/>
        <v>-1</v>
      </c>
      <c r="G25" s="2" t="s">
        <v>6</v>
      </c>
      <c r="H25">
        <v>21.5</v>
      </c>
      <c r="I25">
        <v>21.265799999999999</v>
      </c>
      <c r="J25" s="2">
        <f t="shared" si="39"/>
        <v>-5.4763385696047148E-3</v>
      </c>
      <c r="Z25" t="str">
        <f>M163</f>
        <v>TS093019b2</v>
      </c>
      <c r="AA25" t="str">
        <f t="shared" ref="AA25:AJ25" si="41">N163</f>
        <v>Lhx6</v>
      </c>
      <c r="AB25">
        <f t="shared" si="41"/>
        <v>6</v>
      </c>
      <c r="AC25">
        <f t="shared" si="41"/>
        <v>-0.88004178164821811</v>
      </c>
      <c r="AD25">
        <f t="shared" si="41"/>
        <v>2.0620048099524184E-4</v>
      </c>
      <c r="AE25" t="str">
        <f t="shared" si="41"/>
        <v>TS093019b1</v>
      </c>
      <c r="AF25" t="str">
        <f t="shared" si="41"/>
        <v>PV</v>
      </c>
      <c r="AG25">
        <f t="shared" si="41"/>
        <v>23.833333333333332</v>
      </c>
      <c r="AH25">
        <f t="shared" si="41"/>
        <v>-0.84129870314862998</v>
      </c>
      <c r="AI25">
        <f t="shared" si="41"/>
        <v>1.4275080037288239E-2</v>
      </c>
      <c r="AJ25">
        <f t="shared" si="41"/>
        <v>3.8743078499588135E-2</v>
      </c>
    </row>
    <row r="26" spans="1:36" s="2" customFormat="1" x14ac:dyDescent="0.3">
      <c r="B26">
        <v>6.5</v>
      </c>
      <c r="C26">
        <v>0</v>
      </c>
      <c r="D26" s="2">
        <f t="shared" si="38"/>
        <v>-1</v>
      </c>
      <c r="H26">
        <v>26</v>
      </c>
      <c r="I26">
        <v>23.2911</v>
      </c>
      <c r="J26" s="2">
        <f t="shared" si="39"/>
        <v>-5.4957182939719337E-2</v>
      </c>
      <c r="Z26" t="str">
        <f>M170</f>
        <v>TS093019e1</v>
      </c>
      <c r="AA26" t="str">
        <f t="shared" ref="AA26:AJ26" si="42">N170</f>
        <v>Lhx6</v>
      </c>
      <c r="AB26">
        <f t="shared" si="42"/>
        <v>23.4</v>
      </c>
      <c r="AC26">
        <f t="shared" si="42"/>
        <v>-0.59134190547103616</v>
      </c>
      <c r="AD26">
        <f t="shared" si="42"/>
        <v>1.563669172232761E-4</v>
      </c>
      <c r="AE26" t="str">
        <f t="shared" si="42"/>
        <v>TS093019e2</v>
      </c>
      <c r="AF26" t="str">
        <f t="shared" si="42"/>
        <v>PV</v>
      </c>
      <c r="AG26">
        <f t="shared" si="42"/>
        <v>24.2</v>
      </c>
      <c r="AH26">
        <f t="shared" si="42"/>
        <v>-2.6499399143694351E-2</v>
      </c>
      <c r="AI26">
        <f t="shared" si="42"/>
        <v>0.56807917782395512</v>
      </c>
      <c r="AJ26">
        <f t="shared" si="42"/>
        <v>0.56484250632734179</v>
      </c>
    </row>
    <row r="27" spans="1:36" s="2" customFormat="1" x14ac:dyDescent="0.3">
      <c r="B27">
        <v>5</v>
      </c>
      <c r="C27">
        <v>0</v>
      </c>
      <c r="D27" s="2">
        <f t="shared" si="38"/>
        <v>-1</v>
      </c>
      <c r="H27">
        <v>31.5</v>
      </c>
      <c r="I27">
        <v>26.3291</v>
      </c>
      <c r="J27" s="2">
        <f t="shared" si="39"/>
        <v>-8.9416919855228594E-2</v>
      </c>
      <c r="Z27" t="str">
        <f>M177</f>
        <v>TS093019g2</v>
      </c>
      <c r="AA27" t="str">
        <f t="shared" ref="AA27:AJ27" si="43">N177</f>
        <v>Lhx6</v>
      </c>
      <c r="AB27">
        <f t="shared" si="43"/>
        <v>5</v>
      </c>
      <c r="AC27">
        <f t="shared" si="43"/>
        <v>-0.68391812905460048</v>
      </c>
      <c r="AD27">
        <f t="shared" si="43"/>
        <v>6.9087252887575139E-4</v>
      </c>
      <c r="AE27" t="str">
        <f t="shared" si="43"/>
        <v>TS093019g1</v>
      </c>
      <c r="AF27" t="str">
        <f t="shared" si="43"/>
        <v>PV</v>
      </c>
      <c r="AG27">
        <f t="shared" si="43"/>
        <v>33.5</v>
      </c>
      <c r="AH27">
        <f t="shared" si="43"/>
        <v>3.0729975162861821E-2</v>
      </c>
      <c r="AI27">
        <f t="shared" si="43"/>
        <v>0.37035212080912067</v>
      </c>
      <c r="AJ27">
        <f t="shared" si="43"/>
        <v>0.71464810421746228</v>
      </c>
    </row>
    <row r="28" spans="1:36" s="2" customFormat="1" x14ac:dyDescent="0.3">
      <c r="A28" s="3"/>
      <c r="B28" s="3">
        <f>AVERAGE(B23:B27)</f>
        <v>4.7</v>
      </c>
      <c r="C28" s="3">
        <f t="shared" ref="C28" si="44">AVERAGE(C23:C27)</f>
        <v>0</v>
      </c>
      <c r="D28" s="3">
        <f>AVERAGE(D23:D27)</f>
        <v>-1</v>
      </c>
      <c r="E28" s="3">
        <f>_xlfn.T.TEST(B23:B27,C23:C27,2,1)</f>
        <v>3.3358584921844869E-3</v>
      </c>
      <c r="G28" s="3"/>
      <c r="H28" s="3">
        <f>AVERAGE(H23:H27)</f>
        <v>20.7</v>
      </c>
      <c r="I28" s="3">
        <f t="shared" ref="I28" si="45">AVERAGE(I23:I27)</f>
        <v>20.658203999999998</v>
      </c>
      <c r="J28" s="3">
        <f>AVERAGE(J23:J27)</f>
        <v>2.0686675639423301E-2</v>
      </c>
      <c r="K28" s="3">
        <f>_xlfn.T.TEST(H23:H27,I23:I27,2,1)</f>
        <v>0.98395304384989424</v>
      </c>
      <c r="Z28" t="str">
        <f>M184</f>
        <v>TS093019i1</v>
      </c>
      <c r="AA28" t="str">
        <f t="shared" ref="AA28:AJ28" si="46">N184</f>
        <v>Lhx6</v>
      </c>
      <c r="AB28">
        <f t="shared" si="46"/>
        <v>7.5</v>
      </c>
      <c r="AC28">
        <f t="shared" si="46"/>
        <v>-0.18206462979395679</v>
      </c>
      <c r="AD28">
        <f t="shared" si="46"/>
        <v>2.7681725625588773E-3</v>
      </c>
      <c r="AE28" t="str">
        <f t="shared" si="46"/>
        <v>TS093019i2</v>
      </c>
      <c r="AF28" t="str">
        <f t="shared" si="46"/>
        <v>PV</v>
      </c>
      <c r="AG28">
        <f t="shared" si="46"/>
        <v>6.5</v>
      </c>
      <c r="AH28">
        <f t="shared" si="46"/>
        <v>1.8606944817749396E-2</v>
      </c>
      <c r="AI28">
        <f t="shared" si="46"/>
        <v>0.71845254350008936</v>
      </c>
      <c r="AJ28">
        <f t="shared" si="46"/>
        <v>0.2006715746117062</v>
      </c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t="s">
        <v>86</v>
      </c>
      <c r="B30">
        <v>25</v>
      </c>
      <c r="C30">
        <v>8.1012599999999999</v>
      </c>
      <c r="D30" s="2">
        <f>(C30-B30)/(C30+B30)</f>
        <v>-0.51051651810233212</v>
      </c>
      <c r="G30" t="s">
        <v>113</v>
      </c>
      <c r="H30">
        <v>23.5</v>
      </c>
      <c r="I30">
        <v>4.05063</v>
      </c>
      <c r="J30" s="2">
        <f>(I30-H30)/(I30+H30)</f>
        <v>-0.70595009987067459</v>
      </c>
      <c r="M30" s="2" t="str">
        <f>A30</f>
        <v>TS022120a2</v>
      </c>
      <c r="N30" s="2" t="str">
        <f>A32</f>
        <v>Lhx6</v>
      </c>
      <c r="O30" s="2">
        <f>B35</f>
        <v>24</v>
      </c>
      <c r="P30" s="2">
        <f>D35</f>
        <v>-0.46361386497951412</v>
      </c>
      <c r="Q30" s="2">
        <f>E35</f>
        <v>6.0510070295778321E-5</v>
      </c>
      <c r="R30" s="2" t="str">
        <f>G30</f>
        <v>TS022120a1</v>
      </c>
      <c r="S30" s="2" t="str">
        <f>G32</f>
        <v>PV</v>
      </c>
      <c r="T30" s="2">
        <f>H35</f>
        <v>24.6</v>
      </c>
      <c r="U30" s="2">
        <f>J35</f>
        <v>-0.89387909330457216</v>
      </c>
      <c r="V30" s="2">
        <f>K35</f>
        <v>4.9366375251072065E-5</v>
      </c>
      <c r="W30" s="2">
        <f>U30-P30</f>
        <v>-0.43026522832505804</v>
      </c>
      <c r="Z30" s="3" t="s">
        <v>139</v>
      </c>
      <c r="AA30" s="3"/>
      <c r="AB30" s="3">
        <f>AVERAGE(AB2:AB28)</f>
        <v>14.027777777777779</v>
      </c>
      <c r="AC30" s="3">
        <f>AVERAGE(AC2:AC28)</f>
        <v>-0.68128485548049633</v>
      </c>
      <c r="AD30" s="3"/>
      <c r="AE30" s="3" t="s">
        <v>139</v>
      </c>
      <c r="AF30" s="3"/>
      <c r="AG30" s="3">
        <f>AVERAGE(AG2:AG28)</f>
        <v>28.470679012345681</v>
      </c>
      <c r="AH30" s="3">
        <f>AVERAGE(AH2:AH28)</f>
        <v>-9.9124704168264327E-2</v>
      </c>
      <c r="AI30"/>
      <c r="AJ30"/>
    </row>
    <row r="31" spans="1:36" s="2" customFormat="1" x14ac:dyDescent="0.3">
      <c r="A31" s="2" t="s">
        <v>5</v>
      </c>
      <c r="B31">
        <v>26</v>
      </c>
      <c r="C31">
        <v>12.151899999999999</v>
      </c>
      <c r="D31" s="2">
        <f t="shared" ref="D31:D34" si="47">(C31-B31)/(C31+B31)</f>
        <v>-0.36297274840833621</v>
      </c>
      <c r="G31" s="2" t="s">
        <v>5</v>
      </c>
      <c r="H31">
        <v>22.5</v>
      </c>
      <c r="I31">
        <v>1.0126599999999999</v>
      </c>
      <c r="J31" s="2">
        <f t="shared" ref="J31:J34" si="48">(I31-H31)/(I31+H31)</f>
        <v>-0.91386257445988672</v>
      </c>
      <c r="Z31" s="3" t="s">
        <v>140</v>
      </c>
      <c r="AA31" s="3"/>
      <c r="AB31" s="3">
        <f>STDEV(AB2:AB28)</f>
        <v>11.850562574550345</v>
      </c>
      <c r="AC31" s="3">
        <f>STDEV(AC2:AC28)</f>
        <v>0.34092032702746317</v>
      </c>
      <c r="AD31" s="3"/>
      <c r="AE31" s="3" t="s">
        <v>140</v>
      </c>
      <c r="AF31" s="3"/>
      <c r="AG31" s="3">
        <f>STDEV(AG2:AG28)</f>
        <v>14.594839301733733</v>
      </c>
      <c r="AH31" s="3">
        <f>STDEV(AH2:AH28)</f>
        <v>0.22847844438835474</v>
      </c>
      <c r="AI31"/>
      <c r="AJ31"/>
    </row>
    <row r="32" spans="1:36" s="2" customFormat="1" x14ac:dyDescent="0.3">
      <c r="A32" s="2" t="s">
        <v>7</v>
      </c>
      <c r="B32">
        <v>23.5</v>
      </c>
      <c r="C32">
        <v>7.0886100000000001</v>
      </c>
      <c r="D32" s="2">
        <f t="shared" si="47"/>
        <v>-0.5365196391728817</v>
      </c>
      <c r="G32" s="2" t="s">
        <v>6</v>
      </c>
      <c r="H32">
        <v>24.5</v>
      </c>
      <c r="I32">
        <v>1.0126599999999999</v>
      </c>
      <c r="J32" s="2">
        <f t="shared" si="48"/>
        <v>-0.92061509854323298</v>
      </c>
      <c r="Z32" s="3" t="s">
        <v>141</v>
      </c>
      <c r="AA32" s="3"/>
      <c r="AB32" s="3">
        <f>MEDIAN(AB2:AB28)</f>
        <v>10.4</v>
      </c>
      <c r="AC32" s="3">
        <f>MEDIAN(AC2:AC28)</f>
        <v>-0.81532255726843916</v>
      </c>
      <c r="AD32" s="3"/>
      <c r="AE32" s="3" t="s">
        <v>141</v>
      </c>
      <c r="AF32" s="3"/>
      <c r="AG32" s="3">
        <f>MEDIAN(AG2:AG28)</f>
        <v>26</v>
      </c>
      <c r="AH32" s="3">
        <f>MEDIAN(AH2:AH28)</f>
        <v>-3.039445269520764E-2</v>
      </c>
      <c r="AI32"/>
      <c r="AJ32"/>
    </row>
    <row r="33" spans="1:38" s="2" customFormat="1" x14ac:dyDescent="0.3">
      <c r="B33">
        <v>23</v>
      </c>
      <c r="C33">
        <v>7.0886100000000001</v>
      </c>
      <c r="D33" s="2">
        <f t="shared" si="47"/>
        <v>-0.52881771540792355</v>
      </c>
      <c r="H33">
        <v>27.5</v>
      </c>
      <c r="I33">
        <v>1.0126599999999999</v>
      </c>
      <c r="J33" s="2">
        <f t="shared" si="48"/>
        <v>-0.92896769364906673</v>
      </c>
      <c r="Z33" s="3" t="s">
        <v>142</v>
      </c>
      <c r="AA33" s="3"/>
      <c r="AB33" s="3">
        <f>AB31/SQRT(COUNT(AB2:AB28))</f>
        <v>2.2806418308217156</v>
      </c>
      <c r="AC33" s="3">
        <f>AC31/SQRT(COUNT(AC2:AC28))</f>
        <v>6.5610147527173701E-2</v>
      </c>
      <c r="AD33" s="3"/>
      <c r="AE33" s="3" t="s">
        <v>142</v>
      </c>
      <c r="AF33" s="3"/>
      <c r="AG33" s="3">
        <f>AG31/SQRT(COUNT(AG2:AG28))</f>
        <v>2.8087781332117667</v>
      </c>
      <c r="AH33" s="3">
        <f>AH31/SQRT(COUNT(AH2:AH28))</f>
        <v>4.3970697123881179E-2</v>
      </c>
      <c r="AI33"/>
      <c r="AJ33"/>
    </row>
    <row r="34" spans="1:38" s="2" customFormat="1" x14ac:dyDescent="0.3">
      <c r="B34">
        <v>22.5</v>
      </c>
      <c r="C34">
        <v>10.1266</v>
      </c>
      <c r="D34" s="2">
        <f t="shared" si="47"/>
        <v>-0.37924270380609693</v>
      </c>
      <c r="H34">
        <v>25</v>
      </c>
      <c r="I34">
        <v>0</v>
      </c>
      <c r="J34" s="2">
        <f t="shared" si="48"/>
        <v>-1</v>
      </c>
      <c r="AI34"/>
      <c r="AJ34"/>
    </row>
    <row r="35" spans="1:38" s="2" customFormat="1" x14ac:dyDescent="0.3">
      <c r="A35" s="3"/>
      <c r="B35" s="3">
        <f>AVERAGE(B30:B34)</f>
        <v>24</v>
      </c>
      <c r="C35" s="3">
        <f t="shared" ref="C35" si="49">AVERAGE(C30:C34)</f>
        <v>8.9113959999999999</v>
      </c>
      <c r="D35" s="3">
        <f>AVERAGE(D30:D34)</f>
        <v>-0.46361386497951412</v>
      </c>
      <c r="E35" s="3">
        <f>_xlfn.T.TEST(B30:B34,C30:C34,2,1)</f>
        <v>6.0510070295778321E-5</v>
      </c>
      <c r="G35" s="3"/>
      <c r="H35" s="3">
        <f>AVERAGE(H30:H34)</f>
        <v>24.6</v>
      </c>
      <c r="I35" s="3">
        <f t="shared" ref="I35" si="50">AVERAGE(I30:I34)</f>
        <v>1.4177220000000001</v>
      </c>
      <c r="J35" s="3">
        <f>AVERAGE(J30:J34)</f>
        <v>-0.89387909330457216</v>
      </c>
      <c r="K35" s="3">
        <f>_xlfn.T.TEST(H30:H34,I30:I34,2,1)</f>
        <v>4.9366375251072065E-5</v>
      </c>
      <c r="AI35"/>
      <c r="AJ35"/>
    </row>
    <row r="36" spans="1:38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 s="3" t="s">
        <v>143</v>
      </c>
      <c r="AB36" s="2" t="s">
        <v>144</v>
      </c>
      <c r="AC36" s="2" t="s">
        <v>145</v>
      </c>
      <c r="AI36"/>
      <c r="AJ36"/>
    </row>
    <row r="37" spans="1:38" s="2" customFormat="1" x14ac:dyDescent="0.3">
      <c r="A37" t="s">
        <v>87</v>
      </c>
      <c r="B37">
        <v>7.5</v>
      </c>
      <c r="C37">
        <v>0</v>
      </c>
      <c r="D37" s="2">
        <f>(C37-B37)/(C37+B37)</f>
        <v>-1</v>
      </c>
      <c r="G37" t="s">
        <v>114</v>
      </c>
      <c r="H37">
        <v>35.5</v>
      </c>
      <c r="I37">
        <v>30.3797</v>
      </c>
      <c r="J37" s="2">
        <f>(I37-H37)/(I37+H37)</f>
        <v>-7.7721968982858158E-2</v>
      </c>
      <c r="M37" s="2" t="str">
        <f>A37</f>
        <v>TS022120a3</v>
      </c>
      <c r="N37" s="2" t="str">
        <f>A39</f>
        <v>Lhx6</v>
      </c>
      <c r="O37" s="2">
        <f>B42</f>
        <v>3.6</v>
      </c>
      <c r="P37" s="2">
        <f>D42</f>
        <v>-1</v>
      </c>
      <c r="Q37" s="2">
        <f>E42</f>
        <v>3.6681989400441053E-2</v>
      </c>
      <c r="R37" s="2" t="str">
        <f>G37</f>
        <v>TS022120a4</v>
      </c>
      <c r="S37" s="2" t="str">
        <f>G39</f>
        <v>PV</v>
      </c>
      <c r="T37" s="2">
        <f>H42</f>
        <v>23.9</v>
      </c>
      <c r="U37" s="2">
        <f>J42</f>
        <v>-3.4749846354677136E-2</v>
      </c>
      <c r="V37" s="2">
        <f>K42</f>
        <v>0.12546151509612607</v>
      </c>
      <c r="W37" s="2">
        <f>U37-P37</f>
        <v>0.96525015364532285</v>
      </c>
      <c r="Z37"/>
      <c r="AA37"/>
      <c r="AB37"/>
      <c r="AC37"/>
      <c r="AD37"/>
      <c r="AE37"/>
      <c r="AF37"/>
      <c r="AG37"/>
      <c r="AH37"/>
      <c r="AI37"/>
      <c r="AJ37"/>
    </row>
    <row r="38" spans="1:38" s="2" customFormat="1" x14ac:dyDescent="0.3">
      <c r="A38" s="2" t="s">
        <v>5</v>
      </c>
      <c r="B38">
        <v>5</v>
      </c>
      <c r="C38">
        <v>0</v>
      </c>
      <c r="D38" s="2">
        <f t="shared" ref="D38:D41" si="51">(C38-B38)/(C38+B38)</f>
        <v>-1</v>
      </c>
      <c r="G38" s="2" t="s">
        <v>5</v>
      </c>
      <c r="H38">
        <v>26</v>
      </c>
      <c r="I38">
        <v>25.316500000000001</v>
      </c>
      <c r="J38" s="2">
        <f t="shared" ref="J38:J41" si="52">(I38-H38)/(I38+H38)</f>
        <v>-1.3319302758372037E-2</v>
      </c>
      <c r="Z38"/>
      <c r="AA38"/>
      <c r="AB38"/>
      <c r="AC38"/>
      <c r="AD38"/>
      <c r="AE38"/>
      <c r="AF38"/>
      <c r="AG38"/>
      <c r="AH38"/>
      <c r="AI38"/>
      <c r="AJ38"/>
    </row>
    <row r="39" spans="1:38" s="2" customFormat="1" x14ac:dyDescent="0.3">
      <c r="A39" s="2" t="s">
        <v>7</v>
      </c>
      <c r="B39">
        <v>2.5</v>
      </c>
      <c r="C39">
        <v>0</v>
      </c>
      <c r="D39" s="2">
        <f t="shared" si="51"/>
        <v>-1</v>
      </c>
      <c r="G39" s="2" t="s">
        <v>6</v>
      </c>
      <c r="H39">
        <v>22</v>
      </c>
      <c r="I39">
        <v>19.240500000000001</v>
      </c>
      <c r="J39" s="2">
        <f t="shared" si="52"/>
        <v>-6.6912379820807194E-2</v>
      </c>
      <c r="Z39"/>
      <c r="AA39"/>
      <c r="AB39"/>
      <c r="AC39"/>
      <c r="AD39"/>
      <c r="AE39" t="s">
        <v>146</v>
      </c>
      <c r="AF39"/>
      <c r="AG39"/>
      <c r="AH39"/>
      <c r="AI39"/>
      <c r="AJ39" t="s">
        <v>147</v>
      </c>
    </row>
    <row r="40" spans="1:38" s="2" customFormat="1" x14ac:dyDescent="0.3">
      <c r="B40">
        <v>1.5</v>
      </c>
      <c r="C40">
        <v>0</v>
      </c>
      <c r="D40" s="2">
        <f t="shared" si="51"/>
        <v>-1</v>
      </c>
      <c r="H40">
        <v>19.5</v>
      </c>
      <c r="I40">
        <v>19.240500000000001</v>
      </c>
      <c r="J40" s="2">
        <f t="shared" si="52"/>
        <v>-6.6984163859526644E-3</v>
      </c>
      <c r="Z40" s="2" t="s">
        <v>82</v>
      </c>
      <c r="AA40" s="2">
        <v>27.2</v>
      </c>
      <c r="AB40" s="2">
        <v>-0.16148107677604681</v>
      </c>
      <c r="AC40"/>
      <c r="AD40"/>
      <c r="AE40" s="2" t="s">
        <v>113</v>
      </c>
      <c r="AF40" s="2">
        <v>24.6</v>
      </c>
      <c r="AG40" s="2">
        <v>-0.89387909330457216</v>
      </c>
      <c r="AH40"/>
      <c r="AI40"/>
      <c r="AJ40" s="2" t="s">
        <v>109</v>
      </c>
      <c r="AK40" s="2">
        <v>19.899999999999999</v>
      </c>
      <c r="AL40" s="2">
        <v>-6.8954274436258036E-3</v>
      </c>
    </row>
    <row r="41" spans="1:38" s="2" customFormat="1" x14ac:dyDescent="0.3">
      <c r="B41">
        <v>1.5</v>
      </c>
      <c r="C41">
        <v>0</v>
      </c>
      <c r="D41" s="2">
        <f t="shared" si="51"/>
        <v>-1</v>
      </c>
      <c r="H41">
        <v>16.5</v>
      </c>
      <c r="I41">
        <v>16.202500000000001</v>
      </c>
      <c r="J41" s="2">
        <f t="shared" si="52"/>
        <v>-9.097163825395594E-3</v>
      </c>
      <c r="Z41" s="2" t="s">
        <v>83</v>
      </c>
      <c r="AA41" s="2">
        <v>10.4</v>
      </c>
      <c r="AB41" s="2">
        <v>-0.81532255726843916</v>
      </c>
      <c r="AC41"/>
      <c r="AD41"/>
      <c r="AE41" s="2" t="s">
        <v>120</v>
      </c>
      <c r="AF41" s="2">
        <v>21</v>
      </c>
      <c r="AG41" s="2">
        <v>-8.3598008896270545E-2</v>
      </c>
      <c r="AH41"/>
      <c r="AI41"/>
      <c r="AJ41" s="2" t="s">
        <v>110</v>
      </c>
      <c r="AK41" s="2">
        <v>28.6</v>
      </c>
      <c r="AL41" s="2">
        <v>3.3146860816960664E-3</v>
      </c>
    </row>
    <row r="42" spans="1:38" s="2" customFormat="1" x14ac:dyDescent="0.3">
      <c r="A42" s="3"/>
      <c r="B42" s="3">
        <f>AVERAGE(B37:B41)</f>
        <v>3.6</v>
      </c>
      <c r="C42" s="3">
        <f t="shared" ref="C42" si="53">AVERAGE(C37:C41)</f>
        <v>0</v>
      </c>
      <c r="D42" s="3">
        <f>AVERAGE(D37:D41)</f>
        <v>-1</v>
      </c>
      <c r="E42" s="3">
        <f>_xlfn.T.TEST(B37:B41,C37:C41,2,1)</f>
        <v>3.6681989400441053E-2</v>
      </c>
      <c r="G42" s="3"/>
      <c r="H42" s="3">
        <f>AVERAGE(H37:H41)</f>
        <v>23.9</v>
      </c>
      <c r="I42" s="3">
        <f t="shared" ref="I42" si="54">AVERAGE(I37:I41)</f>
        <v>22.075939999999999</v>
      </c>
      <c r="J42" s="3">
        <f>AVERAGE(J37:J41)</f>
        <v>-3.4749846354677136E-2</v>
      </c>
      <c r="K42" s="3">
        <f>_xlfn.T.TEST(H37:H41,I37:I41,2,1)</f>
        <v>0.12546151509612607</v>
      </c>
      <c r="Z42" s="2" t="s">
        <v>84</v>
      </c>
      <c r="AA42" s="2">
        <v>6.8</v>
      </c>
      <c r="AB42" s="2">
        <v>-1</v>
      </c>
      <c r="AC42"/>
      <c r="AD42"/>
      <c r="AE42" s="2" t="s">
        <v>95</v>
      </c>
      <c r="AF42" s="2">
        <v>26</v>
      </c>
      <c r="AG42" s="2">
        <v>-9.1630644126488664E-2</v>
      </c>
      <c r="AH42"/>
      <c r="AI42"/>
      <c r="AJ42" s="2" t="s">
        <v>111</v>
      </c>
      <c r="AK42" s="2">
        <v>20.5</v>
      </c>
      <c r="AL42" s="2">
        <v>2.391810522732854E-2</v>
      </c>
    </row>
    <row r="43" spans="1:38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 s="2" t="s">
        <v>85</v>
      </c>
      <c r="AA43" s="2">
        <v>4.7</v>
      </c>
      <c r="AB43" s="2">
        <v>-1</v>
      </c>
      <c r="AC43"/>
      <c r="AD43"/>
      <c r="AE43" s="2" t="s">
        <v>123</v>
      </c>
      <c r="AF43" s="2">
        <v>41.5</v>
      </c>
      <c r="AG43" s="2">
        <v>-0.16712587898539377</v>
      </c>
      <c r="AH43"/>
      <c r="AI43"/>
      <c r="AJ43" s="2" t="s">
        <v>112</v>
      </c>
      <c r="AK43" s="2">
        <v>20.7</v>
      </c>
      <c r="AL43" s="2">
        <v>2.0686675639423301E-2</v>
      </c>
    </row>
    <row r="44" spans="1:38" s="2" customFormat="1" x14ac:dyDescent="0.3">
      <c r="A44" t="s">
        <v>88</v>
      </c>
      <c r="B44">
        <v>19</v>
      </c>
      <c r="C44">
        <v>10.1266</v>
      </c>
      <c r="D44" s="2">
        <f>(C44-B44)/(C44+B44)</f>
        <v>-0.30464935831851297</v>
      </c>
      <c r="G44" t="s">
        <v>115</v>
      </c>
      <c r="H44">
        <v>21</v>
      </c>
      <c r="I44">
        <v>19.240500000000001</v>
      </c>
      <c r="J44" s="2">
        <f>(I44-H44)/(I44+H44)</f>
        <v>-4.3724605807581897E-2</v>
      </c>
      <c r="M44" s="2" t="str">
        <f>A44</f>
        <v>TS022120a6</v>
      </c>
      <c r="N44" s="2" t="str">
        <f>A46</f>
        <v>Lhx6</v>
      </c>
      <c r="O44" s="2">
        <f>B49</f>
        <v>18.600000000000001</v>
      </c>
      <c r="P44" s="2">
        <f>D49</f>
        <v>-0.28851582262085773</v>
      </c>
      <c r="Q44" s="2">
        <f>E49</f>
        <v>3.6314317054811986E-4</v>
      </c>
      <c r="R44" s="2" t="str">
        <f>G44</f>
        <v>TS022120a5</v>
      </c>
      <c r="S44" s="2" t="str">
        <f>G46</f>
        <v>PV</v>
      </c>
      <c r="T44" s="2">
        <f>H49</f>
        <v>27</v>
      </c>
      <c r="U44" s="2">
        <f>J49</f>
        <v>8.2233889329378657E-3</v>
      </c>
      <c r="V44" s="2">
        <f>K49</f>
        <v>0.75871902597893615</v>
      </c>
      <c r="W44" s="2">
        <f>U44-P44</f>
        <v>0.29673921155379562</v>
      </c>
      <c r="Z44" s="2" t="s">
        <v>86</v>
      </c>
      <c r="AA44" s="2">
        <v>24</v>
      </c>
      <c r="AB44" s="2">
        <v>-0.46361386497951412</v>
      </c>
      <c r="AC44"/>
      <c r="AD44"/>
      <c r="AE44" s="2" t="s">
        <v>124</v>
      </c>
      <c r="AF44" s="2">
        <v>78.2</v>
      </c>
      <c r="AG44" s="2">
        <v>-0.19533241725741668</v>
      </c>
      <c r="AH44"/>
      <c r="AI44"/>
      <c r="AJ44" s="2" t="s">
        <v>114</v>
      </c>
      <c r="AK44" s="2">
        <v>23.9</v>
      </c>
      <c r="AL44" s="2">
        <v>-3.4749846354677136E-2</v>
      </c>
    </row>
    <row r="45" spans="1:38" s="2" customFormat="1" x14ac:dyDescent="0.3">
      <c r="A45" s="2" t="s">
        <v>5</v>
      </c>
      <c r="B45">
        <v>18.5</v>
      </c>
      <c r="C45">
        <v>11.139200000000001</v>
      </c>
      <c r="D45" s="2">
        <f t="shared" ref="D45:D48" si="55">(C45-B45)/(C45+B45)</f>
        <v>-0.24834678398877158</v>
      </c>
      <c r="G45" s="2" t="s">
        <v>5</v>
      </c>
      <c r="H45">
        <v>21</v>
      </c>
      <c r="I45">
        <v>19.240500000000001</v>
      </c>
      <c r="J45" s="2">
        <f t="shared" ref="J45:J48" si="56">(I45-H45)/(I45+H45)</f>
        <v>-4.3724605807581897E-2</v>
      </c>
      <c r="Z45" s="2" t="s">
        <v>87</v>
      </c>
      <c r="AA45" s="2">
        <v>3.6</v>
      </c>
      <c r="AB45" s="2">
        <v>-1</v>
      </c>
      <c r="AC45"/>
      <c r="AD45"/>
      <c r="AE45" t="s">
        <v>127</v>
      </c>
      <c r="AF45">
        <v>35.9</v>
      </c>
      <c r="AG45">
        <v>-5.229477461182723E-2</v>
      </c>
      <c r="AH45"/>
      <c r="AI45"/>
      <c r="AJ45" s="2" t="s">
        <v>115</v>
      </c>
      <c r="AK45" s="2">
        <v>27</v>
      </c>
      <c r="AL45" s="2">
        <v>8.2233889329378657E-3</v>
      </c>
    </row>
    <row r="46" spans="1:38" s="2" customFormat="1" x14ac:dyDescent="0.3">
      <c r="A46" s="2" t="s">
        <v>7</v>
      </c>
      <c r="B46">
        <v>19.5</v>
      </c>
      <c r="C46">
        <v>10.1266</v>
      </c>
      <c r="D46" s="2">
        <f t="shared" si="55"/>
        <v>-0.31638460032538329</v>
      </c>
      <c r="G46" s="2" t="s">
        <v>6</v>
      </c>
      <c r="H46">
        <v>23.5</v>
      </c>
      <c r="I46">
        <v>30.3797</v>
      </c>
      <c r="J46" s="2">
        <f t="shared" si="56"/>
        <v>0.1276863085726164</v>
      </c>
      <c r="Z46" s="2" t="s">
        <v>88</v>
      </c>
      <c r="AA46" s="2">
        <v>18.600000000000001</v>
      </c>
      <c r="AB46" s="2">
        <v>-0.28851582262085773</v>
      </c>
      <c r="AC46"/>
      <c r="AD46"/>
      <c r="AE46" t="s">
        <v>128</v>
      </c>
      <c r="AF46">
        <v>35.9</v>
      </c>
      <c r="AG46">
        <v>-5.229477461182723E-2</v>
      </c>
      <c r="AH46"/>
      <c r="AI46"/>
      <c r="AJ46" s="2" t="s">
        <v>116</v>
      </c>
      <c r="AK46" s="2">
        <v>23.8</v>
      </c>
      <c r="AL46" s="2">
        <v>-2.5395477794482913E-2</v>
      </c>
    </row>
    <row r="47" spans="1:38" s="2" customFormat="1" x14ac:dyDescent="0.3">
      <c r="B47">
        <v>18</v>
      </c>
      <c r="C47">
        <v>12.151899999999999</v>
      </c>
      <c r="D47" s="2">
        <f t="shared" si="55"/>
        <v>-0.19395460982558316</v>
      </c>
      <c r="H47">
        <v>23.5</v>
      </c>
      <c r="I47">
        <v>24.303799999999999</v>
      </c>
      <c r="J47" s="2">
        <f t="shared" si="56"/>
        <v>1.6814562859019555E-2</v>
      </c>
      <c r="Z47" s="2" t="s">
        <v>89</v>
      </c>
      <c r="AA47" s="2">
        <v>15.4</v>
      </c>
      <c r="AB47" s="2">
        <v>-7.5966955066449432E-2</v>
      </c>
      <c r="AC47"/>
      <c r="AD47"/>
      <c r="AE47" t="s">
        <v>129</v>
      </c>
      <c r="AF47">
        <v>55.9</v>
      </c>
      <c r="AG47">
        <v>-9.8049672841584751E-2</v>
      </c>
      <c r="AH47"/>
      <c r="AI47"/>
      <c r="AJ47" s="2" t="s">
        <v>117</v>
      </c>
      <c r="AK47" s="2">
        <v>41.4</v>
      </c>
      <c r="AL47" s="2">
        <v>-6.5430668622634761E-3</v>
      </c>
    </row>
    <row r="48" spans="1:38" s="2" customFormat="1" x14ac:dyDescent="0.3">
      <c r="B48">
        <v>18</v>
      </c>
      <c r="C48">
        <v>8.1012599999999999</v>
      </c>
      <c r="D48" s="2">
        <f t="shared" si="55"/>
        <v>-0.37924376064603776</v>
      </c>
      <c r="H48">
        <v>46</v>
      </c>
      <c r="I48">
        <v>44.557000000000002</v>
      </c>
      <c r="J48" s="2">
        <f t="shared" si="56"/>
        <v>-1.5934715151782831E-2</v>
      </c>
      <c r="Z48" s="2" t="s">
        <v>90</v>
      </c>
      <c r="AA48" s="2">
        <v>17.5</v>
      </c>
      <c r="AB48" s="2">
        <v>-0.30494905160772562</v>
      </c>
      <c r="AC48"/>
      <c r="AD48"/>
      <c r="AE48" t="s">
        <v>130</v>
      </c>
      <c r="AF48">
        <v>23.833333333333332</v>
      </c>
      <c r="AG48">
        <v>-0.84129870314862998</v>
      </c>
      <c r="AH48"/>
      <c r="AI48"/>
      <c r="AJ48" s="2" t="s">
        <v>118</v>
      </c>
      <c r="AK48" s="2">
        <v>28.7</v>
      </c>
      <c r="AL48" s="2">
        <v>-3.039445269520764E-2</v>
      </c>
    </row>
    <row r="49" spans="1:38" s="2" customFormat="1" x14ac:dyDescent="0.3">
      <c r="A49" s="3"/>
      <c r="B49" s="3">
        <f>AVERAGE(B44:B48)</f>
        <v>18.600000000000001</v>
      </c>
      <c r="C49" s="3">
        <f t="shared" ref="C49" si="57">AVERAGE(C44:C48)</f>
        <v>10.329112</v>
      </c>
      <c r="D49" s="3">
        <f>AVERAGE(D44:D48)</f>
        <v>-0.28851582262085773</v>
      </c>
      <c r="E49" s="3">
        <f>_xlfn.T.TEST(B44:B48,C44:C48,2,1)</f>
        <v>3.6314317054811986E-4</v>
      </c>
      <c r="G49" s="3"/>
      <c r="H49" s="3">
        <f>AVERAGE(H44:H48)</f>
        <v>27</v>
      </c>
      <c r="I49" s="3">
        <f t="shared" ref="I49" si="58">AVERAGE(I44:I48)</f>
        <v>27.5443</v>
      </c>
      <c r="J49" s="3">
        <f>AVERAGE(J44:J48)</f>
        <v>8.2233889329378657E-3</v>
      </c>
      <c r="K49" s="3">
        <f>_xlfn.T.TEST(H44:H48,I44:I48,2,1)</f>
        <v>0.75871902597893615</v>
      </c>
      <c r="Z49" s="2" t="s">
        <v>91</v>
      </c>
      <c r="AA49" s="2">
        <v>7.5</v>
      </c>
      <c r="AB49" s="2">
        <v>-0.9378036009863866</v>
      </c>
      <c r="AC49"/>
      <c r="AD49"/>
      <c r="AE49"/>
      <c r="AF49"/>
      <c r="AG49"/>
      <c r="AH49"/>
      <c r="AI49"/>
      <c r="AJ49" s="2" t="s">
        <v>119</v>
      </c>
      <c r="AK49" s="2">
        <v>27.8</v>
      </c>
      <c r="AL49" s="2">
        <v>-6.910772039262875E-3</v>
      </c>
    </row>
    <row r="50" spans="1:38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 s="2" t="s">
        <v>92</v>
      </c>
      <c r="AA50" s="2">
        <v>8.8000000000000007</v>
      </c>
      <c r="AB50" s="2">
        <v>-0.17539877091776707</v>
      </c>
      <c r="AC50"/>
      <c r="AD50"/>
      <c r="AE50"/>
      <c r="AF50"/>
      <c r="AG50"/>
      <c r="AH50"/>
      <c r="AI50"/>
      <c r="AJ50" s="2" t="s">
        <v>135</v>
      </c>
      <c r="AK50" s="2">
        <v>14.8</v>
      </c>
      <c r="AL50" s="2">
        <v>3.2156330504313851E-2</v>
      </c>
    </row>
    <row r="51" spans="1:38" s="2" customFormat="1" x14ac:dyDescent="0.3">
      <c r="A51" t="s">
        <v>89</v>
      </c>
      <c r="B51" s="2">
        <v>17.5</v>
      </c>
      <c r="C51" s="2">
        <v>13.1646</v>
      </c>
      <c r="D51" s="2">
        <f>(C51-B51)/(C51+B51)</f>
        <v>-0.14138126699842815</v>
      </c>
      <c r="G51" t="s">
        <v>116</v>
      </c>
      <c r="H51" s="2">
        <v>25</v>
      </c>
      <c r="I51" s="2">
        <v>25.316500000000001</v>
      </c>
      <c r="J51" s="2">
        <f>(I51-H51)/(I51+H51)</f>
        <v>6.2901831407192734E-3</v>
      </c>
      <c r="M51" s="2" t="str">
        <f>A51</f>
        <v>TS022120b2</v>
      </c>
      <c r="N51" s="2" t="str">
        <f>A53</f>
        <v>Lhx6</v>
      </c>
      <c r="O51" s="2">
        <f>B56</f>
        <v>15.4</v>
      </c>
      <c r="P51" s="2">
        <f>D56</f>
        <v>-7.5966955066449432E-2</v>
      </c>
      <c r="Q51" s="2">
        <f>E56</f>
        <v>3.5178939644963901E-2</v>
      </c>
      <c r="R51" s="2" t="str">
        <f>G51</f>
        <v>TS022120b1</v>
      </c>
      <c r="S51" s="2" t="str">
        <f>G53</f>
        <v>PV</v>
      </c>
      <c r="T51" s="2">
        <f>H56</f>
        <v>23.8</v>
      </c>
      <c r="U51" s="2">
        <f>J56</f>
        <v>-2.5395477794482913E-2</v>
      </c>
      <c r="V51" s="2">
        <f>K56</f>
        <v>0.22336506920937088</v>
      </c>
      <c r="W51" s="2">
        <f>U51-P51</f>
        <v>5.0571477271966522E-2</v>
      </c>
      <c r="Z51" s="2" t="s">
        <v>93</v>
      </c>
      <c r="AA51" s="2">
        <v>15.1</v>
      </c>
      <c r="AB51" s="2">
        <v>-0.16738600235520695</v>
      </c>
      <c r="AC51"/>
      <c r="AD51"/>
      <c r="AE51"/>
      <c r="AF51"/>
      <c r="AG51"/>
      <c r="AH51"/>
      <c r="AI51"/>
      <c r="AJ51" s="2" t="s">
        <v>121</v>
      </c>
      <c r="AK51" s="2">
        <v>33.75</v>
      </c>
      <c r="AL51" s="2">
        <v>33.75</v>
      </c>
    </row>
    <row r="52" spans="1:38" s="2" customFormat="1" x14ac:dyDescent="0.3">
      <c r="A52" s="2" t="s">
        <v>5</v>
      </c>
      <c r="B52">
        <v>16.5</v>
      </c>
      <c r="C52">
        <v>13.1646</v>
      </c>
      <c r="D52" s="2">
        <f t="shared" ref="D52:D55" si="59">(C52-B52)/(C52+B52)</f>
        <v>-0.11243704617625047</v>
      </c>
      <c r="G52" s="2" t="s">
        <v>5</v>
      </c>
      <c r="H52">
        <v>24</v>
      </c>
      <c r="I52">
        <v>24.303799999999999</v>
      </c>
      <c r="J52" s="2">
        <f t="shared" ref="J52:J55" si="60">(I52-H52)/(I52+H52)</f>
        <v>6.289360257371035E-3</v>
      </c>
      <c r="Z52" s="2" t="s">
        <v>94</v>
      </c>
      <c r="AA52" s="2">
        <v>53.8</v>
      </c>
      <c r="AB52" s="2">
        <v>-0.91486633493688885</v>
      </c>
      <c r="AC52"/>
      <c r="AD52"/>
      <c r="AE52"/>
      <c r="AF52"/>
      <c r="AG52"/>
      <c r="AH52"/>
      <c r="AI52"/>
      <c r="AJ52" s="2" t="s">
        <v>122</v>
      </c>
      <c r="AK52" s="2">
        <v>32.625</v>
      </c>
      <c r="AL52" s="2">
        <v>-2.7321419290028626E-2</v>
      </c>
    </row>
    <row r="53" spans="1:38" s="2" customFormat="1" x14ac:dyDescent="0.3">
      <c r="A53" s="2" t="s">
        <v>7</v>
      </c>
      <c r="B53">
        <v>15</v>
      </c>
      <c r="C53">
        <v>13.1646</v>
      </c>
      <c r="D53" s="2">
        <f t="shared" si="59"/>
        <v>-6.516691165505635E-2</v>
      </c>
      <c r="G53" s="2" t="s">
        <v>6</v>
      </c>
      <c r="H53">
        <v>23.5</v>
      </c>
      <c r="I53">
        <v>20.2532</v>
      </c>
      <c r="J53" s="2">
        <f t="shared" si="60"/>
        <v>-7.4207143706060366E-2</v>
      </c>
      <c r="Z53" s="2" t="s">
        <v>134</v>
      </c>
      <c r="AA53" s="2">
        <v>11.7</v>
      </c>
      <c r="AB53" s="2">
        <v>-1</v>
      </c>
      <c r="AC53"/>
      <c r="AD53"/>
      <c r="AE53"/>
      <c r="AF53"/>
      <c r="AG53"/>
      <c r="AH53"/>
      <c r="AI53"/>
      <c r="AJ53" s="2" t="s">
        <v>125</v>
      </c>
      <c r="AK53" s="2">
        <v>6.3</v>
      </c>
      <c r="AL53" s="2">
        <v>-5.2013099235948282E-2</v>
      </c>
    </row>
    <row r="54" spans="1:38" s="2" customFormat="1" x14ac:dyDescent="0.3">
      <c r="B54">
        <v>14.5</v>
      </c>
      <c r="C54">
        <v>13.1646</v>
      </c>
      <c r="D54" s="2">
        <f t="shared" si="59"/>
        <v>-4.8271075670712746E-2</v>
      </c>
      <c r="H54">
        <v>24</v>
      </c>
      <c r="I54">
        <v>21.265799999999999</v>
      </c>
      <c r="J54" s="2">
        <f t="shared" si="60"/>
        <v>-6.0403218323767646E-2</v>
      </c>
      <c r="Z54" s="2" t="s">
        <v>96</v>
      </c>
      <c r="AA54" s="2">
        <v>39.25</v>
      </c>
      <c r="AB54" s="2">
        <v>0.50632999999999995</v>
      </c>
      <c r="AC54"/>
      <c r="AD54"/>
      <c r="AE54"/>
      <c r="AF54"/>
      <c r="AG54"/>
      <c r="AH54"/>
      <c r="AI54"/>
      <c r="AJ54" t="s">
        <v>126</v>
      </c>
      <c r="AK54">
        <v>11.9</v>
      </c>
      <c r="AL54">
        <v>-3.5266743839923217E-2</v>
      </c>
    </row>
    <row r="55" spans="1:38" s="2" customFormat="1" x14ac:dyDescent="0.3">
      <c r="B55">
        <v>13.5</v>
      </c>
      <c r="C55">
        <v>13.1646</v>
      </c>
      <c r="D55" s="2">
        <f t="shared" si="59"/>
        <v>-1.2578474831799462E-2</v>
      </c>
      <c r="H55">
        <v>22.5</v>
      </c>
      <c r="I55">
        <v>22.278500000000001</v>
      </c>
      <c r="J55" s="2">
        <f t="shared" si="60"/>
        <v>-4.9465703406768634E-3</v>
      </c>
      <c r="Z55" s="2" t="s">
        <v>97</v>
      </c>
      <c r="AA55" s="2">
        <v>8.6</v>
      </c>
      <c r="AB55" s="2">
        <v>-1</v>
      </c>
      <c r="AC55"/>
      <c r="AD55"/>
      <c r="AE55"/>
      <c r="AF55"/>
      <c r="AG55"/>
      <c r="AH55"/>
      <c r="AI55"/>
      <c r="AJ55" t="s">
        <v>131</v>
      </c>
      <c r="AK55">
        <v>24.2</v>
      </c>
      <c r="AL55">
        <v>-2.6499399143694351E-2</v>
      </c>
    </row>
    <row r="56" spans="1:38" s="2" customFormat="1" x14ac:dyDescent="0.3">
      <c r="A56" s="3"/>
      <c r="B56" s="3">
        <f>AVERAGE(B51:B55)</f>
        <v>15.4</v>
      </c>
      <c r="C56" s="3">
        <f t="shared" ref="C56" si="61">AVERAGE(C51:C55)</f>
        <v>13.164600000000002</v>
      </c>
      <c r="D56" s="3">
        <f>AVERAGE(D51:D55)</f>
        <v>-7.5966955066449432E-2</v>
      </c>
      <c r="E56" s="3">
        <f>_xlfn.T.TEST(B51:B55,C51:C55,2,1)</f>
        <v>3.5178939644963901E-2</v>
      </c>
      <c r="G56" s="3"/>
      <c r="H56" s="3">
        <f>AVERAGE(H51:H55)</f>
        <v>23.8</v>
      </c>
      <c r="I56" s="3">
        <f t="shared" ref="I56" si="62">AVERAGE(I51:I55)</f>
        <v>22.68356</v>
      </c>
      <c r="J56" s="3">
        <f>AVERAGE(J51:J55)</f>
        <v>-2.5395477794482913E-2</v>
      </c>
      <c r="K56" s="3">
        <f>_xlfn.T.TEST(H51:H55,I51:I55,2,1)</f>
        <v>0.22336506920937088</v>
      </c>
      <c r="Z56" s="2" t="s">
        <v>98</v>
      </c>
      <c r="AA56" s="2">
        <v>17.600000000000001</v>
      </c>
      <c r="AB56" s="2">
        <v>-0.98875217770639556</v>
      </c>
      <c r="AC56"/>
      <c r="AD56"/>
      <c r="AE56"/>
      <c r="AF56"/>
      <c r="AG56"/>
      <c r="AH56"/>
      <c r="AI56"/>
      <c r="AJ56" t="s">
        <v>132</v>
      </c>
      <c r="AK56">
        <v>33.5</v>
      </c>
      <c r="AL56">
        <v>3.0729975162861821E-2</v>
      </c>
    </row>
    <row r="57" spans="1:38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 s="2" t="s">
        <v>99</v>
      </c>
      <c r="AA57" s="2">
        <v>18</v>
      </c>
      <c r="AB57" s="2">
        <v>-0.37663021588442425</v>
      </c>
      <c r="AC57"/>
      <c r="AD57"/>
      <c r="AE57"/>
      <c r="AF57"/>
      <c r="AG57"/>
      <c r="AH57"/>
      <c r="AI57"/>
      <c r="AJ57" t="s">
        <v>133</v>
      </c>
      <c r="AK57">
        <v>6.5</v>
      </c>
      <c r="AL57">
        <v>1.8606944817749396E-2</v>
      </c>
    </row>
    <row r="58" spans="1:38" s="2" customFormat="1" x14ac:dyDescent="0.3">
      <c r="A58" t="s">
        <v>90</v>
      </c>
      <c r="B58" s="2">
        <v>17</v>
      </c>
      <c r="C58" s="2">
        <v>9.1139200000000002</v>
      </c>
      <c r="D58" s="2">
        <f>(C58-B58)/(C58+B58)</f>
        <v>-0.30198759895105753</v>
      </c>
      <c r="G58" t="s">
        <v>117</v>
      </c>
      <c r="H58" s="2">
        <v>49.5</v>
      </c>
      <c r="I58" s="2">
        <v>50.632899999999999</v>
      </c>
      <c r="J58" s="2">
        <f>(I58-H58)/(I58+H58)</f>
        <v>1.1313963742186626E-2</v>
      </c>
      <c r="M58" s="2" t="str">
        <f>A58</f>
        <v>TS022120b6</v>
      </c>
      <c r="N58" s="2" t="str">
        <f>A60</f>
        <v>Lhx6</v>
      </c>
      <c r="O58" s="2">
        <f>B63</f>
        <v>17.5</v>
      </c>
      <c r="P58" s="2">
        <f>D63</f>
        <v>-0.30494905160772562</v>
      </c>
      <c r="Q58" s="2">
        <f>E63</f>
        <v>1.7416767431893659E-5</v>
      </c>
      <c r="R58" s="2" t="str">
        <f>G58</f>
        <v>TS022120b3</v>
      </c>
      <c r="S58" s="2" t="str">
        <f>G60</f>
        <v>PV</v>
      </c>
      <c r="T58" s="2">
        <f>H63</f>
        <v>41.4</v>
      </c>
      <c r="U58" s="2">
        <f>J63</f>
        <v>-6.5430668622634761E-3</v>
      </c>
      <c r="V58" s="2">
        <f>K63</f>
        <v>0.81538124357153841</v>
      </c>
      <c r="W58" s="2">
        <f>U58-P58</f>
        <v>0.29840598474546215</v>
      </c>
      <c r="Z58" s="2" t="s">
        <v>100</v>
      </c>
      <c r="AA58" s="2">
        <v>6.2</v>
      </c>
      <c r="AB58" s="2">
        <v>-0.7096263877473088</v>
      </c>
      <c r="AC58"/>
      <c r="AD58"/>
      <c r="AE58"/>
      <c r="AF58"/>
      <c r="AG58"/>
      <c r="AH58"/>
      <c r="AI58"/>
      <c r="AJ58"/>
    </row>
    <row r="59" spans="1:38" s="2" customFormat="1" x14ac:dyDescent="0.3">
      <c r="A59" s="2" t="s">
        <v>5</v>
      </c>
      <c r="B59">
        <v>18.5</v>
      </c>
      <c r="C59">
        <v>9.1139200000000002</v>
      </c>
      <c r="D59" s="2">
        <f t="shared" ref="D59:D62" si="63">(C59-B59)/(C59+B59)</f>
        <v>-0.33990393250940104</v>
      </c>
      <c r="G59" s="2" t="s">
        <v>5</v>
      </c>
      <c r="H59">
        <v>44.5</v>
      </c>
      <c r="I59">
        <v>46.582299999999996</v>
      </c>
      <c r="J59" s="2">
        <f t="shared" ref="J59:J62" si="64">(I59-H59)/(I59+H59)</f>
        <v>2.2861741523874522E-2</v>
      </c>
      <c r="Z59" t="s">
        <v>101</v>
      </c>
      <c r="AA59">
        <v>6.8</v>
      </c>
      <c r="AB59">
        <v>-0.70318687140357272</v>
      </c>
      <c r="AC59"/>
      <c r="AD59"/>
      <c r="AE59"/>
      <c r="AF59"/>
      <c r="AG59"/>
      <c r="AH59"/>
      <c r="AI59"/>
      <c r="AJ59"/>
    </row>
    <row r="60" spans="1:38" s="2" customFormat="1" x14ac:dyDescent="0.3">
      <c r="A60" s="2" t="s">
        <v>7</v>
      </c>
      <c r="B60">
        <v>18.5</v>
      </c>
      <c r="C60">
        <v>10.1266</v>
      </c>
      <c r="D60" s="2">
        <f t="shared" si="63"/>
        <v>-0.29250417443915799</v>
      </c>
      <c r="G60" s="2" t="s">
        <v>6</v>
      </c>
      <c r="H60">
        <v>39.5</v>
      </c>
      <c r="I60">
        <v>39.493699999999997</v>
      </c>
      <c r="J60" s="2">
        <f t="shared" si="64"/>
        <v>-7.9753195508035224E-5</v>
      </c>
      <c r="Z60" t="s">
        <v>102</v>
      </c>
      <c r="AA60">
        <v>1</v>
      </c>
      <c r="AB60">
        <v>-1</v>
      </c>
      <c r="AC60"/>
      <c r="AD60"/>
      <c r="AE60"/>
      <c r="AF60"/>
      <c r="AG60"/>
      <c r="AH60"/>
      <c r="AI60"/>
      <c r="AJ60"/>
    </row>
    <row r="61" spans="1:38" s="2" customFormat="1" x14ac:dyDescent="0.3">
      <c r="B61">
        <v>17</v>
      </c>
      <c r="C61">
        <v>9.1139200000000002</v>
      </c>
      <c r="D61" s="2">
        <f t="shared" si="63"/>
        <v>-0.30198759895105753</v>
      </c>
      <c r="H61">
        <v>36.5</v>
      </c>
      <c r="I61">
        <v>36.4557</v>
      </c>
      <c r="J61" s="2">
        <f t="shared" si="64"/>
        <v>-6.0721780477741665E-4</v>
      </c>
      <c r="Z61" t="s">
        <v>103</v>
      </c>
      <c r="AA61">
        <v>1</v>
      </c>
      <c r="AB61">
        <v>-1</v>
      </c>
      <c r="AC61"/>
      <c r="AD61"/>
      <c r="AE61"/>
      <c r="AF61"/>
      <c r="AG61"/>
      <c r="AH61"/>
      <c r="AI61"/>
      <c r="AJ61"/>
    </row>
    <row r="62" spans="1:38" s="2" customFormat="1" x14ac:dyDescent="0.3">
      <c r="B62">
        <v>16.5</v>
      </c>
      <c r="C62">
        <v>9.1139200000000002</v>
      </c>
      <c r="D62" s="2">
        <f t="shared" si="63"/>
        <v>-0.28836195318795405</v>
      </c>
      <c r="H62">
        <v>37</v>
      </c>
      <c r="I62">
        <v>32.405099999999997</v>
      </c>
      <c r="J62" s="2">
        <f t="shared" si="64"/>
        <v>-6.6204068577093073E-2</v>
      </c>
      <c r="Z62" t="s">
        <v>104</v>
      </c>
      <c r="AA62">
        <v>13.3</v>
      </c>
      <c r="AB62">
        <v>-1</v>
      </c>
      <c r="AC62"/>
      <c r="AD62"/>
      <c r="AE62"/>
      <c r="AF62"/>
      <c r="AG62"/>
      <c r="AH62"/>
      <c r="AI62"/>
      <c r="AJ62"/>
    </row>
    <row r="63" spans="1:38" s="2" customFormat="1" x14ac:dyDescent="0.3">
      <c r="A63" s="3"/>
      <c r="B63" s="3">
        <f>AVERAGE(B58:B62)</f>
        <v>17.5</v>
      </c>
      <c r="C63" s="3">
        <f t="shared" ref="C63" si="65">AVERAGE(C58:C62)</f>
        <v>9.3164560000000005</v>
      </c>
      <c r="D63" s="3">
        <f>AVERAGE(D58:D62)</f>
        <v>-0.30494905160772562</v>
      </c>
      <c r="E63" s="3">
        <f>_xlfn.T.TEST(B58:B62,C58:C62,2,1)</f>
        <v>1.7416767431893659E-5</v>
      </c>
      <c r="G63" s="3"/>
      <c r="H63" s="3">
        <f>AVERAGE(H58:H62)</f>
        <v>41.4</v>
      </c>
      <c r="I63" s="3">
        <f t="shared" ref="I63" si="66">AVERAGE(I58:I62)</f>
        <v>41.113939999999999</v>
      </c>
      <c r="J63" s="3">
        <f>AVERAGE(J58:J62)</f>
        <v>-6.5430668622634761E-3</v>
      </c>
      <c r="K63" s="3">
        <f>_xlfn.T.TEST(H58:H62,I58:I62,2,1)</f>
        <v>0.81538124357153841</v>
      </c>
      <c r="Z63" t="s">
        <v>105</v>
      </c>
      <c r="AA63">
        <v>6</v>
      </c>
      <c r="AB63">
        <v>-0.88004178164821811</v>
      </c>
      <c r="AC63"/>
      <c r="AD63"/>
      <c r="AE63"/>
      <c r="AF63"/>
      <c r="AG63"/>
      <c r="AH63"/>
      <c r="AI63"/>
      <c r="AJ63"/>
    </row>
    <row r="64" spans="1:38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 t="s">
        <v>106</v>
      </c>
      <c r="AA64">
        <v>23.4</v>
      </c>
      <c r="AB64">
        <v>-0.59134190547103616</v>
      </c>
      <c r="AC64"/>
      <c r="AD64"/>
      <c r="AE64"/>
      <c r="AF64"/>
      <c r="AG64"/>
      <c r="AH64"/>
      <c r="AI64"/>
      <c r="AJ64"/>
    </row>
    <row r="65" spans="1:36" s="2" customFormat="1" x14ac:dyDescent="0.3">
      <c r="A65" t="s">
        <v>91</v>
      </c>
      <c r="B65" s="2">
        <v>5.5</v>
      </c>
      <c r="C65" s="2">
        <v>1.0126599999999999</v>
      </c>
      <c r="D65" s="2">
        <f>(C65-B65)/(C65+B65)</f>
        <v>-0.68901800493193244</v>
      </c>
      <c r="G65" t="s">
        <v>118</v>
      </c>
      <c r="H65" s="2">
        <v>32.5</v>
      </c>
      <c r="I65" s="2">
        <v>28.354399999999998</v>
      </c>
      <c r="J65" s="2">
        <f>(I65-H65)/(I65+H65)</f>
        <v>-6.8123258137455997E-2</v>
      </c>
      <c r="M65" s="2" t="str">
        <f>A65</f>
        <v>TS022120b7</v>
      </c>
      <c r="N65" s="2" t="str">
        <f>A67</f>
        <v>Lhx6</v>
      </c>
      <c r="O65" s="2">
        <f>B70</f>
        <v>7.5</v>
      </c>
      <c r="P65" s="2">
        <f>D70</f>
        <v>-0.9378036009863866</v>
      </c>
      <c r="Q65" s="2">
        <f>E70</f>
        <v>6.2185502201948725E-3</v>
      </c>
      <c r="R65" s="2" t="str">
        <f>G65</f>
        <v>TS022120b4</v>
      </c>
      <c r="S65" s="2" t="str">
        <f>G67</f>
        <v>PV</v>
      </c>
      <c r="T65" s="2">
        <f>H70</f>
        <v>28.7</v>
      </c>
      <c r="U65" s="2">
        <f>J70</f>
        <v>-3.039445269520764E-2</v>
      </c>
      <c r="V65" s="2">
        <f>K70</f>
        <v>6.3042507630231254E-2</v>
      </c>
      <c r="W65" s="2">
        <f>U65-P65</f>
        <v>0.90740914829117891</v>
      </c>
      <c r="Z65" t="s">
        <v>107</v>
      </c>
      <c r="AA65">
        <v>5</v>
      </c>
      <c r="AB65">
        <v>-0.68391812905460048</v>
      </c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>
        <v>8</v>
      </c>
      <c r="C66">
        <v>0</v>
      </c>
      <c r="D66" s="2">
        <f t="shared" ref="D66:D69" si="67">(C66-B66)/(C66+B66)</f>
        <v>-1</v>
      </c>
      <c r="G66" s="2" t="s">
        <v>5</v>
      </c>
      <c r="H66">
        <v>30</v>
      </c>
      <c r="I66">
        <v>29.367100000000001</v>
      </c>
      <c r="J66" s="2">
        <f t="shared" ref="J66:J69" si="68">(I66-H66)/(I66+H66)</f>
        <v>-1.066078686679995E-2</v>
      </c>
      <c r="Z66" t="s">
        <v>108</v>
      </c>
      <c r="AA66">
        <v>7.5</v>
      </c>
      <c r="AB66">
        <v>-0.18206462979395679</v>
      </c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>
        <v>7.5</v>
      </c>
      <c r="C67">
        <v>0</v>
      </c>
      <c r="D67" s="2">
        <f t="shared" si="67"/>
        <v>-1</v>
      </c>
      <c r="G67" s="2" t="s">
        <v>6</v>
      </c>
      <c r="H67">
        <v>29.5</v>
      </c>
      <c r="I67">
        <v>27.341799999999999</v>
      </c>
      <c r="J67" s="2">
        <f t="shared" si="68"/>
        <v>-3.7968537238440736E-2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>
        <v>4.5</v>
      </c>
      <c r="C68">
        <v>0</v>
      </c>
      <c r="D68" s="2">
        <f t="shared" si="67"/>
        <v>-1</v>
      </c>
      <c r="H68">
        <v>28</v>
      </c>
      <c r="I68">
        <v>26.3291</v>
      </c>
      <c r="J68" s="2">
        <f t="shared" si="68"/>
        <v>-3.0755156996894843E-2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>
        <v>12</v>
      </c>
      <c r="C69">
        <v>0</v>
      </c>
      <c r="D69" s="2">
        <f t="shared" si="67"/>
        <v>-1</v>
      </c>
      <c r="H69">
        <v>23.5</v>
      </c>
      <c r="I69">
        <v>23.2911</v>
      </c>
      <c r="J69" s="2">
        <f t="shared" si="68"/>
        <v>-4.4645242364466714E-3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7.5</v>
      </c>
      <c r="C70" s="3">
        <f t="shared" ref="C70" si="69">AVERAGE(C65:C69)</f>
        <v>0.20253199999999999</v>
      </c>
      <c r="D70" s="3">
        <f>AVERAGE(D65:D69)</f>
        <v>-0.9378036009863866</v>
      </c>
      <c r="E70" s="3">
        <f>_xlfn.T.TEST(B65:B69,C65:C69,2,1)</f>
        <v>6.2185502201948725E-3</v>
      </c>
      <c r="G70" s="3"/>
      <c r="H70" s="3">
        <f>AVERAGE(H65:H69)</f>
        <v>28.7</v>
      </c>
      <c r="I70" s="3">
        <f t="shared" ref="I70" si="70">AVERAGE(I65:I69)</f>
        <v>26.936699999999995</v>
      </c>
      <c r="J70" s="3">
        <f>AVERAGE(J65:J69)</f>
        <v>-3.039445269520764E-2</v>
      </c>
      <c r="K70" s="3">
        <f>_xlfn.T.TEST(H65:H69,I65:I69,2,1)</f>
        <v>6.3042507630231254E-2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t="s">
        <v>92</v>
      </c>
      <c r="B72" s="2">
        <v>10</v>
      </c>
      <c r="C72" s="2">
        <v>7.0886100000000001</v>
      </c>
      <c r="D72" s="2">
        <f>(C72-B72)/(C72+B72)</f>
        <v>-0.17037020565160069</v>
      </c>
      <c r="G72" t="s">
        <v>119</v>
      </c>
      <c r="H72">
        <v>29.5</v>
      </c>
      <c r="I72">
        <v>31.392399999999999</v>
      </c>
      <c r="J72" s="2">
        <f>(I72-H72)/(I72+H72)</f>
        <v>3.1077769968009122E-2</v>
      </c>
      <c r="M72" s="2" t="str">
        <f>A72</f>
        <v>TS022120b8</v>
      </c>
      <c r="N72" s="2" t="str">
        <f>A74</f>
        <v>Lhx6</v>
      </c>
      <c r="O72" s="2">
        <f>B77</f>
        <v>8.8000000000000007</v>
      </c>
      <c r="P72" s="2">
        <f>D77</f>
        <v>-0.17539877091776707</v>
      </c>
      <c r="Q72" s="2">
        <f>E77</f>
        <v>1.0588144802631478E-3</v>
      </c>
      <c r="R72" s="2" t="str">
        <f>G72</f>
        <v>TS022120b5</v>
      </c>
      <c r="S72" s="2" t="str">
        <f>G74</f>
        <v>PV</v>
      </c>
      <c r="T72" s="2">
        <f>H77</f>
        <v>27.8</v>
      </c>
      <c r="U72" s="2">
        <f>J77</f>
        <v>-6.910772039262875E-3</v>
      </c>
      <c r="V72" s="2">
        <f>K77</f>
        <v>0.82070985691180987</v>
      </c>
      <c r="W72" s="2">
        <f>U72-P72</f>
        <v>0.16848799887850419</v>
      </c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>
        <v>9</v>
      </c>
      <c r="C73">
        <v>6.0759499999999997</v>
      </c>
      <c r="D73" s="2">
        <f t="shared" ref="D73:D76" si="71">(C73-B73)/(C73+B73)</f>
        <v>-0.19395460982558316</v>
      </c>
      <c r="G73" s="2" t="s">
        <v>5</v>
      </c>
      <c r="H73">
        <v>31</v>
      </c>
      <c r="I73">
        <v>29.367100000000001</v>
      </c>
      <c r="J73" s="2">
        <f t="shared" ref="J73:J76" si="72">(I73-H73)/(I73+H73)</f>
        <v>-2.7049502129471173E-2</v>
      </c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>
        <v>8.5</v>
      </c>
      <c r="C74">
        <v>6.0759499999999997</v>
      </c>
      <c r="D74" s="2">
        <f t="shared" si="71"/>
        <v>-0.16630476915741343</v>
      </c>
      <c r="G74" s="2" t="s">
        <v>6</v>
      </c>
      <c r="H74">
        <v>27.5</v>
      </c>
      <c r="I74">
        <v>26.3291</v>
      </c>
      <c r="J74" s="2">
        <f t="shared" si="72"/>
        <v>-2.1752174938834194E-2</v>
      </c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>
        <v>7</v>
      </c>
      <c r="C75">
        <v>4.05063</v>
      </c>
      <c r="D75" s="2">
        <f t="shared" si="71"/>
        <v>-0.26689609551672622</v>
      </c>
      <c r="H75">
        <v>27</v>
      </c>
      <c r="I75">
        <v>29.367100000000001</v>
      </c>
      <c r="J75" s="2">
        <f t="shared" si="72"/>
        <v>4.1994354863031817E-2</v>
      </c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>
        <v>9.5</v>
      </c>
      <c r="C76">
        <v>8.1012599999999999</v>
      </c>
      <c r="D76" s="2">
        <f t="shared" si="71"/>
        <v>-7.9468174437511863E-2</v>
      </c>
      <c r="H76">
        <v>24</v>
      </c>
      <c r="I76">
        <v>21.333300000000001</v>
      </c>
      <c r="J76" s="2">
        <f t="shared" si="72"/>
        <v>-5.8824307959049943E-2</v>
      </c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8.8000000000000007</v>
      </c>
      <c r="C77" s="3">
        <f t="shared" ref="C77" si="73">AVERAGE(C72:C76)</f>
        <v>6.2784800000000001</v>
      </c>
      <c r="D77" s="3">
        <f>AVERAGE(D72:D76)</f>
        <v>-0.17539877091776707</v>
      </c>
      <c r="E77" s="3">
        <f>_xlfn.T.TEST(B72:B76,C72:C76,2,1)</f>
        <v>1.0588144802631478E-3</v>
      </c>
      <c r="G77" s="3"/>
      <c r="H77" s="3">
        <f>AVERAGE(H72:H76)</f>
        <v>27.8</v>
      </c>
      <c r="I77" s="3">
        <f t="shared" ref="I77" si="74">AVERAGE(I72:I76)</f>
        <v>27.557800000000004</v>
      </c>
      <c r="J77" s="3">
        <f>AVERAGE(J72:J76)</f>
        <v>-6.910772039262875E-3</v>
      </c>
      <c r="K77" s="3">
        <f>_xlfn.T.TEST(H72:H76,I72:I76,2,1)</f>
        <v>0.82070985691180987</v>
      </c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t="s">
        <v>93</v>
      </c>
      <c r="B79" s="2">
        <v>16.5</v>
      </c>
      <c r="C79" s="2">
        <v>12.151899999999999</v>
      </c>
      <c r="D79" s="2">
        <f>(C79-B79)/(C79+B79)</f>
        <v>-0.1517560790034867</v>
      </c>
      <c r="G79" t="s">
        <v>120</v>
      </c>
      <c r="H79" s="2">
        <v>21</v>
      </c>
      <c r="I79" s="2">
        <v>18.227799999999998</v>
      </c>
      <c r="J79" s="2">
        <f>(I79-H79)/(I79+H79)</f>
        <v>-7.066927026241597E-2</v>
      </c>
      <c r="M79" s="2" t="str">
        <f>A79</f>
        <v>TS022120c2</v>
      </c>
      <c r="N79" s="2" t="str">
        <f>A81</f>
        <v>Lhx6</v>
      </c>
      <c r="O79" s="2">
        <f>B84</f>
        <v>15.1</v>
      </c>
      <c r="P79" s="2">
        <f>D84</f>
        <v>-0.16738600235520695</v>
      </c>
      <c r="Q79" s="2">
        <f>E84</f>
        <v>4.6662993793797495E-3</v>
      </c>
      <c r="R79" s="2" t="str">
        <f>G79</f>
        <v>TS022120c1</v>
      </c>
      <c r="S79" s="2" t="str">
        <f>G81</f>
        <v>PV</v>
      </c>
      <c r="T79" s="2">
        <f>H84</f>
        <v>21</v>
      </c>
      <c r="U79" s="2">
        <f>J84</f>
        <v>-8.3598008896270545E-2</v>
      </c>
      <c r="V79" s="2">
        <f>K84</f>
        <v>5.6902162617292742E-3</v>
      </c>
      <c r="W79" s="2">
        <f>U79-P79</f>
        <v>8.3787993458936408E-2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>
        <v>16</v>
      </c>
      <c r="C80">
        <v>14.177199999999999</v>
      </c>
      <c r="D80" s="2">
        <f t="shared" ref="D80:D83" si="75">(C80-B80)/(C80+B80)</f>
        <v>-6.0403218323767646E-2</v>
      </c>
      <c r="G80" s="2" t="s">
        <v>5</v>
      </c>
      <c r="H80">
        <v>22</v>
      </c>
      <c r="I80">
        <v>20.2532</v>
      </c>
      <c r="J80" s="2">
        <f t="shared" ref="J80:J83" si="76">(I80-H80)/(I80+H80)</f>
        <v>-4.1341247526814548E-2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>
        <v>15</v>
      </c>
      <c r="C81">
        <v>11.139200000000001</v>
      </c>
      <c r="D81" s="2">
        <f t="shared" si="75"/>
        <v>-0.14770153638979</v>
      </c>
      <c r="G81" s="2" t="s">
        <v>6</v>
      </c>
      <c r="H81">
        <v>21.5</v>
      </c>
      <c r="I81">
        <v>18.227799999999998</v>
      </c>
      <c r="J81" s="2">
        <f t="shared" si="76"/>
        <v>-8.2365497208503904E-2</v>
      </c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>
        <v>13.5</v>
      </c>
      <c r="C82">
        <v>9.1139200000000002</v>
      </c>
      <c r="D82" s="2">
        <f t="shared" si="75"/>
        <v>-0.193954873812236</v>
      </c>
      <c r="H82">
        <v>20.5</v>
      </c>
      <c r="I82">
        <v>15.1899</v>
      </c>
      <c r="J82" s="2">
        <f t="shared" si="76"/>
        <v>-0.14878438998147936</v>
      </c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>
        <v>14.5</v>
      </c>
      <c r="C83">
        <v>8.1012599999999999</v>
      </c>
      <c r="D83" s="2">
        <f t="shared" si="75"/>
        <v>-0.28311430424675438</v>
      </c>
      <c r="H83">
        <v>20</v>
      </c>
      <c r="I83">
        <v>17.215199999999999</v>
      </c>
      <c r="J83" s="2">
        <f t="shared" si="76"/>
        <v>-7.4829639502138931E-2</v>
      </c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15.1</v>
      </c>
      <c r="C84" s="3">
        <f t="shared" ref="C84" si="77">AVERAGE(C79:C83)</f>
        <v>10.936696000000001</v>
      </c>
      <c r="D84" s="3">
        <f>AVERAGE(D79:D83)</f>
        <v>-0.16738600235520695</v>
      </c>
      <c r="E84" s="3">
        <f>_xlfn.T.TEST(B79:B83,C79:C83,2,1)</f>
        <v>4.6662993793797495E-3</v>
      </c>
      <c r="G84" s="3"/>
      <c r="H84" s="3">
        <f>AVERAGE(H79:H83)</f>
        <v>21</v>
      </c>
      <c r="I84" s="3">
        <f t="shared" ref="I84" si="78">AVERAGE(I79:I83)</f>
        <v>17.822779999999998</v>
      </c>
      <c r="J84" s="3">
        <f>AVERAGE(J79:J83)</f>
        <v>-8.3598008896270545E-2</v>
      </c>
      <c r="K84" s="3">
        <f>_xlfn.T.TEST(H79:H83,I79:I83,2,1)</f>
        <v>5.6902162617292742E-3</v>
      </c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t="s">
        <v>94</v>
      </c>
      <c r="B86" s="2">
        <v>52</v>
      </c>
      <c r="C86" s="2">
        <v>0</v>
      </c>
      <c r="D86" s="2">
        <f>(C86-B86)/(C86+B86)</f>
        <v>-1</v>
      </c>
      <c r="G86" t="s">
        <v>95</v>
      </c>
      <c r="H86" s="2">
        <v>28</v>
      </c>
      <c r="I86" s="2">
        <v>24.303799999999999</v>
      </c>
      <c r="J86" s="2">
        <f>(I86-H86)/(I86+H86)</f>
        <v>-7.0667905582386004E-2</v>
      </c>
      <c r="M86" s="2" t="str">
        <f>A86</f>
        <v>TS022120c3</v>
      </c>
      <c r="N86" s="2" t="str">
        <f>A88</f>
        <v>Lhx6</v>
      </c>
      <c r="O86" s="2">
        <f>B91</f>
        <v>53.8</v>
      </c>
      <c r="P86" s="2">
        <f>D91</f>
        <v>-0.91486633493688885</v>
      </c>
      <c r="Q86" s="2">
        <f>E91</f>
        <v>1.0601376158860727E-3</v>
      </c>
      <c r="R86" s="2" t="str">
        <f>G86</f>
        <v>TS022120c4</v>
      </c>
      <c r="S86" s="2" t="str">
        <f>G88</f>
        <v>PV</v>
      </c>
      <c r="T86" s="2">
        <f>H91</f>
        <v>26</v>
      </c>
      <c r="U86" s="2">
        <f>J91</f>
        <v>-9.1630644126488664E-2</v>
      </c>
      <c r="V86" s="2">
        <f>K91</f>
        <v>4.9699295427687263E-3</v>
      </c>
      <c r="W86" s="2">
        <f>U86-P86</f>
        <v>0.82323569081040016</v>
      </c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>
        <v>56.5</v>
      </c>
      <c r="C87">
        <v>2.0253199999999998</v>
      </c>
      <c r="D87" s="2">
        <f t="shared" ref="D87:D90" si="79">(C87-B87)/(C87+B87)</f>
        <v>-0.93078824686477579</v>
      </c>
      <c r="G87" s="2" t="s">
        <v>5</v>
      </c>
      <c r="H87">
        <v>25</v>
      </c>
      <c r="I87">
        <v>22.278500000000001</v>
      </c>
      <c r="J87" s="2">
        <f t="shared" ref="J87:J90" si="80">(I87-H87)/(I87+H87)</f>
        <v>-5.7563162959907758E-2</v>
      </c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>
        <v>57.5</v>
      </c>
      <c r="C88">
        <v>1.0126599999999999</v>
      </c>
      <c r="D88" s="2">
        <f t="shared" si="79"/>
        <v>-0.96538663598612684</v>
      </c>
      <c r="G88" s="2" t="s">
        <v>6</v>
      </c>
      <c r="H88">
        <v>26.5</v>
      </c>
      <c r="I88">
        <v>22.278500000000001</v>
      </c>
      <c r="J88" s="2">
        <f t="shared" si="80"/>
        <v>-8.6544276679274654E-2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>
        <v>67.5</v>
      </c>
      <c r="C89">
        <v>1.0126599999999999</v>
      </c>
      <c r="D89" s="2">
        <f t="shared" si="79"/>
        <v>-0.97043874810874375</v>
      </c>
      <c r="H89">
        <v>24</v>
      </c>
      <c r="I89">
        <v>20.2532</v>
      </c>
      <c r="J89" s="2">
        <f t="shared" si="80"/>
        <v>-8.4667323492990346E-2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>
        <v>35.5</v>
      </c>
      <c r="C90">
        <v>6.0759499999999997</v>
      </c>
      <c r="D90" s="2">
        <f t="shared" si="79"/>
        <v>-0.70771804372479763</v>
      </c>
      <c r="H90">
        <v>26.5</v>
      </c>
      <c r="I90">
        <v>19.240500000000001</v>
      </c>
      <c r="J90" s="2">
        <f t="shared" si="80"/>
        <v>-0.15871055191788458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53.8</v>
      </c>
      <c r="C91" s="3">
        <f t="shared" ref="C91" si="81">AVERAGE(C86:C90)</f>
        <v>2.025318</v>
      </c>
      <c r="D91" s="3">
        <f>AVERAGE(D86:D90)</f>
        <v>-0.91486633493688885</v>
      </c>
      <c r="E91" s="3">
        <f>_xlfn.T.TEST(B86:B90,C86:C90,2,1)</f>
        <v>1.0601376158860727E-3</v>
      </c>
      <c r="G91" s="3"/>
      <c r="H91" s="3">
        <f>AVERAGE(H86:H90)</f>
        <v>26</v>
      </c>
      <c r="I91" s="3">
        <f t="shared" ref="I91" si="82">AVERAGE(I86:I90)</f>
        <v>21.6709</v>
      </c>
      <c r="J91" s="3">
        <f>AVERAGE(J86:J90)</f>
        <v>-9.1630644126488664E-2</v>
      </c>
      <c r="K91" s="3">
        <f>_xlfn.T.TEST(H86:H90,I86:I90,2,1)</f>
        <v>4.9699295427687263E-3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t="s">
        <v>134</v>
      </c>
      <c r="B93" s="2">
        <v>13.5</v>
      </c>
      <c r="C93" s="2">
        <v>0</v>
      </c>
      <c r="D93" s="2">
        <f>(C93-B93)/(C93+B93)</f>
        <v>-1</v>
      </c>
      <c r="G93" t="s">
        <v>135</v>
      </c>
      <c r="H93" s="2">
        <v>15</v>
      </c>
      <c r="I93" s="2">
        <v>16.202500000000001</v>
      </c>
      <c r="J93" s="2">
        <f>(I93-H93)/(I93+H93)</f>
        <v>3.8538578639532105E-2</v>
      </c>
      <c r="M93" s="2" t="str">
        <f>A93</f>
        <v>TS022120c5</v>
      </c>
      <c r="N93" s="2" t="str">
        <f>A95</f>
        <v>Lhx6</v>
      </c>
      <c r="O93" s="2">
        <f>B98</f>
        <v>11.7</v>
      </c>
      <c r="P93" s="2">
        <f>D98</f>
        <v>-1</v>
      </c>
      <c r="Q93" s="2">
        <f>E98</f>
        <v>2.2198076897433194E-5</v>
      </c>
      <c r="R93" s="2" t="str">
        <f>G93</f>
        <v>TS022120c6</v>
      </c>
      <c r="S93" s="2" t="str">
        <f>G95</f>
        <v>PV</v>
      </c>
      <c r="T93" s="2">
        <f>H98</f>
        <v>14.8</v>
      </c>
      <c r="U93" s="2">
        <f>J98</f>
        <v>3.2156330504313851E-2</v>
      </c>
      <c r="V93" s="2">
        <f>K98</f>
        <v>0.23983165904809089</v>
      </c>
      <c r="W93" s="2">
        <f>U93-P93</f>
        <v>1.0321563305043138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12</v>
      </c>
      <c r="C94" s="2">
        <v>0</v>
      </c>
      <c r="D94" s="2">
        <f t="shared" ref="D94:D97" si="83">(C94-B94)/(C94+B94)</f>
        <v>-1</v>
      </c>
      <c r="G94" s="2" t="s">
        <v>5</v>
      </c>
      <c r="H94" s="2">
        <v>15.5</v>
      </c>
      <c r="I94" s="2">
        <v>17.215199999999999</v>
      </c>
      <c r="J94" s="2">
        <f t="shared" ref="J94:J97" si="84">(I94-H94)/(I94+H94)</f>
        <v>5.2428229080060632E-2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>
        <v>11.5</v>
      </c>
      <c r="C95">
        <v>0</v>
      </c>
      <c r="D95" s="2">
        <f t="shared" si="83"/>
        <v>-1</v>
      </c>
      <c r="G95" s="2" t="s">
        <v>6</v>
      </c>
      <c r="H95">
        <v>13</v>
      </c>
      <c r="I95">
        <v>16.202500000000001</v>
      </c>
      <c r="J95" s="2">
        <f t="shared" si="84"/>
        <v>0.10966526838455613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>
        <v>10.5</v>
      </c>
      <c r="C96">
        <v>0</v>
      </c>
      <c r="D96" s="2">
        <f t="shared" si="83"/>
        <v>-1</v>
      </c>
      <c r="H96">
        <v>16.5</v>
      </c>
      <c r="I96">
        <v>16.202500000000001</v>
      </c>
      <c r="J96" s="2">
        <f t="shared" si="84"/>
        <v>-9.097163825395594E-3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B97">
        <v>11</v>
      </c>
      <c r="C97">
        <v>0</v>
      </c>
      <c r="D97" s="2">
        <f t="shared" si="83"/>
        <v>-1</v>
      </c>
      <c r="H97">
        <v>14</v>
      </c>
      <c r="I97">
        <v>13.1646</v>
      </c>
      <c r="J97" s="2">
        <f t="shared" si="84"/>
        <v>-3.075325975718398E-2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11.7</v>
      </c>
      <c r="C98" s="3">
        <f>AVERAGE(C93:C97)</f>
        <v>0</v>
      </c>
      <c r="D98" s="3">
        <f>AVERAGE(D93:D97)</f>
        <v>-1</v>
      </c>
      <c r="E98" s="3">
        <f>_xlfn.T.TEST(B93:B97,C93:C97,2,1)</f>
        <v>2.2198076897433194E-5</v>
      </c>
      <c r="G98" s="3"/>
      <c r="H98" s="3">
        <f>AVERAGE(H93:H97)</f>
        <v>14.8</v>
      </c>
      <c r="I98" s="3">
        <f>AVERAGE(I93:I97)</f>
        <v>15.797460000000001</v>
      </c>
      <c r="J98" s="3">
        <f>AVERAGE(J93:J97)</f>
        <v>3.2156330504313851E-2</v>
      </c>
      <c r="K98" s="3">
        <f>_xlfn.T.TEST(H93:H97,I93:I97,2,1)</f>
        <v>0.23983165904809089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A99" s="2" t="s">
        <v>0</v>
      </c>
      <c r="B99" s="2" t="s">
        <v>1</v>
      </c>
      <c r="C99" s="2" t="s">
        <v>2</v>
      </c>
      <c r="D99" s="2" t="s">
        <v>3</v>
      </c>
      <c r="E99" s="2" t="s">
        <v>4</v>
      </c>
      <c r="G99" s="2" t="s">
        <v>0</v>
      </c>
      <c r="H99" s="2" t="s">
        <v>1</v>
      </c>
      <c r="I99" s="2" t="s">
        <v>2</v>
      </c>
      <c r="J99" s="2" t="s">
        <v>3</v>
      </c>
      <c r="K99" s="2" t="s">
        <v>4</v>
      </c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A100" t="s">
        <v>96</v>
      </c>
      <c r="B100" s="2">
        <v>33.5</v>
      </c>
      <c r="C100" s="2">
        <v>1.0126599999999999</v>
      </c>
      <c r="D100" s="2">
        <f>(C100-B100)/(C100+B100)</f>
        <v>-0.94131660671765105</v>
      </c>
      <c r="G100" t="s">
        <v>121</v>
      </c>
      <c r="H100" s="2">
        <v>33.5</v>
      </c>
      <c r="I100" s="2">
        <v>24.303799999999999</v>
      </c>
      <c r="J100" s="2">
        <f>(I100-H100)/(I100+H100)</f>
        <v>-0.15909334680418938</v>
      </c>
      <c r="M100" s="2" t="str">
        <f>A100</f>
        <v>TS100319a2</v>
      </c>
      <c r="N100" s="2" t="str">
        <f>A102</f>
        <v>Lhx6</v>
      </c>
      <c r="O100" s="2">
        <f>B105</f>
        <v>39.25</v>
      </c>
      <c r="P100" s="2">
        <f>D105</f>
        <v>-0.97382496174860644</v>
      </c>
      <c r="Q100" s="2">
        <f>E105</f>
        <v>4.6464614978396847E-4</v>
      </c>
      <c r="R100" s="2" t="str">
        <f>G100</f>
        <v>TS100319a1</v>
      </c>
      <c r="S100" s="2" t="str">
        <f>G102</f>
        <v>PV</v>
      </c>
      <c r="T100" s="2">
        <f>H105</f>
        <v>33.75</v>
      </c>
      <c r="U100" s="2">
        <f>J105</f>
        <v>-8.6509446426322745E-2</v>
      </c>
      <c r="V100" s="2">
        <f>K105</f>
        <v>0.14492912737009708</v>
      </c>
      <c r="W100" s="2">
        <f>U100-P100</f>
        <v>0.8873155153222837</v>
      </c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A101" s="2" t="s">
        <v>5</v>
      </c>
      <c r="B101">
        <v>38</v>
      </c>
      <c r="C101">
        <v>0</v>
      </c>
      <c r="D101" s="2">
        <f t="shared" ref="D101:D103" si="85">(C101-B101)/(C101+B101)</f>
        <v>-1</v>
      </c>
      <c r="G101" s="2" t="s">
        <v>5</v>
      </c>
      <c r="H101">
        <v>32.5</v>
      </c>
      <c r="I101">
        <v>27.341799999999999</v>
      </c>
      <c r="J101" s="2">
        <f t="shared" ref="J101:J104" si="86">(I101-H101)/(I101+H101)</f>
        <v>-8.6197273477736314E-2</v>
      </c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A102" s="2" t="s">
        <v>7</v>
      </c>
      <c r="B102">
        <v>42.5</v>
      </c>
      <c r="C102">
        <v>0</v>
      </c>
      <c r="D102" s="2">
        <f t="shared" si="85"/>
        <v>-1</v>
      </c>
      <c r="G102" s="2" t="s">
        <v>6</v>
      </c>
      <c r="H102">
        <v>31.5</v>
      </c>
      <c r="I102">
        <v>28.354399999999998</v>
      </c>
      <c r="J102" s="2">
        <f t="shared" si="86"/>
        <v>-5.2554198187601944E-2</v>
      </c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B103">
        <v>43</v>
      </c>
      <c r="C103">
        <v>1.0126599999999999</v>
      </c>
      <c r="D103" s="2">
        <f t="shared" si="85"/>
        <v>-0.95398324027677506</v>
      </c>
      <c r="H103">
        <v>35</v>
      </c>
      <c r="I103">
        <v>28.354399999999998</v>
      </c>
      <c r="J103" s="2">
        <f t="shared" si="86"/>
        <v>-0.10489563471518951</v>
      </c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H104">
        <v>32.5</v>
      </c>
      <c r="I104">
        <v>28.354399999999998</v>
      </c>
      <c r="J104" s="2">
        <f t="shared" si="86"/>
        <v>-6.8123258137455997E-2</v>
      </c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>
        <f>AVERAGE(B100:B104)</f>
        <v>39.25</v>
      </c>
      <c r="C105" s="3">
        <f>AVERAGE(C100:C104)</f>
        <v>0.50632999999999995</v>
      </c>
      <c r="D105" s="3">
        <f>AVERAGE(D100:D104)</f>
        <v>-0.97382496174860644</v>
      </c>
      <c r="E105" s="3">
        <f>_xlfn.T.TEST(B100:B104,C100:C104,2,1)</f>
        <v>4.6464614978396847E-4</v>
      </c>
      <c r="G105" s="3"/>
      <c r="H105" s="3">
        <f>AVERAGE(H103:H104)</f>
        <v>33.75</v>
      </c>
      <c r="I105" s="3">
        <f>AVERAGE(I103:I104)</f>
        <v>28.354399999999998</v>
      </c>
      <c r="J105" s="3">
        <f>AVERAGE(J103:J104)</f>
        <v>-8.6509446426322745E-2</v>
      </c>
      <c r="K105" s="3">
        <f>_xlfn.T.TEST(H103:H104,I103:I104,2,1)</f>
        <v>0.14492912737009708</v>
      </c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G106" s="2" t="s">
        <v>0</v>
      </c>
      <c r="H106" s="2" t="s">
        <v>1</v>
      </c>
      <c r="I106" s="2" t="s">
        <v>2</v>
      </c>
      <c r="J106" s="2" t="s">
        <v>3</v>
      </c>
      <c r="K106" s="2" t="s">
        <v>4</v>
      </c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A107" t="s">
        <v>97</v>
      </c>
      <c r="B107" s="2">
        <v>9</v>
      </c>
      <c r="C107" s="2">
        <v>0</v>
      </c>
      <c r="D107" s="2">
        <f>(C107-B107)/(C107+B107)</f>
        <v>-1</v>
      </c>
      <c r="G107" t="s">
        <v>122</v>
      </c>
      <c r="H107" s="2">
        <v>33.5</v>
      </c>
      <c r="I107" s="2">
        <v>30.3797</v>
      </c>
      <c r="J107" s="2">
        <f>(I107-H107)/(I107+H107)</f>
        <v>-4.8846503662352832E-2</v>
      </c>
      <c r="M107" s="2" t="str">
        <f>A107</f>
        <v>TS100319b1</v>
      </c>
      <c r="N107" s="2" t="str">
        <f>A109</f>
        <v>Lhx6</v>
      </c>
      <c r="O107" s="2">
        <f>B112</f>
        <v>8.6</v>
      </c>
      <c r="P107" s="2">
        <f>D112</f>
        <v>-1</v>
      </c>
      <c r="Q107" s="2">
        <f>E112</f>
        <v>7.8645726280896782E-6</v>
      </c>
      <c r="R107" s="2" t="str">
        <f>G107</f>
        <v>TS100319b2</v>
      </c>
      <c r="S107" s="2" t="str">
        <f>G109</f>
        <v>PV</v>
      </c>
      <c r="T107" s="2">
        <f>H112</f>
        <v>32.625</v>
      </c>
      <c r="U107" s="2">
        <f>J112</f>
        <v>-2.7321419290028626E-2</v>
      </c>
      <c r="V107" s="2">
        <f>K112</f>
        <v>5.2334755244950869E-2</v>
      </c>
      <c r="W107" s="2">
        <f>U107-P107</f>
        <v>0.97267858070997137</v>
      </c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A108" s="2" t="s">
        <v>5</v>
      </c>
      <c r="B108">
        <v>8.5</v>
      </c>
      <c r="C108">
        <v>0</v>
      </c>
      <c r="D108" s="2">
        <f t="shared" ref="D108:D111" si="87">(C108-B108)/(C108+B108)</f>
        <v>-1</v>
      </c>
      <c r="G108" s="2" t="s">
        <v>5</v>
      </c>
      <c r="H108">
        <v>33.5</v>
      </c>
      <c r="I108">
        <v>32.405099999999997</v>
      </c>
      <c r="J108" s="2">
        <f t="shared" ref="J108:J110" si="88">(I108-H108)/(I108+H108)</f>
        <v>-1.6613281824927092E-2</v>
      </c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A109" s="2" t="s">
        <v>7</v>
      </c>
      <c r="B109">
        <v>9</v>
      </c>
      <c r="C109">
        <v>0</v>
      </c>
      <c r="D109" s="2">
        <f t="shared" si="87"/>
        <v>-1</v>
      </c>
      <c r="G109" s="2" t="s">
        <v>6</v>
      </c>
      <c r="H109">
        <v>32.5</v>
      </c>
      <c r="I109">
        <v>30.3797</v>
      </c>
      <c r="J109" s="2">
        <f t="shared" si="88"/>
        <v>-3.3719944592610976E-2</v>
      </c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B110">
        <v>7.5</v>
      </c>
      <c r="C110">
        <v>0</v>
      </c>
      <c r="D110" s="2">
        <f t="shared" si="87"/>
        <v>-1</v>
      </c>
      <c r="H110">
        <v>31</v>
      </c>
      <c r="I110">
        <v>30.3797</v>
      </c>
      <c r="J110" s="2">
        <f t="shared" si="88"/>
        <v>-1.0105947080223597E-2</v>
      </c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B111">
        <v>9</v>
      </c>
      <c r="C111">
        <v>0</v>
      </c>
      <c r="D111" s="2">
        <f t="shared" si="87"/>
        <v>-1</v>
      </c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>
        <f>AVERAGE(B107:B111)</f>
        <v>8.6</v>
      </c>
      <c r="C112" s="3">
        <f>AVERAGE(C107:C111)</f>
        <v>0</v>
      </c>
      <c r="D112" s="3">
        <f>AVERAGE(D107:D111)</f>
        <v>-1</v>
      </c>
      <c r="E112" s="3">
        <f>_xlfn.T.TEST(B107:B111,C107:C111,2,1)</f>
        <v>7.8645726280896782E-6</v>
      </c>
      <c r="G112" s="3"/>
      <c r="H112" s="3">
        <f>AVERAGE(H107:H111)</f>
        <v>32.625</v>
      </c>
      <c r="I112" s="3">
        <f t="shared" ref="I112" si="89">AVERAGE(I107:I111)</f>
        <v>30.886050000000001</v>
      </c>
      <c r="J112" s="3">
        <f>AVERAGE(J107:J111)</f>
        <v>-2.7321419290028626E-2</v>
      </c>
      <c r="K112" s="3">
        <f>_xlfn.T.TEST(H107:H111,I107:I111,2,1)</f>
        <v>5.2334755244950869E-2</v>
      </c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A113" s="2" t="s">
        <v>0</v>
      </c>
      <c r="B113" s="2" t="s">
        <v>1</v>
      </c>
      <c r="C113" s="2" t="s">
        <v>2</v>
      </c>
      <c r="D113" s="2" t="s">
        <v>3</v>
      </c>
      <c r="E113" s="2" t="s">
        <v>4</v>
      </c>
      <c r="G113" s="2" t="s">
        <v>0</v>
      </c>
      <c r="H113" s="2" t="s">
        <v>1</v>
      </c>
      <c r="I113" s="2" t="s">
        <v>2</v>
      </c>
      <c r="J113" s="2" t="s">
        <v>3</v>
      </c>
      <c r="K113" s="2" t="s">
        <v>4</v>
      </c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A114" t="s">
        <v>98</v>
      </c>
      <c r="B114" s="2">
        <v>9</v>
      </c>
      <c r="C114" s="2">
        <v>0</v>
      </c>
      <c r="D114" s="2">
        <f>(C114-B114)/(C114+B114)</f>
        <v>-1</v>
      </c>
      <c r="G114" t="s">
        <v>123</v>
      </c>
      <c r="H114" s="2">
        <v>46.5</v>
      </c>
      <c r="I114" s="2">
        <v>30.3797</v>
      </c>
      <c r="J114" s="2">
        <f>(I114-H114)/(I114+H114)</f>
        <v>-0.20968213975860989</v>
      </c>
      <c r="M114" s="2" t="str">
        <f>A114</f>
        <v>TS100319c2_100</v>
      </c>
      <c r="N114" s="2" t="str">
        <f>A116</f>
        <v>Lhx6</v>
      </c>
      <c r="O114" s="2">
        <f>B119</f>
        <v>17.600000000000001</v>
      </c>
      <c r="P114" s="2">
        <f>D119</f>
        <v>-0.98875217770639556</v>
      </c>
      <c r="Q114" s="2">
        <f>E119</f>
        <v>3.0300993500015319E-2</v>
      </c>
      <c r="R114" s="2" t="str">
        <f>G114</f>
        <v>TS100319c1</v>
      </c>
      <c r="S114" s="2" t="str">
        <f>G116</f>
        <v>PV</v>
      </c>
      <c r="T114" s="2">
        <f>H119</f>
        <v>41.5</v>
      </c>
      <c r="U114" s="2">
        <f>J119</f>
        <v>-0.16712587898539377</v>
      </c>
      <c r="V114" s="2">
        <f>K119</f>
        <v>3.6035704358541642E-4</v>
      </c>
      <c r="W114" s="2">
        <f>U114-P114</f>
        <v>0.82162629872100179</v>
      </c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A115" s="2" t="s">
        <v>5</v>
      </c>
      <c r="B115">
        <v>25</v>
      </c>
      <c r="C115">
        <v>0</v>
      </c>
      <c r="D115" s="2">
        <f t="shared" ref="D115:D118" si="90">(C115-B115)/(C115+B115)</f>
        <v>-1</v>
      </c>
      <c r="G115" s="2" t="s">
        <v>5</v>
      </c>
      <c r="H115">
        <v>37.5</v>
      </c>
      <c r="I115">
        <v>27.341799999999999</v>
      </c>
      <c r="J115" s="2">
        <f t="shared" ref="J115:J118" si="91">(I115-H115)/(I115+H115)</f>
        <v>-0.15666128947684982</v>
      </c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A116" s="2" t="s">
        <v>7</v>
      </c>
      <c r="B116">
        <v>5.5</v>
      </c>
      <c r="C116">
        <v>0</v>
      </c>
      <c r="D116" s="2">
        <f t="shared" si="90"/>
        <v>-1</v>
      </c>
      <c r="G116" s="2" t="s">
        <v>6</v>
      </c>
      <c r="H116">
        <v>41.5</v>
      </c>
      <c r="I116">
        <v>30.3797</v>
      </c>
      <c r="J116" s="2">
        <f t="shared" si="91"/>
        <v>-0.15470710089218515</v>
      </c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B117">
        <v>35</v>
      </c>
      <c r="C117">
        <v>1.0126599999999999</v>
      </c>
      <c r="D117" s="2">
        <f t="shared" si="90"/>
        <v>-0.94376088853197759</v>
      </c>
      <c r="H117">
        <v>42.5</v>
      </c>
      <c r="I117">
        <v>31.392399999999999</v>
      </c>
      <c r="J117" s="2">
        <f t="shared" si="91"/>
        <v>-0.15032127796634029</v>
      </c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B118" s="2">
        <v>13.5</v>
      </c>
      <c r="C118" s="2">
        <v>0</v>
      </c>
      <c r="D118" s="2">
        <f t="shared" si="90"/>
        <v>-1</v>
      </c>
      <c r="H118">
        <v>39.5</v>
      </c>
      <c r="I118">
        <v>28.354399999999998</v>
      </c>
      <c r="J118" s="2">
        <f t="shared" si="91"/>
        <v>-0.16425758683298358</v>
      </c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>
        <f>AVERAGE(B114:B118)</f>
        <v>17.600000000000001</v>
      </c>
      <c r="C119" s="3">
        <f>AVERAGE(C114:C118)</f>
        <v>0.20253199999999999</v>
      </c>
      <c r="D119" s="3">
        <f>AVERAGE(D114:D118)</f>
        <v>-0.98875217770639556</v>
      </c>
      <c r="E119" s="3">
        <f>_xlfn.T.TEST(B114:B118,C114:C118,2,1)</f>
        <v>3.0300993500015319E-2</v>
      </c>
      <c r="G119" s="3"/>
      <c r="H119" s="3">
        <f>AVERAGE(H114:H118)</f>
        <v>41.5</v>
      </c>
      <c r="I119" s="3">
        <f t="shared" ref="I119" si="92">AVERAGE(I114:I118)</f>
        <v>29.569600000000001</v>
      </c>
      <c r="J119" s="3">
        <f>AVERAGE(J114:J118)</f>
        <v>-0.16712587898539377</v>
      </c>
      <c r="K119" s="3">
        <f>_xlfn.T.TEST(H114:H118,I114:I118,2,1)</f>
        <v>3.6035704358541642E-4</v>
      </c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A120" s="2" t="s">
        <v>0</v>
      </c>
      <c r="B120" s="2" t="s">
        <v>1</v>
      </c>
      <c r="C120" s="2" t="s">
        <v>2</v>
      </c>
      <c r="D120" s="2" t="s">
        <v>3</v>
      </c>
      <c r="E120" s="2" t="s">
        <v>4</v>
      </c>
      <c r="G120" s="2" t="s">
        <v>0</v>
      </c>
      <c r="H120" s="2" t="s">
        <v>1</v>
      </c>
      <c r="I120" s="2" t="s">
        <v>2</v>
      </c>
      <c r="J120" s="2" t="s">
        <v>3</v>
      </c>
      <c r="K120" s="2" t="s">
        <v>4</v>
      </c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A121" t="s">
        <v>99</v>
      </c>
      <c r="B121" s="2">
        <v>20</v>
      </c>
      <c r="C121" s="2">
        <v>10.1266</v>
      </c>
      <c r="D121" s="2">
        <f>(C121-B121)/(C121+B121)</f>
        <v>-0.32773031141914455</v>
      </c>
      <c r="G121" t="s">
        <v>124</v>
      </c>
      <c r="H121" s="2">
        <v>91.5</v>
      </c>
      <c r="I121" s="2">
        <v>81.012600000000006</v>
      </c>
      <c r="J121" s="2">
        <f>(I121-H121)/(I121+H121)</f>
        <v>-6.0792081274063416E-2</v>
      </c>
      <c r="M121" s="2" t="str">
        <f>A121</f>
        <v>TS100319d1</v>
      </c>
      <c r="N121" s="2" t="str">
        <f>A123</f>
        <v>Lhx6</v>
      </c>
      <c r="O121" s="2">
        <f>B126</f>
        <v>18</v>
      </c>
      <c r="P121" s="2">
        <f>D126</f>
        <v>-0.37663021588442425</v>
      </c>
      <c r="Q121" s="2">
        <f>E126</f>
        <v>2.1372447598288737E-4</v>
      </c>
      <c r="R121" s="2" t="str">
        <f>G121</f>
        <v>TS100319d2</v>
      </c>
      <c r="S121" s="2" t="str">
        <f>G123</f>
        <v>PV</v>
      </c>
      <c r="T121" s="2">
        <f>H126</f>
        <v>78.2</v>
      </c>
      <c r="U121" s="2">
        <f>J126</f>
        <v>-0.19533241725741668</v>
      </c>
      <c r="V121" s="2">
        <f>K126</f>
        <v>2.5507433839468543E-2</v>
      </c>
      <c r="W121" s="2">
        <f>U121-P121</f>
        <v>0.18129779862700757</v>
      </c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A122" s="2" t="s">
        <v>5</v>
      </c>
      <c r="B122">
        <v>20</v>
      </c>
      <c r="C122">
        <v>10.1266</v>
      </c>
      <c r="D122" s="2">
        <f t="shared" ref="D122:D125" si="93">(C122-B122)/(C122+B122)</f>
        <v>-0.32773031141914455</v>
      </c>
      <c r="G122" s="2" t="s">
        <v>5</v>
      </c>
      <c r="H122">
        <v>87</v>
      </c>
      <c r="I122">
        <v>51.645600000000002</v>
      </c>
      <c r="J122" s="2">
        <f t="shared" ref="J122:J125" si="94">(I122-H122)/(I122+H122)</f>
        <v>-0.2549983555193962</v>
      </c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A123" s="2" t="s">
        <v>7</v>
      </c>
      <c r="B123">
        <v>18.5</v>
      </c>
      <c r="C123">
        <v>7.0886100000000001</v>
      </c>
      <c r="D123" s="2">
        <f t="shared" si="93"/>
        <v>-0.44595583738233541</v>
      </c>
      <c r="G123" s="2" t="s">
        <v>6</v>
      </c>
      <c r="H123">
        <v>77.5</v>
      </c>
      <c r="I123">
        <v>32.405099999999997</v>
      </c>
      <c r="J123" s="2">
        <f t="shared" si="94"/>
        <v>-0.41030761993756432</v>
      </c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B124">
        <v>16</v>
      </c>
      <c r="C124">
        <v>9.1139200000000002</v>
      </c>
      <c r="D124" s="2">
        <f t="shared" si="93"/>
        <v>-0.27419375390221834</v>
      </c>
      <c r="H124">
        <v>77.5</v>
      </c>
      <c r="I124">
        <v>64.810100000000006</v>
      </c>
      <c r="J124" s="2">
        <f t="shared" si="94"/>
        <v>-8.9170761597384823E-2</v>
      </c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B125">
        <v>15.5</v>
      </c>
      <c r="C125">
        <v>5.0632900000000003</v>
      </c>
      <c r="D125" s="2">
        <f t="shared" si="93"/>
        <v>-0.50754086529927844</v>
      </c>
      <c r="H125">
        <v>57.5</v>
      </c>
      <c r="I125">
        <v>41.518999999999998</v>
      </c>
      <c r="J125" s="2">
        <f t="shared" si="94"/>
        <v>-0.16139326795867462</v>
      </c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>
        <f>AVERAGE(B121:B125)</f>
        <v>18</v>
      </c>
      <c r="C126" s="3">
        <f>AVERAGE(C121:C125)</f>
        <v>8.3038040000000013</v>
      </c>
      <c r="D126" s="3">
        <f>AVERAGE(D121:D125)</f>
        <v>-0.37663021588442425</v>
      </c>
      <c r="E126" s="3">
        <f>_xlfn.T.TEST(B121:B125,C121:C125,2,1)</f>
        <v>2.1372447598288737E-4</v>
      </c>
      <c r="G126" s="3"/>
      <c r="H126" s="3">
        <f>AVERAGE(H121:H125)</f>
        <v>78.2</v>
      </c>
      <c r="I126" s="3">
        <f t="shared" ref="I126" si="95">AVERAGE(I121:I125)</f>
        <v>54.278480000000002</v>
      </c>
      <c r="J126" s="3">
        <f>AVERAGE(J121:J125)</f>
        <v>-0.19533241725741668</v>
      </c>
      <c r="K126" s="3">
        <f>_xlfn.T.TEST(H121:H125,I121:I125,2,1)</f>
        <v>2.5507433839468543E-2</v>
      </c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A127" s="2" t="s">
        <v>0</v>
      </c>
      <c r="B127" s="2" t="s">
        <v>1</v>
      </c>
      <c r="C127" s="2" t="s">
        <v>2</v>
      </c>
      <c r="D127" s="2" t="s">
        <v>3</v>
      </c>
      <c r="E127" s="2" t="s">
        <v>4</v>
      </c>
      <c r="G127" s="2" t="s">
        <v>0</v>
      </c>
      <c r="H127" s="2" t="s">
        <v>1</v>
      </c>
      <c r="I127" s="2" t="s">
        <v>2</v>
      </c>
      <c r="J127" s="2" t="s">
        <v>3</v>
      </c>
      <c r="K127" s="2" t="s">
        <v>4</v>
      </c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A128" t="s">
        <v>100</v>
      </c>
      <c r="B128" s="2">
        <v>10.5</v>
      </c>
      <c r="C128" s="2">
        <v>4.05063</v>
      </c>
      <c r="D128" s="2">
        <f>(C128-B128)/(C128+B128)</f>
        <v>-0.443236478420522</v>
      </c>
      <c r="G128" t="s">
        <v>125</v>
      </c>
      <c r="H128" s="2">
        <v>9</v>
      </c>
      <c r="I128" s="2">
        <v>6.0759499999999997</v>
      </c>
      <c r="J128" s="2">
        <f>(I128-H128)/(I128+H128)</f>
        <v>-0.19395460982558316</v>
      </c>
      <c r="M128" s="2" t="str">
        <f>A128</f>
        <v>ts100319e2</v>
      </c>
      <c r="N128" s="2" t="str">
        <f>A130</f>
        <v>Lhx6</v>
      </c>
      <c r="O128" s="2">
        <f>B133</f>
        <v>6.2</v>
      </c>
      <c r="P128" s="2">
        <f>D133</f>
        <v>-0.7096263877473088</v>
      </c>
      <c r="Q128" s="2">
        <f>E133</f>
        <v>1.6291633268989705E-2</v>
      </c>
      <c r="R128" s="2" t="str">
        <f>G128</f>
        <v>ts100319e1</v>
      </c>
      <c r="S128" s="2" t="str">
        <f>G130</f>
        <v>PV</v>
      </c>
      <c r="T128" s="2">
        <f>H133</f>
        <v>6.3</v>
      </c>
      <c r="U128" s="2">
        <f>J133</f>
        <v>-5.2013099235948282E-2</v>
      </c>
      <c r="V128" s="2">
        <f>K133</f>
        <v>0.45441782430146488</v>
      </c>
      <c r="W128" s="2">
        <f>U128-P128</f>
        <v>0.65761328851136047</v>
      </c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A129" s="2" t="s">
        <v>5</v>
      </c>
      <c r="B129">
        <v>5</v>
      </c>
      <c r="C129">
        <v>4.05063</v>
      </c>
      <c r="D129" s="2">
        <f t="shared" ref="D129:D132" si="96">(C129-B129)/(C129+B129)</f>
        <v>-0.1048954603160222</v>
      </c>
      <c r="G129" s="2" t="s">
        <v>5</v>
      </c>
      <c r="H129">
        <v>9.5</v>
      </c>
      <c r="I129">
        <v>7.0886100000000001</v>
      </c>
      <c r="J129" s="2">
        <f t="shared" ref="J129:J132" si="97">(I129-H129)/(I129+H129)</f>
        <v>-0.14536419868813602</v>
      </c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A130" s="2" t="s">
        <v>7</v>
      </c>
      <c r="B130">
        <v>7.5</v>
      </c>
      <c r="C130">
        <v>0</v>
      </c>
      <c r="D130" s="2">
        <f t="shared" si="96"/>
        <v>-1</v>
      </c>
      <c r="G130" s="2" t="s">
        <v>6</v>
      </c>
      <c r="H130">
        <v>4</v>
      </c>
      <c r="I130">
        <v>6.0759499999999997</v>
      </c>
      <c r="J130" s="2">
        <f t="shared" si="97"/>
        <v>0.20603020062624366</v>
      </c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B131">
        <v>4.5</v>
      </c>
      <c r="C131">
        <v>0</v>
      </c>
      <c r="D131" s="2">
        <f t="shared" si="96"/>
        <v>-1</v>
      </c>
      <c r="H131">
        <v>5</v>
      </c>
      <c r="I131">
        <v>3.0379700000000001</v>
      </c>
      <c r="J131" s="2">
        <f t="shared" si="97"/>
        <v>-0.24409521309484858</v>
      </c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B132">
        <v>3.5</v>
      </c>
      <c r="C132">
        <v>0</v>
      </c>
      <c r="D132" s="2">
        <f t="shared" si="96"/>
        <v>-1</v>
      </c>
      <c r="H132">
        <v>4</v>
      </c>
      <c r="I132">
        <v>5.0632900000000003</v>
      </c>
      <c r="J132" s="2">
        <f t="shared" si="97"/>
        <v>0.11731832480258275</v>
      </c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>
        <f>AVERAGE(B128:B132)</f>
        <v>6.2</v>
      </c>
      <c r="C133" s="3">
        <f>AVERAGE(C128:C132)</f>
        <v>1.620252</v>
      </c>
      <c r="D133" s="3">
        <f>AVERAGE(D128:D132)</f>
        <v>-0.7096263877473088</v>
      </c>
      <c r="E133" s="3">
        <f>_xlfn.T.TEST(B128:B132,C128:C132,2,1)</f>
        <v>1.6291633268989705E-2</v>
      </c>
      <c r="G133" s="3"/>
      <c r="H133" s="3">
        <f>AVERAGE(H128:H132)</f>
        <v>6.3</v>
      </c>
      <c r="I133" s="3">
        <f t="shared" ref="I133" si="98">AVERAGE(I128:I132)</f>
        <v>5.4683540000000006</v>
      </c>
      <c r="J133" s="3">
        <f>AVERAGE(J128:J132)</f>
        <v>-5.2013099235948282E-2</v>
      </c>
      <c r="K133" s="3">
        <f>_xlfn.T.TEST(H128:H132,I128:I132,2,1)</f>
        <v>0.45441782430146488</v>
      </c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A134" s="2" t="s">
        <v>0</v>
      </c>
      <c r="B134" s="2" t="s">
        <v>1</v>
      </c>
      <c r="C134" s="2" t="s">
        <v>2</v>
      </c>
      <c r="D134" s="2" t="s">
        <v>3</v>
      </c>
      <c r="E134" s="2" t="s">
        <v>4</v>
      </c>
      <c r="G134" s="2" t="s">
        <v>0</v>
      </c>
      <c r="H134" s="2" t="s">
        <v>1</v>
      </c>
      <c r="I134" s="2" t="s">
        <v>2</v>
      </c>
      <c r="J134" s="2" t="s">
        <v>3</v>
      </c>
      <c r="K134" s="2" t="s">
        <v>4</v>
      </c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A135" t="s">
        <v>101</v>
      </c>
      <c r="B135">
        <v>8</v>
      </c>
      <c r="C135">
        <v>6.0759499999999997</v>
      </c>
      <c r="D135" s="2">
        <f>(C135-B135)/(C135+B135)</f>
        <v>-0.13669059637182573</v>
      </c>
      <c r="G135" t="s">
        <v>126</v>
      </c>
      <c r="H135" s="2">
        <v>17.5</v>
      </c>
      <c r="I135">
        <v>17.215199999999999</v>
      </c>
      <c r="J135" s="2">
        <f>(I135-H135)/(I135+H135)</f>
        <v>-8.2038991565654418E-3</v>
      </c>
      <c r="M135" s="2" t="str">
        <f>A135</f>
        <v>TS100319f1</v>
      </c>
      <c r="N135" s="2" t="str">
        <f>A137</f>
        <v>Lhx6</v>
      </c>
      <c r="O135" s="2">
        <f>B140</f>
        <v>6.8</v>
      </c>
      <c r="P135" s="2">
        <f>D140</f>
        <v>-0.70318687140357272</v>
      </c>
      <c r="Q135" s="2">
        <f>E140</f>
        <v>3.3613444907440527E-3</v>
      </c>
      <c r="R135" s="2" t="str">
        <f>G135</f>
        <v>TS100319f2</v>
      </c>
      <c r="S135" s="2" t="str">
        <f>G137</f>
        <v>PV</v>
      </c>
      <c r="T135" s="2">
        <f>H140</f>
        <v>11.9</v>
      </c>
      <c r="U135" s="2">
        <f>J140</f>
        <v>-3.5266743839923217E-2</v>
      </c>
      <c r="V135" s="2">
        <f>K140</f>
        <v>0.37890026434474683</v>
      </c>
      <c r="W135" s="2">
        <f>U135-P135</f>
        <v>0.66792012756364949</v>
      </c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A136" s="2" t="s">
        <v>5</v>
      </c>
      <c r="B136">
        <v>9</v>
      </c>
      <c r="C136">
        <v>4.05063</v>
      </c>
      <c r="D136" s="2">
        <f t="shared" ref="D136:D139" si="99">(C136-B136)/(C136+B136)</f>
        <v>-0.37924376064603776</v>
      </c>
      <c r="G136" s="2" t="s">
        <v>5</v>
      </c>
      <c r="H136" s="2">
        <v>13.5</v>
      </c>
      <c r="I136">
        <v>10.1266</v>
      </c>
      <c r="J136" s="2">
        <f t="shared" ref="J136:J139" si="100">(I136-H136)/(I136+H136)</f>
        <v>-0.14277974824985398</v>
      </c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A137" s="2" t="s">
        <v>7</v>
      </c>
      <c r="B137">
        <v>6.5</v>
      </c>
      <c r="C137">
        <v>0</v>
      </c>
      <c r="D137" s="2">
        <f t="shared" si="99"/>
        <v>-1</v>
      </c>
      <c r="G137" s="2" t="s">
        <v>6</v>
      </c>
      <c r="H137">
        <v>11</v>
      </c>
      <c r="I137">
        <v>11.139200000000001</v>
      </c>
      <c r="J137" s="2">
        <f t="shared" si="100"/>
        <v>6.2874900628749298E-3</v>
      </c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B138">
        <v>5</v>
      </c>
      <c r="C138">
        <v>0</v>
      </c>
      <c r="D138" s="2">
        <f t="shared" si="99"/>
        <v>-1</v>
      </c>
      <c r="H138">
        <v>9</v>
      </c>
      <c r="I138">
        <v>10.1266</v>
      </c>
      <c r="J138" s="2">
        <f t="shared" si="100"/>
        <v>5.8902261771564199E-2</v>
      </c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B139">
        <v>5.5</v>
      </c>
      <c r="C139">
        <v>0</v>
      </c>
      <c r="D139" s="2">
        <f t="shared" si="99"/>
        <v>-1</v>
      </c>
      <c r="H139">
        <v>8.5</v>
      </c>
      <c r="I139">
        <v>7.0886100000000001</v>
      </c>
      <c r="J139" s="2">
        <f t="shared" si="100"/>
        <v>-9.0539823627635824E-2</v>
      </c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>
        <f>AVERAGE(B135:B139)</f>
        <v>6.8</v>
      </c>
      <c r="C140" s="3">
        <f>AVERAGE(C135:C139)</f>
        <v>2.0253160000000001</v>
      </c>
      <c r="D140" s="3">
        <f>AVERAGE(D135:D139)</f>
        <v>-0.70318687140357272</v>
      </c>
      <c r="E140" s="3">
        <f>_xlfn.T.TEST(B135:B139,C135:C139,2,1)</f>
        <v>3.3613444907440527E-3</v>
      </c>
      <c r="G140" s="3"/>
      <c r="H140" s="3">
        <f>AVERAGE(H135:H139)</f>
        <v>11.9</v>
      </c>
      <c r="I140" s="3">
        <f>AVERAGE(I135:I139)</f>
        <v>11.139242000000001</v>
      </c>
      <c r="J140" s="3">
        <f>AVERAGE(J135:J139)</f>
        <v>-3.5266743839923217E-2</v>
      </c>
      <c r="K140" s="3">
        <f>_xlfn.T.TEST(H135:H139,I135:I139,2,1)</f>
        <v>0.37890026434474683</v>
      </c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A141" s="2" t="s">
        <v>0</v>
      </c>
      <c r="B141" s="2" t="s">
        <v>1</v>
      </c>
      <c r="C141" s="2" t="s">
        <v>2</v>
      </c>
      <c r="D141" s="2" t="s">
        <v>3</v>
      </c>
      <c r="E141" s="2" t="s">
        <v>4</v>
      </c>
      <c r="G141" s="2" t="s">
        <v>0</v>
      </c>
      <c r="H141" s="2" t="s">
        <v>1</v>
      </c>
      <c r="I141" s="2" t="s">
        <v>2</v>
      </c>
      <c r="J141" s="2" t="s">
        <v>3</v>
      </c>
      <c r="K141" s="2" t="s">
        <v>4</v>
      </c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A142" t="s">
        <v>102</v>
      </c>
      <c r="B142" s="2">
        <v>1.5</v>
      </c>
      <c r="C142" s="2">
        <v>0</v>
      </c>
      <c r="D142" s="2">
        <f>(C142-B142)/(C142+B142)</f>
        <v>-1</v>
      </c>
      <c r="G142" t="s">
        <v>127</v>
      </c>
      <c r="H142">
        <v>36.5</v>
      </c>
      <c r="I142">
        <v>37.468299999999999</v>
      </c>
      <c r="J142" s="2">
        <f>(I142-H142)/(I142+H142)</f>
        <v>1.3090742926361688E-2</v>
      </c>
      <c r="M142" s="2" t="str">
        <f>A142</f>
        <v>TS100319g2</v>
      </c>
      <c r="N142" s="2" t="str">
        <f>A144</f>
        <v>Lhx6</v>
      </c>
      <c r="O142" s="2">
        <f>B147</f>
        <v>1</v>
      </c>
      <c r="P142" s="2">
        <f>D147</f>
        <v>-1</v>
      </c>
      <c r="Q142" s="2">
        <f>E147</f>
        <v>1.1056493393450075E-2</v>
      </c>
      <c r="R142" s="2" t="str">
        <f>G142</f>
        <v>TS100319g1</v>
      </c>
      <c r="S142" s="2" t="str">
        <f>G144</f>
        <v>PV</v>
      </c>
      <c r="T142" s="2">
        <f>H147</f>
        <v>35.9</v>
      </c>
      <c r="U142" s="2">
        <f>J147</f>
        <v>-5.229477461182723E-2</v>
      </c>
      <c r="V142" s="2">
        <f>K147</f>
        <v>4.8232769892859163E-2</v>
      </c>
      <c r="W142" s="2">
        <f>U142-P142</f>
        <v>0.94770522538817281</v>
      </c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A143" s="2" t="s">
        <v>5</v>
      </c>
      <c r="B143">
        <v>0.5</v>
      </c>
      <c r="C143">
        <v>0</v>
      </c>
      <c r="D143" s="2">
        <f t="shared" ref="D143:D146" si="101">(C143-B143)/(C143+B143)</f>
        <v>-1</v>
      </c>
      <c r="G143" s="2" t="s">
        <v>5</v>
      </c>
      <c r="H143">
        <v>38</v>
      </c>
      <c r="I143">
        <v>31.392399999999999</v>
      </c>
      <c r="J143" s="2">
        <f t="shared" ref="J143:J146" si="102">(I143-H143)/(I143+H143)</f>
        <v>-9.5220802278059291E-2</v>
      </c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A144" s="2" t="s">
        <v>7</v>
      </c>
      <c r="B144">
        <v>1.5</v>
      </c>
      <c r="C144">
        <v>0</v>
      </c>
      <c r="D144" s="2">
        <f t="shared" si="101"/>
        <v>-1</v>
      </c>
      <c r="G144" s="2" t="s">
        <v>6</v>
      </c>
      <c r="H144">
        <v>35</v>
      </c>
      <c r="I144">
        <v>31.392399999999999</v>
      </c>
      <c r="J144" s="2">
        <f t="shared" si="102"/>
        <v>-5.4337544658726027E-2</v>
      </c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B145">
        <v>1</v>
      </c>
      <c r="C145">
        <v>0</v>
      </c>
      <c r="D145" s="2">
        <f t="shared" si="101"/>
        <v>-1</v>
      </c>
      <c r="H145">
        <v>35</v>
      </c>
      <c r="I145">
        <v>30.3797</v>
      </c>
      <c r="J145" s="2">
        <f t="shared" si="102"/>
        <v>-7.0668724389986504E-2</v>
      </c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B146">
        <v>0.5</v>
      </c>
      <c r="C146">
        <v>0</v>
      </c>
      <c r="D146" s="2">
        <f t="shared" si="101"/>
        <v>-1</v>
      </c>
      <c r="H146">
        <v>35</v>
      </c>
      <c r="I146">
        <v>31.392399999999999</v>
      </c>
      <c r="J146" s="2">
        <f t="shared" si="102"/>
        <v>-5.4337544658726027E-2</v>
      </c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>
        <f>AVERAGE(B142:B146)</f>
        <v>1</v>
      </c>
      <c r="C147" s="3">
        <f>AVERAGE(C142:C146)</f>
        <v>0</v>
      </c>
      <c r="D147" s="3">
        <f>AVERAGE(D142:D146)</f>
        <v>-1</v>
      </c>
      <c r="E147" s="3">
        <f>_xlfn.T.TEST(B142:B146,C142:C146,2,1)</f>
        <v>1.1056493393450075E-2</v>
      </c>
      <c r="G147" s="3"/>
      <c r="H147" s="3">
        <f>AVERAGE(H142:H146)</f>
        <v>35.9</v>
      </c>
      <c r="I147" s="3">
        <f t="shared" ref="I147" si="103">AVERAGE(I142:I146)</f>
        <v>32.40504</v>
      </c>
      <c r="J147" s="3">
        <f>AVERAGE(J142:J146)</f>
        <v>-5.229477461182723E-2</v>
      </c>
      <c r="K147" s="3">
        <f>_xlfn.T.TEST(H142:H146,I142:I146,2,1)</f>
        <v>4.8232769892859163E-2</v>
      </c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A148" s="2" t="s">
        <v>0</v>
      </c>
      <c r="B148" s="2" t="s">
        <v>1</v>
      </c>
      <c r="C148" s="2" t="s">
        <v>2</v>
      </c>
      <c r="D148" s="2" t="s">
        <v>3</v>
      </c>
      <c r="E148" s="2" t="s">
        <v>4</v>
      </c>
      <c r="G148" s="2" t="s">
        <v>0</v>
      </c>
      <c r="H148" s="2" t="s">
        <v>1</v>
      </c>
      <c r="I148" s="2" t="s">
        <v>2</v>
      </c>
      <c r="J148" s="2" t="s">
        <v>3</v>
      </c>
      <c r="K148" s="2" t="s">
        <v>4</v>
      </c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A149" t="s">
        <v>103</v>
      </c>
      <c r="B149" s="2">
        <v>1.5</v>
      </c>
      <c r="C149" s="2">
        <v>0</v>
      </c>
      <c r="D149" s="2">
        <f>(C149-B149)/(C149+B149)</f>
        <v>-1</v>
      </c>
      <c r="G149" t="s">
        <v>128</v>
      </c>
      <c r="H149">
        <v>36.5</v>
      </c>
      <c r="I149">
        <v>37.468299999999999</v>
      </c>
      <c r="J149" s="2">
        <f>(I149-H149)/(I149+H149)</f>
        <v>1.3090742926361688E-2</v>
      </c>
      <c r="M149" s="2" t="str">
        <f>A149</f>
        <v>TS100319h1</v>
      </c>
      <c r="N149" s="2" t="str">
        <f>A151</f>
        <v>Lhx6</v>
      </c>
      <c r="O149" s="2">
        <f>B154</f>
        <v>1</v>
      </c>
      <c r="P149" s="2">
        <f>D154</f>
        <v>-1</v>
      </c>
      <c r="Q149" s="2">
        <f>E154</f>
        <v>1.1056493393450075E-2</v>
      </c>
      <c r="R149" s="2" t="str">
        <f>G149</f>
        <v>TS100319h2</v>
      </c>
      <c r="S149" s="2" t="str">
        <f>G151</f>
        <v>PV</v>
      </c>
      <c r="T149" s="2">
        <f>H154</f>
        <v>35.9</v>
      </c>
      <c r="U149" s="2">
        <f>J154</f>
        <v>-5.229477461182723E-2</v>
      </c>
      <c r="V149" s="2">
        <f>K154</f>
        <v>4.8232769892859163E-2</v>
      </c>
      <c r="W149" s="2">
        <f>U149-P149</f>
        <v>0.94770522538817281</v>
      </c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A150" s="2" t="s">
        <v>5</v>
      </c>
      <c r="B150">
        <v>0.5</v>
      </c>
      <c r="C150">
        <v>0</v>
      </c>
      <c r="D150" s="2">
        <f t="shared" ref="D150:D153" si="104">(C150-B150)/(C150+B150)</f>
        <v>-1</v>
      </c>
      <c r="G150" s="2" t="s">
        <v>5</v>
      </c>
      <c r="H150">
        <v>38</v>
      </c>
      <c r="I150">
        <v>31.392399999999999</v>
      </c>
      <c r="J150" s="2">
        <f t="shared" ref="J150:J153" si="105">(I150-H150)/(I150+H150)</f>
        <v>-9.5220802278059291E-2</v>
      </c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A151" s="2" t="s">
        <v>7</v>
      </c>
      <c r="B151">
        <v>1.5</v>
      </c>
      <c r="C151">
        <v>0</v>
      </c>
      <c r="D151" s="2">
        <f t="shared" si="104"/>
        <v>-1</v>
      </c>
      <c r="G151" s="2" t="s">
        <v>6</v>
      </c>
      <c r="H151">
        <v>35</v>
      </c>
      <c r="I151">
        <v>31.392399999999999</v>
      </c>
      <c r="J151" s="2">
        <f t="shared" si="105"/>
        <v>-5.4337544658726027E-2</v>
      </c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B152">
        <v>1</v>
      </c>
      <c r="C152">
        <v>0</v>
      </c>
      <c r="D152" s="2">
        <f t="shared" si="104"/>
        <v>-1</v>
      </c>
      <c r="H152">
        <v>35</v>
      </c>
      <c r="I152">
        <v>30.3797</v>
      </c>
      <c r="J152" s="2">
        <f t="shared" si="105"/>
        <v>-7.0668724389986504E-2</v>
      </c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B153">
        <v>0.5</v>
      </c>
      <c r="C153">
        <v>0</v>
      </c>
      <c r="D153" s="2">
        <f t="shared" si="104"/>
        <v>-1</v>
      </c>
      <c r="H153">
        <v>35</v>
      </c>
      <c r="I153">
        <v>31.392399999999999</v>
      </c>
      <c r="J153" s="2">
        <f t="shared" si="105"/>
        <v>-5.4337544658726027E-2</v>
      </c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>
        <f>AVERAGE(B149:B153)</f>
        <v>1</v>
      </c>
      <c r="C154" s="3">
        <f t="shared" ref="C154" si="106">AVERAGE(C149:C153)</f>
        <v>0</v>
      </c>
      <c r="D154" s="3">
        <f>AVERAGE(D149:D153)</f>
        <v>-1</v>
      </c>
      <c r="E154" s="3">
        <f>_xlfn.T.TEST(B149:B153,C149:C153,2,1)</f>
        <v>1.1056493393450075E-2</v>
      </c>
      <c r="G154" s="3"/>
      <c r="H154" s="3">
        <f>AVERAGE(H149:H153)</f>
        <v>35.9</v>
      </c>
      <c r="I154" s="3">
        <f t="shared" ref="I154" si="107">AVERAGE(I149:I153)</f>
        <v>32.40504</v>
      </c>
      <c r="J154" s="3">
        <f>AVERAGE(J149:J153)</f>
        <v>-5.229477461182723E-2</v>
      </c>
      <c r="K154" s="3">
        <f>_xlfn.T.TEST(H149:H153,I149:I153,2,1)</f>
        <v>4.8232769892859163E-2</v>
      </c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A155" s="2" t="s">
        <v>0</v>
      </c>
      <c r="B155" s="2" t="s">
        <v>1</v>
      </c>
      <c r="C155" s="2" t="s">
        <v>2</v>
      </c>
      <c r="D155" s="2" t="s">
        <v>3</v>
      </c>
      <c r="E155" s="2" t="s">
        <v>4</v>
      </c>
      <c r="G155" s="2" t="s">
        <v>0</v>
      </c>
      <c r="H155" s="2" t="s">
        <v>1</v>
      </c>
      <c r="I155" s="2" t="s">
        <v>2</v>
      </c>
      <c r="J155" s="2" t="s">
        <v>3</v>
      </c>
      <c r="K155" s="2" t="s">
        <v>4</v>
      </c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A156" t="s">
        <v>104</v>
      </c>
      <c r="B156" s="2">
        <v>14</v>
      </c>
      <c r="C156" s="2">
        <v>0</v>
      </c>
      <c r="D156" s="2">
        <f>(C156-B156)/(C156+B156)</f>
        <v>-1</v>
      </c>
      <c r="G156" t="s">
        <v>129</v>
      </c>
      <c r="H156">
        <v>68.5</v>
      </c>
      <c r="I156">
        <v>50.632899999999999</v>
      </c>
      <c r="J156" s="2">
        <f>(I156-H156)/(I156+H156)</f>
        <v>-0.14997620304718512</v>
      </c>
      <c r="M156" s="2" t="str">
        <f>A156</f>
        <v>TS100319i2</v>
      </c>
      <c r="N156" s="2" t="str">
        <f>A158</f>
        <v>Lhx6</v>
      </c>
      <c r="O156" s="2">
        <f>B161</f>
        <v>13.3</v>
      </c>
      <c r="P156" s="2">
        <f>D161</f>
        <v>-1</v>
      </c>
      <c r="Q156" s="2">
        <f>E161</f>
        <v>1.3332493438888372E-5</v>
      </c>
      <c r="R156" s="2" t="str">
        <f>G156</f>
        <v>TS100319i1</v>
      </c>
      <c r="S156" s="2" t="str">
        <f>G158</f>
        <v>PV</v>
      </c>
      <c r="T156" s="2">
        <f>H161</f>
        <v>55.9</v>
      </c>
      <c r="U156" s="2">
        <f>J161</f>
        <v>-9.8049672841584751E-2</v>
      </c>
      <c r="V156" s="2">
        <f>K161</f>
        <v>1.4641819025905762E-2</v>
      </c>
      <c r="W156" s="2">
        <f>U156-P156</f>
        <v>0.90195032715841528</v>
      </c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A157" s="2" t="s">
        <v>5</v>
      </c>
      <c r="B157">
        <v>13</v>
      </c>
      <c r="C157">
        <v>0</v>
      </c>
      <c r="D157" s="2">
        <f t="shared" ref="D157:D160" si="108">(C157-B157)/(C157+B157)</f>
        <v>-1</v>
      </c>
      <c r="G157" s="2" t="s">
        <v>5</v>
      </c>
      <c r="H157">
        <v>55</v>
      </c>
      <c r="I157">
        <v>48.607599999999998</v>
      </c>
      <c r="J157" s="2">
        <f t="shared" ref="J157:J160" si="109">(I157-H157)/(I157+H157)</f>
        <v>-6.1698176581640757E-2</v>
      </c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A158" s="2" t="s">
        <v>7</v>
      </c>
      <c r="B158">
        <v>14.5</v>
      </c>
      <c r="C158">
        <v>0</v>
      </c>
      <c r="D158" s="2">
        <f t="shared" si="108"/>
        <v>-1</v>
      </c>
      <c r="G158" s="2" t="s">
        <v>6</v>
      </c>
      <c r="H158">
        <v>53</v>
      </c>
      <c r="I158">
        <v>47.594900000000003</v>
      </c>
      <c r="J158" s="2">
        <f t="shared" si="109"/>
        <v>-5.3731352185846376E-2</v>
      </c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B159">
        <v>13.5</v>
      </c>
      <c r="C159">
        <v>0</v>
      </c>
      <c r="D159" s="2">
        <f t="shared" si="108"/>
        <v>-1</v>
      </c>
      <c r="H159">
        <v>54.5</v>
      </c>
      <c r="I159">
        <v>40.506300000000003</v>
      </c>
      <c r="J159" s="2">
        <f t="shared" si="109"/>
        <v>-0.14729233745551606</v>
      </c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B160">
        <v>11.5</v>
      </c>
      <c r="C160">
        <v>0</v>
      </c>
      <c r="D160" s="2">
        <f t="shared" si="108"/>
        <v>-1</v>
      </c>
      <c r="H160">
        <v>48.5</v>
      </c>
      <c r="I160">
        <v>41.518999999999998</v>
      </c>
      <c r="J160" s="2">
        <f t="shared" si="109"/>
        <v>-7.7550294937735381E-2</v>
      </c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>
        <f>AVERAGE(B156:B160)</f>
        <v>13.3</v>
      </c>
      <c r="C161" s="3">
        <f t="shared" ref="C161" si="110">AVERAGE(C156:C160)</f>
        <v>0</v>
      </c>
      <c r="D161" s="3">
        <f>AVERAGE(D156:D160)</f>
        <v>-1</v>
      </c>
      <c r="E161" s="3">
        <f>_xlfn.T.TEST(B156:B160,C156:C160,2,1)</f>
        <v>1.3332493438888372E-5</v>
      </c>
      <c r="G161" s="3"/>
      <c r="H161" s="3">
        <f>AVERAGE(H156:H160)</f>
        <v>55.9</v>
      </c>
      <c r="I161" s="3">
        <f t="shared" ref="I161" si="111">AVERAGE(I156:I160)</f>
        <v>45.77214</v>
      </c>
      <c r="J161" s="3">
        <f>AVERAGE(J156:J160)</f>
        <v>-9.8049672841584751E-2</v>
      </c>
      <c r="K161" s="3">
        <f>_xlfn.T.TEST(H156:H160,I156:I160,2,1)</f>
        <v>1.4641819025905762E-2</v>
      </c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A162" s="2" t="s">
        <v>0</v>
      </c>
      <c r="B162" s="2" t="s">
        <v>1</v>
      </c>
      <c r="C162" s="2" t="s">
        <v>2</v>
      </c>
      <c r="D162" s="2" t="s">
        <v>3</v>
      </c>
      <c r="E162" s="2" t="s">
        <v>4</v>
      </c>
      <c r="G162" s="2" t="s">
        <v>0</v>
      </c>
      <c r="H162" s="2" t="s">
        <v>1</v>
      </c>
      <c r="I162" s="2" t="s">
        <v>2</v>
      </c>
      <c r="J162" s="2" t="s">
        <v>3</v>
      </c>
      <c r="K162" s="2" t="s">
        <v>4</v>
      </c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A163" t="s">
        <v>105</v>
      </c>
      <c r="B163">
        <v>5.5</v>
      </c>
      <c r="C163">
        <v>1.0126599999999999</v>
      </c>
      <c r="D163" s="2">
        <f>(C163-B163)/(C163+B163)</f>
        <v>-0.68901800493193244</v>
      </c>
      <c r="G163" t="s">
        <v>130</v>
      </c>
      <c r="H163" s="2">
        <v>24.5</v>
      </c>
      <c r="I163" s="2">
        <v>2.0253199999999998</v>
      </c>
      <c r="J163" s="2">
        <f>(I163-H163)/(I163+H163)</f>
        <v>-0.84729156896127922</v>
      </c>
      <c r="M163" s="2" t="str">
        <f>A163</f>
        <v>TS093019b2</v>
      </c>
      <c r="N163" s="2" t="str">
        <f>A165</f>
        <v>Lhx6</v>
      </c>
      <c r="O163" s="2">
        <f>B168</f>
        <v>6</v>
      </c>
      <c r="P163" s="2">
        <f>D168</f>
        <v>-0.88004178164821811</v>
      </c>
      <c r="Q163" s="2">
        <f>E168</f>
        <v>2.0620048099524184E-4</v>
      </c>
      <c r="R163" s="2" t="str">
        <f>G163</f>
        <v>TS093019b1</v>
      </c>
      <c r="S163" s="2" t="str">
        <f>G165</f>
        <v>PV</v>
      </c>
      <c r="T163" s="2">
        <f>H168</f>
        <v>23.833333333333332</v>
      </c>
      <c r="U163" s="2">
        <f>J168</f>
        <v>-0.84129870314862998</v>
      </c>
      <c r="V163" s="2">
        <f>K168</f>
        <v>1.4275080037288239E-2</v>
      </c>
      <c r="W163" s="2">
        <f>U163-P163</f>
        <v>3.8743078499588135E-2</v>
      </c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A164" s="2" t="s">
        <v>5</v>
      </c>
      <c r="B164">
        <v>6</v>
      </c>
      <c r="C164">
        <v>1.0126599999999999</v>
      </c>
      <c r="D164" s="2">
        <f t="shared" ref="D164:D167" si="112">(C164-B164)/(C164+B164)</f>
        <v>-0.71119090330915791</v>
      </c>
      <c r="G164" s="2" t="s">
        <v>5</v>
      </c>
      <c r="H164">
        <v>26</v>
      </c>
      <c r="I164">
        <v>0</v>
      </c>
      <c r="J164" s="2">
        <f t="shared" ref="J164:J165" si="113">(I164-H164)/(I164+H164)</f>
        <v>-1</v>
      </c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A165" s="2" t="s">
        <v>7</v>
      </c>
      <c r="B165">
        <v>5.5</v>
      </c>
      <c r="C165">
        <v>0</v>
      </c>
      <c r="D165" s="2">
        <f t="shared" si="112"/>
        <v>-1</v>
      </c>
      <c r="G165" s="2" t="s">
        <v>6</v>
      </c>
      <c r="H165">
        <v>21</v>
      </c>
      <c r="I165">
        <v>4.05063</v>
      </c>
      <c r="J165" s="2">
        <f t="shared" si="113"/>
        <v>-0.67660454048461072</v>
      </c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B166">
        <v>7</v>
      </c>
      <c r="C166">
        <v>0</v>
      </c>
      <c r="D166" s="2">
        <f t="shared" si="112"/>
        <v>-1</v>
      </c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B167">
        <v>6</v>
      </c>
      <c r="C167">
        <v>0</v>
      </c>
      <c r="D167" s="2">
        <f t="shared" si="112"/>
        <v>-1</v>
      </c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>
        <f>AVERAGE(B163:B167)</f>
        <v>6</v>
      </c>
      <c r="C168" s="3">
        <f t="shared" ref="C168" si="114">AVERAGE(C163:C167)</f>
        <v>0.40506399999999998</v>
      </c>
      <c r="D168" s="3">
        <f>AVERAGE(D163:D167)</f>
        <v>-0.88004178164821811</v>
      </c>
      <c r="E168" s="3">
        <f>_xlfn.T.TEST(B163:B167,C163:C167,2,1)</f>
        <v>2.0620048099524184E-4</v>
      </c>
      <c r="G168" s="3"/>
      <c r="H168" s="3">
        <f>AVERAGE(H163:H167)</f>
        <v>23.833333333333332</v>
      </c>
      <c r="I168" s="3">
        <f t="shared" ref="I168" si="115">AVERAGE(I163:I167)</f>
        <v>2.0253166666666664</v>
      </c>
      <c r="J168" s="3">
        <f>AVERAGE(J163:J167)</f>
        <v>-0.84129870314862998</v>
      </c>
      <c r="K168" s="3">
        <f>_xlfn.T.TEST(H163:H167,I163:I167,2,1)</f>
        <v>1.4275080037288239E-2</v>
      </c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A169" s="2" t="s">
        <v>0</v>
      </c>
      <c r="B169" s="2" t="s">
        <v>1</v>
      </c>
      <c r="C169" s="2" t="s">
        <v>2</v>
      </c>
      <c r="D169" s="2" t="s">
        <v>3</v>
      </c>
      <c r="E169" s="2" t="s">
        <v>4</v>
      </c>
      <c r="G169" t="s">
        <v>132</v>
      </c>
      <c r="H169" s="2" t="s">
        <v>1</v>
      </c>
      <c r="I169" s="2" t="s">
        <v>2</v>
      </c>
      <c r="J169" s="2" t="s">
        <v>3</v>
      </c>
      <c r="K169" s="2" t="s">
        <v>4</v>
      </c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A170" t="s">
        <v>106</v>
      </c>
      <c r="B170">
        <v>26</v>
      </c>
      <c r="C170">
        <v>13.1646</v>
      </c>
      <c r="D170" s="2">
        <f>(C170-B170)/(C170+B170)</f>
        <v>-0.32772963339342159</v>
      </c>
      <c r="G170" t="s">
        <v>131</v>
      </c>
      <c r="H170">
        <v>27</v>
      </c>
      <c r="I170">
        <v>22.278500000000001</v>
      </c>
      <c r="J170" s="2">
        <f>(I170-H170)/(I170+H170)</f>
        <v>-9.5812575463944699E-2</v>
      </c>
      <c r="M170" s="2" t="str">
        <f>A170</f>
        <v>TS093019e1</v>
      </c>
      <c r="N170" s="2" t="str">
        <f>A172</f>
        <v>Lhx6</v>
      </c>
      <c r="O170" s="2">
        <f>B175</f>
        <v>23.4</v>
      </c>
      <c r="P170" s="2">
        <f>D175</f>
        <v>-0.59134190547103616</v>
      </c>
      <c r="Q170" s="2">
        <f>E175</f>
        <v>1.563669172232761E-4</v>
      </c>
      <c r="R170" s="2" t="str">
        <f>G170</f>
        <v>TS093019e2</v>
      </c>
      <c r="S170" s="2" t="str">
        <f>G172</f>
        <v>PV</v>
      </c>
      <c r="T170" s="2">
        <f>H175</f>
        <v>24.2</v>
      </c>
      <c r="U170" s="2">
        <f>J175</f>
        <v>-2.6499399143694351E-2</v>
      </c>
      <c r="V170" s="2">
        <f>K175</f>
        <v>0.56807917782395512</v>
      </c>
      <c r="W170" s="2">
        <f>U170-P170</f>
        <v>0.56484250632734179</v>
      </c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A171" s="2" t="s">
        <v>5</v>
      </c>
      <c r="B171">
        <v>24.5</v>
      </c>
      <c r="C171">
        <v>6.0759499999999997</v>
      </c>
      <c r="D171" s="2">
        <f t="shared" ref="D171:D174" si="116">(C171-B171)/(C171+B171)</f>
        <v>-0.60256672319257465</v>
      </c>
      <c r="G171" s="2" t="s">
        <v>5</v>
      </c>
      <c r="H171">
        <v>25.5</v>
      </c>
      <c r="I171">
        <v>25.316500000000001</v>
      </c>
      <c r="J171" s="2">
        <f t="shared" ref="J171:J174" si="117">(I171-H171)/(I171+H171)</f>
        <v>-3.6110318498912487E-3</v>
      </c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A172" s="2" t="s">
        <v>7</v>
      </c>
      <c r="B172">
        <v>24.5</v>
      </c>
      <c r="C172">
        <v>6.0759499999999997</v>
      </c>
      <c r="D172" s="2">
        <f t="shared" si="116"/>
        <v>-0.60256672319257465</v>
      </c>
      <c r="G172" s="2" t="s">
        <v>6</v>
      </c>
      <c r="H172">
        <v>28</v>
      </c>
      <c r="I172">
        <v>27.341799999999999</v>
      </c>
      <c r="J172" s="2">
        <f t="shared" si="117"/>
        <v>-1.1893360895381082E-2</v>
      </c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B173">
        <v>23.5</v>
      </c>
      <c r="C173">
        <v>4.05063</v>
      </c>
      <c r="D173" s="2">
        <f t="shared" si="116"/>
        <v>-0.70595009987067459</v>
      </c>
      <c r="H173">
        <v>25.5</v>
      </c>
      <c r="I173">
        <v>17.215199999999999</v>
      </c>
      <c r="J173" s="2">
        <f t="shared" si="117"/>
        <v>-0.19395437689628051</v>
      </c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B174">
        <v>18.5</v>
      </c>
      <c r="C174">
        <v>3.0379700000000001</v>
      </c>
      <c r="D174" s="2">
        <f t="shared" si="116"/>
        <v>-0.71789634770593513</v>
      </c>
      <c r="H174">
        <v>15</v>
      </c>
      <c r="I174">
        <v>21.265799999999999</v>
      </c>
      <c r="J174" s="2">
        <f t="shared" si="117"/>
        <v>0.17277434938702577</v>
      </c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>
        <f>AVERAGE(B170:B174)</f>
        <v>23.4</v>
      </c>
      <c r="C175" s="3">
        <f t="shared" ref="C175" si="118">AVERAGE(C170:C174)</f>
        <v>6.4810199999999991</v>
      </c>
      <c r="D175" s="3">
        <f>AVERAGE(D170:D174)</f>
        <v>-0.59134190547103616</v>
      </c>
      <c r="E175" s="3">
        <f>_xlfn.T.TEST(B170:B174,C170:C174,2,1)</f>
        <v>1.563669172232761E-4</v>
      </c>
      <c r="G175" s="3"/>
      <c r="H175" s="3">
        <f>AVERAGE(H170:H174)</f>
        <v>24.2</v>
      </c>
      <c r="I175" s="3">
        <f t="shared" ref="I175" si="119">AVERAGE(I170:I174)</f>
        <v>22.68356</v>
      </c>
      <c r="J175" s="3">
        <f>AVERAGE(J170:J174)</f>
        <v>-2.6499399143694351E-2</v>
      </c>
      <c r="K175" s="3">
        <f>_xlfn.T.TEST(H170:H174,I170:I174,2,1)</f>
        <v>0.56807917782395512</v>
      </c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A176" s="2" t="s">
        <v>0</v>
      </c>
      <c r="B176" s="2" t="s">
        <v>1</v>
      </c>
      <c r="C176" s="2" t="s">
        <v>2</v>
      </c>
      <c r="D176" s="2" t="s">
        <v>3</v>
      </c>
      <c r="E176" s="2" t="s">
        <v>4</v>
      </c>
      <c r="G176" s="2" t="s">
        <v>0</v>
      </c>
      <c r="H176" s="2" t="s">
        <v>1</v>
      </c>
      <c r="I176" s="2" t="s">
        <v>2</v>
      </c>
      <c r="J176" s="2" t="s">
        <v>3</v>
      </c>
      <c r="K176" s="2" t="s">
        <v>4</v>
      </c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A177" t="s">
        <v>107</v>
      </c>
      <c r="B177">
        <v>5</v>
      </c>
      <c r="C177">
        <v>2.0253199999999998</v>
      </c>
      <c r="D177" s="2">
        <f>(C177-B177)/(C177+B177)</f>
        <v>-0.42342270530025683</v>
      </c>
      <c r="G177" t="s">
        <v>132</v>
      </c>
      <c r="H177">
        <v>26</v>
      </c>
      <c r="I177">
        <v>26.3291</v>
      </c>
      <c r="J177" s="2">
        <f>(I177-H177)/(I177+H177)</f>
        <v>6.289043763412717E-3</v>
      </c>
      <c r="M177" s="2" t="str">
        <f>A177</f>
        <v>TS093019g2</v>
      </c>
      <c r="N177" s="2" t="str">
        <f>A179</f>
        <v>Lhx6</v>
      </c>
      <c r="O177" s="2">
        <f>B182</f>
        <v>5</v>
      </c>
      <c r="P177" s="2">
        <f>D182</f>
        <v>-0.68391812905460048</v>
      </c>
      <c r="Q177" s="2">
        <f>E182</f>
        <v>6.9087252887575139E-4</v>
      </c>
      <c r="R177" s="2" t="str">
        <f>G177</f>
        <v>TS093019g1</v>
      </c>
      <c r="S177" s="2" t="str">
        <f>G179</f>
        <v>PV</v>
      </c>
      <c r="T177" s="2">
        <f>H182</f>
        <v>33.5</v>
      </c>
      <c r="U177" s="2">
        <f>J182</f>
        <v>3.0729975162861821E-2</v>
      </c>
      <c r="V177" s="2">
        <f>K182</f>
        <v>0.37035212080912067</v>
      </c>
      <c r="W177" s="2">
        <f>U177-P177</f>
        <v>0.71464810421746228</v>
      </c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A178" s="2" t="s">
        <v>5</v>
      </c>
      <c r="B178">
        <v>6</v>
      </c>
      <c r="C178">
        <v>1.0126599999999999</v>
      </c>
      <c r="D178" s="2">
        <f t="shared" ref="D178:D181" si="120">(C178-B178)/(C178+B178)</f>
        <v>-0.71119090330915791</v>
      </c>
      <c r="G178" s="2" t="s">
        <v>5</v>
      </c>
      <c r="H178">
        <v>30.5</v>
      </c>
      <c r="I178">
        <v>35.442999999999998</v>
      </c>
      <c r="J178" s="2">
        <f t="shared" ref="J178:J181" si="121">(I178-H178)/(I178+H178)</f>
        <v>7.4958676432676674E-2</v>
      </c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A179" s="2" t="s">
        <v>7</v>
      </c>
      <c r="B179">
        <v>4</v>
      </c>
      <c r="C179">
        <v>1.0126599999999999</v>
      </c>
      <c r="D179" s="2">
        <f t="shared" si="120"/>
        <v>-0.59595903173165543</v>
      </c>
      <c r="G179" s="2" t="s">
        <v>6</v>
      </c>
      <c r="H179">
        <v>36.5</v>
      </c>
      <c r="I179">
        <v>35.442999999999998</v>
      </c>
      <c r="J179" s="2">
        <f t="shared" si="121"/>
        <v>-1.469218687016113E-2</v>
      </c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B180">
        <v>5.5</v>
      </c>
      <c r="C180">
        <v>1.0126599999999999</v>
      </c>
      <c r="D180" s="2">
        <f t="shared" si="120"/>
        <v>-0.68901800493193244</v>
      </c>
      <c r="H180">
        <v>41</v>
      </c>
      <c r="I180">
        <v>38.481000000000002</v>
      </c>
      <c r="J180" s="2">
        <f t="shared" si="121"/>
        <v>-3.169310904492896E-2</v>
      </c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B181">
        <v>4.5</v>
      </c>
      <c r="C181">
        <v>0</v>
      </c>
      <c r="D181" s="2">
        <f t="shared" si="120"/>
        <v>-1</v>
      </c>
      <c r="H181">
        <v>33.5</v>
      </c>
      <c r="I181">
        <v>42.531599999999997</v>
      </c>
      <c r="J181" s="2">
        <f t="shared" si="121"/>
        <v>0.1187874515333098</v>
      </c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>
        <f>AVERAGE(B177:B181)</f>
        <v>5</v>
      </c>
      <c r="C182" s="3">
        <f t="shared" ref="C182" si="122">AVERAGE(C177:C181)</f>
        <v>1.0126599999999999</v>
      </c>
      <c r="D182" s="3">
        <f>AVERAGE(D177:D181)</f>
        <v>-0.68391812905460048</v>
      </c>
      <c r="E182" s="3">
        <f>_xlfn.T.TEST(B177:B181,C177:C181,2,1)</f>
        <v>6.9087252887575139E-4</v>
      </c>
      <c r="G182" s="3"/>
      <c r="H182" s="3">
        <f>AVERAGE(H177:H181)</f>
        <v>33.5</v>
      </c>
      <c r="I182" s="3">
        <f t="shared" ref="I182" si="123">AVERAGE(I177:I181)</f>
        <v>35.645539999999997</v>
      </c>
      <c r="J182" s="3">
        <f>AVERAGE(J177:J181)</f>
        <v>3.0729975162861821E-2</v>
      </c>
      <c r="K182" s="3">
        <f>_xlfn.T.TEST(H177:H181,I177:I181,2,1)</f>
        <v>0.37035212080912067</v>
      </c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A183" s="2" t="s">
        <v>0</v>
      </c>
      <c r="B183" s="2" t="s">
        <v>1</v>
      </c>
      <c r="C183" s="2" t="s">
        <v>2</v>
      </c>
      <c r="D183" s="2" t="s">
        <v>3</v>
      </c>
      <c r="E183" s="2" t="s">
        <v>4</v>
      </c>
      <c r="G183" s="2" t="s">
        <v>0</v>
      </c>
      <c r="H183" s="2" t="s">
        <v>1</v>
      </c>
      <c r="I183" s="2" t="s">
        <v>2</v>
      </c>
      <c r="J183" s="2" t="s">
        <v>3</v>
      </c>
      <c r="K183" s="2" t="s">
        <v>4</v>
      </c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A184" t="s">
        <v>108</v>
      </c>
      <c r="B184" s="2">
        <v>5.5</v>
      </c>
      <c r="C184" s="2">
        <v>3.0379700000000001</v>
      </c>
      <c r="D184" s="2">
        <f>(C184-B184)/(C184+B184)</f>
        <v>-0.28836245618103601</v>
      </c>
      <c r="G184" t="s">
        <v>133</v>
      </c>
      <c r="H184" s="2">
        <v>7</v>
      </c>
      <c r="I184" s="2">
        <v>6.0759499999999997</v>
      </c>
      <c r="J184" s="2">
        <f>(I184-H184)/(I184+H184)</f>
        <v>-7.0667905582386004E-2</v>
      </c>
      <c r="M184" s="2" t="str">
        <f>A184</f>
        <v>TS093019i1</v>
      </c>
      <c r="N184" s="2" t="str">
        <f>A186</f>
        <v>Lhx6</v>
      </c>
      <c r="O184" s="2">
        <f>B189</f>
        <v>7.5</v>
      </c>
      <c r="P184" s="2">
        <f>D189</f>
        <v>-0.18206462979395679</v>
      </c>
      <c r="Q184" s="2">
        <f>E189</f>
        <v>2.7681725625588773E-3</v>
      </c>
      <c r="R184" s="2" t="str">
        <f>G184</f>
        <v>TS093019i2</v>
      </c>
      <c r="S184" s="2" t="str">
        <f>G186</f>
        <v>PV</v>
      </c>
      <c r="T184" s="2">
        <f>H189</f>
        <v>6.5</v>
      </c>
      <c r="U184" s="2">
        <f>J189</f>
        <v>1.8606944817749396E-2</v>
      </c>
      <c r="V184" s="2">
        <f>K189</f>
        <v>0.71845254350008936</v>
      </c>
      <c r="W184" s="2">
        <f>U184-P184</f>
        <v>0.2006715746117062</v>
      </c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A185" s="2" t="s">
        <v>5</v>
      </c>
      <c r="B185">
        <v>8</v>
      </c>
      <c r="C185">
        <v>6.0759499999999997</v>
      </c>
      <c r="D185" s="2">
        <f t="shared" ref="D185:D188" si="124">(C185-B185)/(C185+B185)</f>
        <v>-0.13669059637182573</v>
      </c>
      <c r="G185" s="2" t="s">
        <v>5</v>
      </c>
      <c r="H185" s="2">
        <v>6</v>
      </c>
      <c r="I185" s="2">
        <v>7.0886100000000001</v>
      </c>
      <c r="J185" s="2">
        <f t="shared" ref="J185:J186" si="125">(I185-H185)/(I185+H185)</f>
        <v>8.3172315471237976E-2</v>
      </c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A186" s="2" t="s">
        <v>7</v>
      </c>
      <c r="B186">
        <v>7.5</v>
      </c>
      <c r="C186">
        <v>6.0759499999999997</v>
      </c>
      <c r="D186" s="2">
        <f t="shared" si="124"/>
        <v>-0.10489505338484602</v>
      </c>
      <c r="G186" s="2" t="s">
        <v>6</v>
      </c>
      <c r="H186" s="2">
        <v>6.5</v>
      </c>
      <c r="I186" s="2">
        <v>7.0886100000000001</v>
      </c>
      <c r="J186" s="2">
        <f t="shared" si="125"/>
        <v>4.3316424564396216E-2</v>
      </c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B187">
        <v>9.5</v>
      </c>
      <c r="C187">
        <v>6.0759499999999997</v>
      </c>
      <c r="D187" s="2">
        <f t="shared" si="124"/>
        <v>-0.21982928810120733</v>
      </c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B188">
        <v>7</v>
      </c>
      <c r="C188">
        <v>5.0632900000000003</v>
      </c>
      <c r="D188" s="2">
        <f t="shared" si="124"/>
        <v>-0.16054575493086876</v>
      </c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>
        <f>AVERAGE(B184:B188)</f>
        <v>7.5</v>
      </c>
      <c r="C189" s="3">
        <f t="shared" ref="C189" si="126">AVERAGE(C184:C188)</f>
        <v>5.265822</v>
      </c>
      <c r="D189" s="3">
        <f>AVERAGE(D184:D188)</f>
        <v>-0.18206462979395679</v>
      </c>
      <c r="E189" s="3">
        <f>_xlfn.T.TEST(B184:B188,C184:C188,2,1)</f>
        <v>2.7681725625588773E-3</v>
      </c>
      <c r="G189" s="3"/>
      <c r="H189" s="3">
        <f>AVERAGE(H184:H188)</f>
        <v>6.5</v>
      </c>
      <c r="I189" s="3">
        <f t="shared" ref="I189" si="127">AVERAGE(I184:I188)</f>
        <v>6.7510566666666669</v>
      </c>
      <c r="J189" s="3">
        <f>AVERAGE(J184:J188)</f>
        <v>1.8606944817749396E-2</v>
      </c>
      <c r="K189" s="3">
        <f>_xlfn.T.TEST(H184:H188,I184:I188,2,1)</f>
        <v>0.71845254350008936</v>
      </c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A191"/>
      <c r="G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G196" s="3"/>
      <c r="H196" s="3"/>
      <c r="I196" s="3"/>
      <c r="J196" s="3"/>
      <c r="K196" s="3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A198"/>
      <c r="G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G203" s="3"/>
      <c r="H203" s="3"/>
      <c r="I203" s="3"/>
      <c r="J203" s="3"/>
      <c r="K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A208" s="3"/>
      <c r="B208" s="3"/>
      <c r="C208" s="3"/>
      <c r="D208" s="3"/>
      <c r="E208" s="3"/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A215" s="3"/>
      <c r="B215" s="3"/>
      <c r="C215" s="3"/>
      <c r="D215" s="3"/>
      <c r="E215" s="3"/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A222" s="3"/>
      <c r="B222" s="3"/>
      <c r="C222" s="3"/>
      <c r="D222" s="3"/>
      <c r="E222" s="3"/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A229" s="3"/>
      <c r="B229" s="3"/>
      <c r="C229" s="3"/>
      <c r="D229" s="3"/>
      <c r="E229" s="3"/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A236" s="3"/>
      <c r="B236" s="3"/>
      <c r="C236" s="3"/>
      <c r="D236" s="3"/>
      <c r="E236" s="3"/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A243" s="3"/>
      <c r="B243" s="3"/>
      <c r="C243" s="3"/>
      <c r="D243" s="3"/>
      <c r="E243" s="3"/>
      <c r="Y243"/>
      <c r="Z243"/>
      <c r="AA243"/>
      <c r="AB243"/>
      <c r="AC243"/>
      <c r="AD243"/>
      <c r="AE243"/>
      <c r="AF243"/>
      <c r="AG243"/>
      <c r="AH243"/>
      <c r="AI243"/>
      <c r="AJ243"/>
    </row>
    <row r="250" spans="1:36" x14ac:dyDescent="0.3">
      <c r="A250" s="1"/>
      <c r="B250" s="1"/>
      <c r="C250" s="1"/>
      <c r="D250" s="1"/>
      <c r="E250" s="1"/>
    </row>
    <row r="257" spans="1:5" x14ac:dyDescent="0.3">
      <c r="A257" s="1"/>
      <c r="B257" s="1"/>
      <c r="C257" s="1"/>
      <c r="D257" s="1"/>
      <c r="E257" s="1"/>
    </row>
    <row r="264" spans="1:5" x14ac:dyDescent="0.3">
      <c r="A264" s="1"/>
      <c r="B264" s="1"/>
      <c r="C264" s="1"/>
      <c r="D264" s="1"/>
      <c r="E264" s="1"/>
    </row>
    <row r="271" spans="1:5" x14ac:dyDescent="0.3">
      <c r="A271" s="1"/>
      <c r="B271" s="1"/>
      <c r="C271" s="1"/>
      <c r="D271" s="1"/>
      <c r="E271" s="1"/>
    </row>
  </sheetData>
  <conditionalFormatting sqref="F7">
    <cfRule type="cellIs" dxfId="13" priority="16" operator="greaterThan">
      <formula>0.5</formula>
    </cfRule>
  </conditionalFormatting>
  <conditionalFormatting sqref="F35">
    <cfRule type="cellIs" dxfId="12" priority="15" operator="greaterThan">
      <formula>0.5</formula>
    </cfRule>
  </conditionalFormatting>
  <conditionalFormatting sqref="E1:E104 K1:K139 E106:E111 E113:E118 E120:E125 E127:E132 E134:E139 E141:E146 E148:E160 K142:K1048576 E162:E1048576">
    <cfRule type="cellIs" dxfId="11" priority="14" operator="greaterThan">
      <formula>0.05</formula>
    </cfRule>
  </conditionalFormatting>
  <conditionalFormatting sqref="E105">
    <cfRule type="cellIs" dxfId="10" priority="13" operator="greaterThan">
      <formula>0.05</formula>
    </cfRule>
  </conditionalFormatting>
  <conditionalFormatting sqref="E112">
    <cfRule type="cellIs" dxfId="9" priority="12" operator="greaterThan">
      <formula>0.05</formula>
    </cfRule>
  </conditionalFormatting>
  <conditionalFormatting sqref="E119">
    <cfRule type="cellIs" dxfId="8" priority="11" operator="greaterThan">
      <formula>0.05</formula>
    </cfRule>
  </conditionalFormatting>
  <conditionalFormatting sqref="E126">
    <cfRule type="cellIs" dxfId="7" priority="10" operator="greaterThan">
      <formula>0.05</formula>
    </cfRule>
  </conditionalFormatting>
  <conditionalFormatting sqref="E140">
    <cfRule type="cellIs" dxfId="6" priority="8" operator="greaterThan">
      <formula>0.05</formula>
    </cfRule>
  </conditionalFormatting>
  <conditionalFormatting sqref="K140">
    <cfRule type="cellIs" dxfId="5" priority="4" operator="greaterThan">
      <formula>0.05</formula>
    </cfRule>
  </conditionalFormatting>
  <conditionalFormatting sqref="E147">
    <cfRule type="cellIs" dxfId="4" priority="7" operator="greaterThan">
      <formula>0.05</formula>
    </cfRule>
  </conditionalFormatting>
  <conditionalFormatting sqref="E133">
    <cfRule type="cellIs" dxfId="3" priority="6" operator="greaterThan">
      <formula>0.05</formula>
    </cfRule>
  </conditionalFormatting>
  <conditionalFormatting sqref="E161">
    <cfRule type="cellIs" dxfId="2" priority="3" operator="greaterThan">
      <formula>0.05</formula>
    </cfRule>
  </conditionalFormatting>
  <conditionalFormatting sqref="AD1:AD29 AI1:AI15 AD37:AD1048576 AI17:AI1048576">
    <cfRule type="cellIs" dxfId="1" priority="2" operator="greaterThan">
      <formula>0.05</formula>
    </cfRule>
  </conditionalFormatting>
  <conditionalFormatting sqref="K141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</vt:lpstr>
      <vt:lpstr>Global Stri</vt:lpstr>
      <vt:lpstr>D1 Stri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2020-04-30T17:09:54Z</dcterms:created>
  <dcterms:modified xsi:type="dcterms:W3CDTF">2021-03-24T16:22:38Z</dcterms:modified>
</cp:coreProperties>
</file>