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0\for Resubmission - Copy for reorganization\Results\Fig 8 - translation\"/>
    </mc:Choice>
  </mc:AlternateContent>
  <xr:revisionPtr revIDLastSave="0" documentId="13_ncr:1_{9EE7C517-37F5-45BB-85A3-A7F423FBB0FE}" xr6:coauthVersionLast="46" xr6:coauthVersionMax="46" xr10:uidLastSave="{00000000-0000-0000-0000-000000000000}"/>
  <bookViews>
    <workbookView xWindow="9225" yWindow="-13125" windowWidth="15375" windowHeight="11730" xr2:uid="{1208F6DF-E79D-478F-8213-E2F6C8E9ED7B}"/>
  </bookViews>
  <sheets>
    <sheet name="Filtered under 30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7" l="1"/>
  <c r="V33" i="7"/>
  <c r="R33" i="7"/>
  <c r="O34" i="7"/>
  <c r="O35" i="7" s="1"/>
  <c r="L34" i="7"/>
  <c r="L35" i="7" s="1"/>
  <c r="U33" i="7" s="1"/>
  <c r="K34" i="7"/>
  <c r="K35" i="7" s="1"/>
  <c r="F34" i="7"/>
  <c r="F35" i="7" s="1"/>
  <c r="S33" i="7" s="1"/>
  <c r="E34" i="7"/>
  <c r="O33" i="7"/>
  <c r="L33" i="7"/>
  <c r="K33" i="7"/>
  <c r="F33" i="7"/>
  <c r="E33" i="7"/>
  <c r="O32" i="7"/>
  <c r="L32" i="7"/>
  <c r="T33" i="7" s="1"/>
  <c r="K32" i="7"/>
  <c r="F32" i="7"/>
  <c r="E32" i="7"/>
  <c r="F4" i="7" l="1"/>
  <c r="F5" i="7" s="1"/>
  <c r="S3" i="7" s="1"/>
  <c r="L3" i="7"/>
  <c r="E4" i="7"/>
  <c r="E5" i="7" s="1"/>
  <c r="K4" i="7"/>
  <c r="K5" i="7" s="1"/>
  <c r="L4" i="7"/>
  <c r="L5" i="7" s="1"/>
  <c r="U3" i="7" s="1"/>
  <c r="F2" i="7"/>
  <c r="R3" i="7" s="1"/>
  <c r="E2" i="7"/>
  <c r="E3" i="7"/>
  <c r="O4" i="7"/>
  <c r="O5" i="7" s="1"/>
  <c r="W3" i="7" s="1"/>
  <c r="L2" i="7"/>
  <c r="T3" i="7" s="1"/>
  <c r="F3" i="7"/>
  <c r="O2" i="7"/>
  <c r="V3" i="7" s="1"/>
  <c r="O3" i="7"/>
  <c r="K2" i="7"/>
  <c r="E35" i="7"/>
  <c r="K3" i="7"/>
</calcChain>
</file>

<file path=xl/sharedStrings.xml><?xml version="1.0" encoding="utf-8"?>
<sst xmlns="http://schemas.openxmlformats.org/spreadsheetml/2006/main" count="195" uniqueCount="56">
  <si>
    <t>SEM</t>
  </si>
  <si>
    <t>SD</t>
  </si>
  <si>
    <t>Median</t>
  </si>
  <si>
    <t>Mean</t>
  </si>
  <si>
    <t>Lhx6</t>
  </si>
  <si>
    <t>PV</t>
  </si>
  <si>
    <t>no</t>
  </si>
  <si>
    <t>TS102520e2_2</t>
  </si>
  <si>
    <t>TS102520e2_1</t>
  </si>
  <si>
    <t>TS102520d1</t>
  </si>
  <si>
    <t>TS102520d2</t>
  </si>
  <si>
    <t>TS102520c2</t>
  </si>
  <si>
    <t>TS102520c1</t>
  </si>
  <si>
    <t>TS102420i2</t>
  </si>
  <si>
    <t>TS102420i1</t>
  </si>
  <si>
    <t>yes</t>
  </si>
  <si>
    <t>TS102420h1</t>
  </si>
  <si>
    <t>TS102420h2</t>
  </si>
  <si>
    <t>TS102420g2</t>
  </si>
  <si>
    <t>TS102420g1</t>
  </si>
  <si>
    <t>TS102420f1</t>
  </si>
  <si>
    <t>TS102420f2</t>
  </si>
  <si>
    <t>TS110120b2</t>
  </si>
  <si>
    <t>TS110120b1</t>
  </si>
  <si>
    <t>TS110120a1</t>
  </si>
  <si>
    <t>TS110120a3</t>
  </si>
  <si>
    <t>t.test</t>
  </si>
  <si>
    <t>ModFactor</t>
  </si>
  <si>
    <t>BLFR</t>
  </si>
  <si>
    <t>CellType</t>
  </si>
  <si>
    <t>File</t>
  </si>
  <si>
    <t>TH</t>
  </si>
  <si>
    <t>Successful bilat?</t>
  </si>
  <si>
    <t>Biphasic</t>
  </si>
  <si>
    <t>PSI</t>
  </si>
  <si>
    <t>Monophasic</t>
  </si>
  <si>
    <t>TS112820a2</t>
  </si>
  <si>
    <t>TS112820b2</t>
  </si>
  <si>
    <t>TS112820c1</t>
  </si>
  <si>
    <t>TS112820a1</t>
  </si>
  <si>
    <t>TS112820b1</t>
  </si>
  <si>
    <t>TS112820c2</t>
  </si>
  <si>
    <t>Monophasic summary data</t>
  </si>
  <si>
    <t>MF</t>
  </si>
  <si>
    <t>Mono_Avg_PV</t>
  </si>
  <si>
    <t>Mono_SEM_PV</t>
  </si>
  <si>
    <t>MonoAvg_Lhx6</t>
  </si>
  <si>
    <t>MonoSEM_Lhx6</t>
  </si>
  <si>
    <t>Mono_PSI_Avg</t>
  </si>
  <si>
    <t>Mono_PSI_SEM</t>
  </si>
  <si>
    <t>Biph_Avg_PV</t>
  </si>
  <si>
    <t>Biph_SEM_PV</t>
  </si>
  <si>
    <t>BiphAvg_Lhx6</t>
  </si>
  <si>
    <t>BiphSEM_Lhx6</t>
  </si>
  <si>
    <t>Biph_PSI_Avg</t>
  </si>
  <si>
    <t>Biph_PSI_SEM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</si>
</sst>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552A-C901-4CD9-AAEF-74C57108D0BB}">
  <dimension ref="A1:AD49"/>
  <sheetViews>
    <sheetView tabSelected="1" topLeftCell="A31" workbookViewId="0">
      <selection activeCell="R33" sqref="R33:W33"/>
    </sheetView>
  </sheetViews>
  <sheetFormatPr defaultRowHeight="14.4" x14ac:dyDescent="0.3"/>
  <cols>
    <col min="16" max="30" width="8.88671875" style="5"/>
  </cols>
  <sheetData>
    <row r="1" spans="1:30" x14ac:dyDescent="0.3">
      <c r="E1" s="1" t="s">
        <v>28</v>
      </c>
      <c r="F1" s="1" t="s">
        <v>43</v>
      </c>
      <c r="K1" s="1" t="s">
        <v>28</v>
      </c>
      <c r="L1" s="1" t="s">
        <v>43</v>
      </c>
      <c r="N1" s="1"/>
      <c r="O1" s="1" t="s">
        <v>34</v>
      </c>
    </row>
    <row r="2" spans="1:30" x14ac:dyDescent="0.3">
      <c r="A2" t="s">
        <v>42</v>
      </c>
      <c r="D2" s="1" t="s">
        <v>3</v>
      </c>
      <c r="E2" s="1">
        <f>AVERAGE(E8:E34)</f>
        <v>38.383734319397121</v>
      </c>
      <c r="F2" s="1">
        <f>AVERAGE(F8:F34)</f>
        <v>0.18765038114426502</v>
      </c>
      <c r="J2" s="1" t="s">
        <v>3</v>
      </c>
      <c r="K2" s="1">
        <f>AVERAGE(K8:K34)</f>
        <v>18.712873738587387</v>
      </c>
      <c r="L2" s="1">
        <f>AVERAGE(L8:L34)</f>
        <v>-0.75102917313900164</v>
      </c>
      <c r="N2" s="1" t="s">
        <v>3</v>
      </c>
      <c r="O2" s="1">
        <f>AVERAGE(O8:O34)</f>
        <v>0.96921017717840052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</row>
    <row r="3" spans="1:30" x14ac:dyDescent="0.3">
      <c r="D3" s="1" t="s">
        <v>2</v>
      </c>
      <c r="E3" s="1">
        <f>MEDIAN(E8:E34)</f>
        <v>39.1</v>
      </c>
      <c r="F3" s="1">
        <f>MEDIAN(F8:F34)</f>
        <v>0.20471257805499263</v>
      </c>
      <c r="J3" s="1" t="s">
        <v>2</v>
      </c>
      <c r="K3" s="1">
        <f>MEDIAN(K8:K34)</f>
        <v>18.210416666666667</v>
      </c>
      <c r="L3" s="1">
        <f>MEDIAN(L8:L34)</f>
        <v>-0.9369342414630053</v>
      </c>
      <c r="N3" s="1" t="s">
        <v>2</v>
      </c>
      <c r="O3" s="1">
        <f>MEDIAN(O8:O34)</f>
        <v>1.0757066791053649</v>
      </c>
      <c r="R3" s="5">
        <f>F2</f>
        <v>0.18765038114426502</v>
      </c>
      <c r="S3" s="5">
        <f>F5</f>
        <v>6.0688158897016092E-2</v>
      </c>
      <c r="T3" s="5">
        <f>L2</f>
        <v>-0.75102917313900164</v>
      </c>
      <c r="U3" s="5">
        <f>L5</f>
        <v>0.11301456833211837</v>
      </c>
      <c r="V3" s="5">
        <f>O2</f>
        <v>0.96921017717840052</v>
      </c>
      <c r="W3" s="5">
        <f>O5</f>
        <v>0.10819077458570245</v>
      </c>
    </row>
    <row r="4" spans="1:30" x14ac:dyDescent="0.3">
      <c r="D4" s="1" t="s">
        <v>1</v>
      </c>
      <c r="E4" s="1">
        <f>STDEV(E8:E34)</f>
        <v>14.879037169083123</v>
      </c>
      <c r="F4" s="1">
        <f>STDEV(F8:F34)</f>
        <v>0.23504422872013281</v>
      </c>
      <c r="J4" s="1" t="s">
        <v>1</v>
      </c>
      <c r="K4" s="1">
        <f>STDEV(K8:K34)</f>
        <v>11.46562709806352</v>
      </c>
      <c r="L4" s="1">
        <f>STDEV(L8:L34)</f>
        <v>0.43770354102911457</v>
      </c>
      <c r="N4" s="1" t="s">
        <v>1</v>
      </c>
      <c r="O4" s="1">
        <f>STDEV(O8:O34)</f>
        <v>0.41902106818370621</v>
      </c>
    </row>
    <row r="5" spans="1:30" x14ac:dyDescent="0.3">
      <c r="D5" s="1" t="s">
        <v>0</v>
      </c>
      <c r="E5" s="1">
        <f>E4/SQRT(COUNT(E8:E34))</f>
        <v>3.8417508775640057</v>
      </c>
      <c r="F5" s="1">
        <f>F4/SQRT(COUNT(F8:F34))</f>
        <v>6.0688158897016092E-2</v>
      </c>
      <c r="J5" s="1" t="s">
        <v>0</v>
      </c>
      <c r="K5" s="1">
        <f>K4/SQRT(COUNT(K8:K34))</f>
        <v>2.9604121869749656</v>
      </c>
      <c r="L5" s="1">
        <f>L4/SQRT(COUNT(L8:L34))</f>
        <v>0.11301456833211837</v>
      </c>
      <c r="N5" s="1" t="s">
        <v>0</v>
      </c>
      <c r="O5" s="1">
        <f>O4/SQRT(COUNT(O8:O34))</f>
        <v>0.10819077458570245</v>
      </c>
    </row>
    <row r="6" spans="1:30" s="3" customFormat="1" x14ac:dyDescent="0.3">
      <c r="A6" s="2" t="s">
        <v>35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A7" s="1" t="s">
        <v>32</v>
      </c>
      <c r="B7" s="1" t="s">
        <v>31</v>
      </c>
      <c r="C7" t="s">
        <v>30</v>
      </c>
      <c r="D7" t="s">
        <v>29</v>
      </c>
      <c r="E7" t="s">
        <v>28</v>
      </c>
      <c r="F7" t="s">
        <v>27</v>
      </c>
      <c r="G7" t="s">
        <v>26</v>
      </c>
      <c r="I7" t="s">
        <v>30</v>
      </c>
      <c r="J7" t="s">
        <v>29</v>
      </c>
      <c r="K7" t="s">
        <v>28</v>
      </c>
      <c r="L7" t="s">
        <v>27</v>
      </c>
      <c r="M7" t="s">
        <v>26</v>
      </c>
      <c r="O7" t="s">
        <v>34</v>
      </c>
    </row>
    <row r="8" spans="1:30" x14ac:dyDescent="0.3">
      <c r="A8" t="s">
        <v>6</v>
      </c>
      <c r="B8">
        <v>27</v>
      </c>
      <c r="C8" t="s">
        <v>36</v>
      </c>
      <c r="D8" t="s">
        <v>5</v>
      </c>
      <c r="E8">
        <v>31.4</v>
      </c>
      <c r="F8">
        <v>0.54652674691357017</v>
      </c>
      <c r="G8">
        <v>3.150794867555894E-4</v>
      </c>
      <c r="I8" t="s">
        <v>39</v>
      </c>
      <c r="J8" t="s">
        <v>4</v>
      </c>
      <c r="K8">
        <v>8.5</v>
      </c>
      <c r="L8">
        <v>-1</v>
      </c>
      <c r="M8">
        <v>1.2601364318634322E-3</v>
      </c>
      <c r="O8">
        <v>1.5465267469135702</v>
      </c>
    </row>
    <row r="9" spans="1:30" x14ac:dyDescent="0.3">
      <c r="A9" t="s">
        <v>6</v>
      </c>
      <c r="B9">
        <v>27</v>
      </c>
      <c r="C9" t="s">
        <v>37</v>
      </c>
      <c r="D9" t="s">
        <v>5</v>
      </c>
      <c r="E9">
        <v>41.4</v>
      </c>
      <c r="F9">
        <v>0.1168357360797343</v>
      </c>
      <c r="G9">
        <v>6.9841336612874042E-3</v>
      </c>
      <c r="I9" t="s">
        <v>40</v>
      </c>
      <c r="J9" t="s">
        <v>4</v>
      </c>
      <c r="K9">
        <v>18.399999999999999</v>
      </c>
      <c r="L9">
        <v>-1</v>
      </c>
      <c r="M9">
        <v>8.0744556432250827E-4</v>
      </c>
      <c r="O9">
        <v>1.1168357360797343</v>
      </c>
    </row>
    <row r="10" spans="1:30" x14ac:dyDescent="0.3">
      <c r="A10" t="s">
        <v>6</v>
      </c>
      <c r="B10">
        <v>27</v>
      </c>
      <c r="C10" t="s">
        <v>38</v>
      </c>
      <c r="D10" t="s">
        <v>5</v>
      </c>
      <c r="E10">
        <v>29.8</v>
      </c>
      <c r="F10">
        <v>0.31817061932743873</v>
      </c>
      <c r="G10">
        <v>3.9002254996845545E-4</v>
      </c>
      <c r="I10" t="s">
        <v>41</v>
      </c>
      <c r="J10" t="s">
        <v>4</v>
      </c>
      <c r="K10">
        <v>20.2</v>
      </c>
      <c r="L10">
        <v>-0.9369342414630053</v>
      </c>
      <c r="M10">
        <v>2.6388501536280212E-4</v>
      </c>
      <c r="O10">
        <v>1.255104860790444</v>
      </c>
    </row>
    <row r="11" spans="1:30" x14ac:dyDescent="0.3">
      <c r="A11" t="s">
        <v>6</v>
      </c>
      <c r="B11">
        <v>23</v>
      </c>
      <c r="C11" t="s">
        <v>12</v>
      </c>
      <c r="D11" t="s">
        <v>5</v>
      </c>
      <c r="E11">
        <v>22.8</v>
      </c>
      <c r="F11">
        <v>0.61986214650529181</v>
      </c>
      <c r="G11">
        <v>7.4448187987164114E-5</v>
      </c>
      <c r="I11" t="s">
        <v>11</v>
      </c>
      <c r="J11" t="s">
        <v>4</v>
      </c>
      <c r="K11">
        <v>18.399999999999999</v>
      </c>
      <c r="L11">
        <v>-1</v>
      </c>
      <c r="M11">
        <v>1.0976705260119058E-5</v>
      </c>
      <c r="O11">
        <v>1.6198621465052918</v>
      </c>
    </row>
    <row r="12" spans="1:30" x14ac:dyDescent="0.3">
      <c r="A12" t="s">
        <v>6</v>
      </c>
      <c r="B12">
        <v>23</v>
      </c>
      <c r="C12" t="s">
        <v>10</v>
      </c>
      <c r="D12" t="s">
        <v>5</v>
      </c>
      <c r="E12">
        <v>66.099999999999994</v>
      </c>
      <c r="F12">
        <v>9.8857301744304349E-2</v>
      </c>
      <c r="G12">
        <v>2.9774572411997619E-2</v>
      </c>
      <c r="I12" t="s">
        <v>9</v>
      </c>
      <c r="J12" t="s">
        <v>4</v>
      </c>
      <c r="K12">
        <v>35.200000000000003</v>
      </c>
      <c r="L12">
        <v>-1</v>
      </c>
      <c r="M12">
        <v>7.7659434760748466E-6</v>
      </c>
      <c r="O12">
        <v>1.0988573017443044</v>
      </c>
    </row>
    <row r="13" spans="1:30" x14ac:dyDescent="0.3">
      <c r="A13" t="s">
        <v>6</v>
      </c>
      <c r="B13">
        <v>23</v>
      </c>
      <c r="C13" t="s">
        <v>8</v>
      </c>
      <c r="D13" t="s">
        <v>5</v>
      </c>
      <c r="E13">
        <v>50.2</v>
      </c>
      <c r="F13">
        <v>-0.24597001564789839</v>
      </c>
      <c r="G13">
        <v>1.0256735286991932E-5</v>
      </c>
      <c r="I13" t="s">
        <v>7</v>
      </c>
      <c r="J13" t="s">
        <v>4</v>
      </c>
      <c r="K13">
        <v>4.5999999999999996</v>
      </c>
      <c r="L13">
        <v>-1</v>
      </c>
      <c r="M13">
        <v>4.0165431843335909E-2</v>
      </c>
      <c r="O13">
        <v>0.75402998435210167</v>
      </c>
    </row>
    <row r="14" spans="1:30" x14ac:dyDescent="0.3">
      <c r="A14" s="4" t="s">
        <v>15</v>
      </c>
      <c r="B14">
        <v>7.4</v>
      </c>
      <c r="C14" t="s">
        <v>21</v>
      </c>
      <c r="D14" t="s">
        <v>5</v>
      </c>
      <c r="E14">
        <v>39.9</v>
      </c>
      <c r="F14">
        <v>0.17382532874841544</v>
      </c>
      <c r="G14">
        <v>4.8154307466009488E-2</v>
      </c>
      <c r="I14" t="s">
        <v>20</v>
      </c>
      <c r="J14" t="s">
        <v>4</v>
      </c>
      <c r="K14">
        <v>31.3</v>
      </c>
      <c r="L14">
        <v>-0.7756964107703046</v>
      </c>
      <c r="M14">
        <v>8.8459051327818516E-5</v>
      </c>
      <c r="O14">
        <v>0.9495217395187201</v>
      </c>
    </row>
    <row r="15" spans="1:30" x14ac:dyDescent="0.3">
      <c r="A15" s="4" t="s">
        <v>15</v>
      </c>
      <c r="B15">
        <v>7.4</v>
      </c>
      <c r="C15" t="s">
        <v>19</v>
      </c>
      <c r="D15" t="s">
        <v>5</v>
      </c>
      <c r="E15">
        <v>30.6</v>
      </c>
      <c r="F15">
        <v>-0.1111490399114258</v>
      </c>
      <c r="G15">
        <v>4.9139380380382194E-2</v>
      </c>
      <c r="I15" t="s">
        <v>18</v>
      </c>
      <c r="J15" t="s">
        <v>4</v>
      </c>
      <c r="K15">
        <v>4.5999999999999996</v>
      </c>
      <c r="L15">
        <v>-1</v>
      </c>
      <c r="M15">
        <v>4.4711389883959262E-3</v>
      </c>
      <c r="O15">
        <v>0.88885096008857423</v>
      </c>
    </row>
    <row r="16" spans="1:30" x14ac:dyDescent="0.3">
      <c r="A16" s="4" t="s">
        <v>15</v>
      </c>
      <c r="B16">
        <v>4.5</v>
      </c>
      <c r="C16" t="s">
        <v>17</v>
      </c>
      <c r="D16" t="s">
        <v>5</v>
      </c>
      <c r="E16">
        <v>55.9</v>
      </c>
      <c r="F16">
        <v>5.8537328404816933E-3</v>
      </c>
      <c r="G16">
        <v>0.54064002185993787</v>
      </c>
      <c r="I16" t="s">
        <v>16</v>
      </c>
      <c r="J16" t="s">
        <v>4</v>
      </c>
      <c r="K16">
        <v>46.7</v>
      </c>
      <c r="L16">
        <v>-0.58736166033249781</v>
      </c>
      <c r="M16">
        <v>2.1065962177987184E-4</v>
      </c>
      <c r="O16">
        <v>0.59321539317297955</v>
      </c>
    </row>
    <row r="17" spans="1:23" x14ac:dyDescent="0.3">
      <c r="A17" s="4" t="s">
        <v>15</v>
      </c>
      <c r="B17">
        <v>4.5</v>
      </c>
      <c r="C17" t="s">
        <v>14</v>
      </c>
      <c r="D17" t="s">
        <v>5</v>
      </c>
      <c r="E17">
        <v>55</v>
      </c>
      <c r="F17">
        <v>0.22655060634295779</v>
      </c>
      <c r="G17">
        <v>7.3349410661491927E-4</v>
      </c>
      <c r="I17" t="s">
        <v>13</v>
      </c>
      <c r="J17" t="s">
        <v>4</v>
      </c>
      <c r="K17">
        <v>16.899999999999999</v>
      </c>
      <c r="L17">
        <v>0.25571678975513079</v>
      </c>
      <c r="M17">
        <v>7.7922073099489248E-3</v>
      </c>
      <c r="O17">
        <v>-2.9166183412173002E-2</v>
      </c>
    </row>
    <row r="18" spans="1:23" x14ac:dyDescent="0.3">
      <c r="A18" t="s">
        <v>6</v>
      </c>
      <c r="B18">
        <v>2</v>
      </c>
      <c r="C18" t="s">
        <v>25</v>
      </c>
      <c r="D18" t="s">
        <v>5</v>
      </c>
      <c r="E18">
        <v>45.2</v>
      </c>
      <c r="F18">
        <v>0.40110848330157867</v>
      </c>
      <c r="G18">
        <v>8.2279960159594942E-4</v>
      </c>
      <c r="I18" t="s">
        <v>24</v>
      </c>
      <c r="J18" t="s">
        <v>4</v>
      </c>
      <c r="K18">
        <v>18.8</v>
      </c>
      <c r="L18">
        <v>-0.81781949293301237</v>
      </c>
      <c r="M18">
        <v>8.951135843658321E-4</v>
      </c>
      <c r="O18">
        <v>1.218927976234591</v>
      </c>
    </row>
    <row r="19" spans="1:23" x14ac:dyDescent="0.3">
      <c r="A19" t="s">
        <v>6</v>
      </c>
      <c r="B19">
        <v>2</v>
      </c>
      <c r="C19" t="s">
        <v>23</v>
      </c>
      <c r="D19" t="s">
        <v>5</v>
      </c>
      <c r="E19">
        <v>14.9</v>
      </c>
      <c r="F19">
        <v>-5.4267854170450894E-2</v>
      </c>
      <c r="G19">
        <v>0.56169079903404373</v>
      </c>
      <c r="I19" t="s">
        <v>22</v>
      </c>
      <c r="J19" t="s">
        <v>4</v>
      </c>
      <c r="K19">
        <v>9.4</v>
      </c>
      <c r="L19">
        <v>-0.87249103876061151</v>
      </c>
      <c r="M19">
        <v>5.9435981849630343E-4</v>
      </c>
      <c r="O19">
        <v>0.81822318459016063</v>
      </c>
    </row>
    <row r="31" spans="1:23" x14ac:dyDescent="0.3">
      <c r="E31" s="1" t="s">
        <v>28</v>
      </c>
      <c r="F31" s="1" t="s">
        <v>43</v>
      </c>
      <c r="K31" s="1" t="s">
        <v>28</v>
      </c>
      <c r="L31" s="1" t="s">
        <v>43</v>
      </c>
      <c r="O31" s="1" t="s">
        <v>34</v>
      </c>
    </row>
    <row r="32" spans="1:23" x14ac:dyDescent="0.3">
      <c r="A32" t="s">
        <v>42</v>
      </c>
      <c r="D32" s="1" t="s">
        <v>3</v>
      </c>
      <c r="E32" s="1">
        <f>AVERAGE(E38:E64)</f>
        <v>39</v>
      </c>
      <c r="F32" s="1">
        <f>AVERAGE(F38:F64)</f>
        <v>0.22635144536607291</v>
      </c>
      <c r="J32" s="1" t="s">
        <v>3</v>
      </c>
      <c r="K32" s="1">
        <f>AVERAGE(K38:K64)</f>
        <v>18.210416666666667</v>
      </c>
      <c r="L32" s="1">
        <f>AVERAGE(L38:L64)</f>
        <v>-0.84935523373929211</v>
      </c>
      <c r="N32" s="1" t="s">
        <v>3</v>
      </c>
      <c r="O32" s="1">
        <f>AVERAGE(O38:O64)</f>
        <v>1.0757066791053649</v>
      </c>
      <c r="R32" s="5" t="s">
        <v>50</v>
      </c>
      <c r="S32" s="5" t="s">
        <v>51</v>
      </c>
      <c r="T32" s="5" t="s">
        <v>52</v>
      </c>
      <c r="U32" s="5" t="s">
        <v>53</v>
      </c>
      <c r="V32" s="5" t="s">
        <v>54</v>
      </c>
      <c r="W32" s="5" t="s">
        <v>55</v>
      </c>
    </row>
    <row r="33" spans="1:30" x14ac:dyDescent="0.3">
      <c r="D33" s="1" t="s">
        <v>2</v>
      </c>
      <c r="E33" s="1">
        <f>MEDIAN(E38:E64)</f>
        <v>39.1</v>
      </c>
      <c r="F33" s="1">
        <f>MEDIAN(F38:F64)</f>
        <v>0.20471257805499263</v>
      </c>
      <c r="J33" s="1" t="s">
        <v>2</v>
      </c>
      <c r="K33" s="1">
        <f>MEDIAN(K38:K64)</f>
        <v>14.862500000000001</v>
      </c>
      <c r="L33" s="1">
        <f>MEDIAN(L38:L64)</f>
        <v>-1</v>
      </c>
      <c r="N33" s="1" t="s">
        <v>2</v>
      </c>
      <c r="O33" s="1">
        <f>MEDIAN(O38:O64)</f>
        <v>1.1667528654899968</v>
      </c>
      <c r="R33" s="5">
        <f>F32</f>
        <v>0.22635144536607291</v>
      </c>
      <c r="S33" s="5">
        <f>F35</f>
        <v>8.2990608708653407E-2</v>
      </c>
      <c r="T33" s="5">
        <f>L32</f>
        <v>-0.84935523373929211</v>
      </c>
      <c r="U33" s="5">
        <f>L35</f>
        <v>9.1944095914144028E-2</v>
      </c>
      <c r="V33" s="5">
        <f>O32</f>
        <v>1.0757066791053649</v>
      </c>
      <c r="W33" s="5">
        <f>O35</f>
        <v>0.13420601303113391</v>
      </c>
    </row>
    <row r="34" spans="1:30" x14ac:dyDescent="0.3">
      <c r="D34" s="1" t="s">
        <v>1</v>
      </c>
      <c r="E34" s="1">
        <f>STDEV(E38:E64)</f>
        <v>14.456014790956869</v>
      </c>
      <c r="F34" s="1">
        <f>STDEV(F38:F64)</f>
        <v>0.28748790166891164</v>
      </c>
      <c r="J34" s="1" t="s">
        <v>1</v>
      </c>
      <c r="K34" s="1">
        <f>STDEV(K38:K64)</f>
        <v>14.620189412144073</v>
      </c>
      <c r="L34" s="1">
        <f>STDEV(L38:L64)</f>
        <v>0.31850369115856692</v>
      </c>
      <c r="N34" s="1" t="s">
        <v>1</v>
      </c>
      <c r="O34" s="1">
        <f>STDEV(O38:O64)</f>
        <v>0.46490326650234953</v>
      </c>
    </row>
    <row r="35" spans="1:30" x14ac:dyDescent="0.3">
      <c r="D35" s="1" t="s">
        <v>0</v>
      </c>
      <c r="E35" s="1">
        <f>E34/SQRT(COUNT(E38:E64))</f>
        <v>4.1730920154840803</v>
      </c>
      <c r="F35" s="1">
        <f>F34/SQRT(COUNT(F38:F64))</f>
        <v>8.2990608708653407E-2</v>
      </c>
      <c r="J35" s="1" t="s">
        <v>0</v>
      </c>
      <c r="K35" s="1">
        <f>K34/SQRT(COUNT(K38:K64))</f>
        <v>4.2204851463523489</v>
      </c>
      <c r="L35" s="1">
        <f>L34/SQRT(COUNT(L38:L64))</f>
        <v>9.1944095914144028E-2</v>
      </c>
      <c r="N35" s="1" t="s">
        <v>0</v>
      </c>
      <c r="O35" s="1">
        <f>O34/SQRT(COUNT(O38:O64))</f>
        <v>0.13420601303113391</v>
      </c>
    </row>
    <row r="36" spans="1:30" x14ac:dyDescent="0.3">
      <c r="A36" s="2" t="s"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30" x14ac:dyDescent="0.3">
      <c r="A37" s="1" t="s">
        <v>32</v>
      </c>
      <c r="B37" s="1" t="s">
        <v>31</v>
      </c>
      <c r="C37" t="s">
        <v>30</v>
      </c>
      <c r="D37" t="s">
        <v>29</v>
      </c>
      <c r="E37" t="s">
        <v>28</v>
      </c>
      <c r="F37" t="s">
        <v>27</v>
      </c>
      <c r="G37" t="s">
        <v>26</v>
      </c>
      <c r="I37" t="s">
        <v>30</v>
      </c>
      <c r="J37" t="s">
        <v>29</v>
      </c>
      <c r="K37" t="s">
        <v>28</v>
      </c>
      <c r="L37" t="s">
        <v>27</v>
      </c>
      <c r="M37" t="s">
        <v>26</v>
      </c>
    </row>
    <row r="38" spans="1:30" x14ac:dyDescent="0.3">
      <c r="A38" t="s">
        <v>6</v>
      </c>
      <c r="B38">
        <v>27</v>
      </c>
      <c r="C38" t="s">
        <v>36</v>
      </c>
      <c r="D38" t="s">
        <v>5</v>
      </c>
      <c r="E38">
        <v>27.6</v>
      </c>
      <c r="F38">
        <v>0.7129135885622252</v>
      </c>
      <c r="G38">
        <v>2.1712058000119957E-5</v>
      </c>
      <c r="I38" t="s">
        <v>39</v>
      </c>
      <c r="J38" t="s">
        <v>4</v>
      </c>
      <c r="K38">
        <v>8.3000000000000007</v>
      </c>
      <c r="L38">
        <v>-1</v>
      </c>
      <c r="M38">
        <v>6.8813797497682054E-4</v>
      </c>
      <c r="O38">
        <v>1.7129135885622251</v>
      </c>
    </row>
    <row r="39" spans="1:30" s="3" customFormat="1" x14ac:dyDescent="0.3">
      <c r="A39" t="s">
        <v>6</v>
      </c>
      <c r="B39">
        <v>27</v>
      </c>
      <c r="C39" t="s">
        <v>37</v>
      </c>
      <c r="D39" t="s">
        <v>5</v>
      </c>
      <c r="E39">
        <v>42</v>
      </c>
      <c r="F39">
        <v>0.21156552858943126</v>
      </c>
      <c r="G39">
        <v>9.528884731815336E-4</v>
      </c>
      <c r="H39"/>
      <c r="I39" t="s">
        <v>40</v>
      </c>
      <c r="J39" t="s">
        <v>4</v>
      </c>
      <c r="K39">
        <v>27.4</v>
      </c>
      <c r="L39">
        <v>-1</v>
      </c>
      <c r="M39">
        <v>1.7551708788204266E-4</v>
      </c>
      <c r="N39"/>
      <c r="O39">
        <v>1.2115655285894313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3">
      <c r="A40" t="s">
        <v>6</v>
      </c>
      <c r="B40">
        <v>27</v>
      </c>
      <c r="C40" t="s">
        <v>38</v>
      </c>
      <c r="D40" t="s">
        <v>5</v>
      </c>
      <c r="E40">
        <v>25.2</v>
      </c>
      <c r="F40">
        <v>0.33199896507699472</v>
      </c>
      <c r="G40">
        <v>4.2467199737412811E-4</v>
      </c>
      <c r="I40" t="s">
        <v>41</v>
      </c>
      <c r="J40" t="s">
        <v>4</v>
      </c>
      <c r="K40">
        <v>12.2</v>
      </c>
      <c r="L40">
        <v>-1</v>
      </c>
      <c r="M40">
        <v>2.2956206266152513E-4</v>
      </c>
      <c r="O40">
        <v>1.3319989650769948</v>
      </c>
    </row>
    <row r="41" spans="1:30" x14ac:dyDescent="0.3">
      <c r="A41" t="s">
        <v>6</v>
      </c>
      <c r="B41">
        <v>23</v>
      </c>
      <c r="C41" t="s">
        <v>12</v>
      </c>
      <c r="D41" t="s">
        <v>5</v>
      </c>
      <c r="E41">
        <v>23.2</v>
      </c>
      <c r="F41">
        <v>0.63930210584323499</v>
      </c>
      <c r="G41">
        <v>6.7168647811235516E-4</v>
      </c>
      <c r="I41" t="s">
        <v>11</v>
      </c>
      <c r="J41" t="s">
        <v>4</v>
      </c>
      <c r="K41">
        <v>17.100000000000001</v>
      </c>
      <c r="L41">
        <v>-1</v>
      </c>
      <c r="M41">
        <v>5.0601512888871516E-7</v>
      </c>
      <c r="O41">
        <v>1.6393021058432349</v>
      </c>
    </row>
    <row r="42" spans="1:30" x14ac:dyDescent="0.3">
      <c r="A42" t="s">
        <v>6</v>
      </c>
      <c r="B42">
        <v>23</v>
      </c>
      <c r="C42" t="s">
        <v>10</v>
      </c>
      <c r="D42" t="s">
        <v>5</v>
      </c>
      <c r="E42">
        <v>66</v>
      </c>
      <c r="F42">
        <v>0.16219505836346576</v>
      </c>
      <c r="G42">
        <v>8.1502921836121792E-3</v>
      </c>
      <c r="I42" t="s">
        <v>9</v>
      </c>
      <c r="J42" t="s">
        <v>4</v>
      </c>
      <c r="K42">
        <v>49.6</v>
      </c>
      <c r="L42">
        <v>-0.95974514402709654</v>
      </c>
      <c r="M42">
        <v>3.8134909172753607E-5</v>
      </c>
      <c r="O42">
        <v>1.1219402023905622</v>
      </c>
    </row>
    <row r="43" spans="1:30" x14ac:dyDescent="0.3">
      <c r="A43" t="s">
        <v>6</v>
      </c>
      <c r="B43">
        <v>23</v>
      </c>
      <c r="C43" t="s">
        <v>8</v>
      </c>
      <c r="D43" t="s">
        <v>5</v>
      </c>
      <c r="E43">
        <v>51.7</v>
      </c>
      <c r="F43">
        <v>-0.25735662596427089</v>
      </c>
      <c r="G43">
        <v>1.097279064062918E-3</v>
      </c>
      <c r="I43" t="s">
        <v>7</v>
      </c>
      <c r="J43" t="s">
        <v>4</v>
      </c>
      <c r="K43">
        <v>2</v>
      </c>
      <c r="L43">
        <v>-1</v>
      </c>
      <c r="M43">
        <v>1.8695076007749281E-3</v>
      </c>
      <c r="O43">
        <v>0.74264337403572911</v>
      </c>
    </row>
    <row r="44" spans="1:30" x14ac:dyDescent="0.3">
      <c r="A44" s="4" t="s">
        <v>15</v>
      </c>
      <c r="B44">
        <v>7.4</v>
      </c>
      <c r="C44" t="s">
        <v>21</v>
      </c>
      <c r="D44" t="s">
        <v>5</v>
      </c>
      <c r="E44">
        <v>19.899999999999999</v>
      </c>
      <c r="F44">
        <v>0.37429770271435636</v>
      </c>
      <c r="G44">
        <v>1.7190581972196365E-3</v>
      </c>
      <c r="I44" t="s">
        <v>20</v>
      </c>
      <c r="J44" t="s">
        <v>4</v>
      </c>
      <c r="K44">
        <v>21.2</v>
      </c>
      <c r="L44">
        <v>-1</v>
      </c>
      <c r="M44">
        <v>2.4027758991578361E-7</v>
      </c>
      <c r="O44">
        <v>1.3742977027143564</v>
      </c>
    </row>
    <row r="45" spans="1:30" x14ac:dyDescent="0.3">
      <c r="A45" s="4" t="s">
        <v>15</v>
      </c>
      <c r="B45">
        <v>7.4</v>
      </c>
      <c r="C45" t="s">
        <v>19</v>
      </c>
      <c r="D45" t="s">
        <v>5</v>
      </c>
      <c r="E45">
        <v>36.200000000000003</v>
      </c>
      <c r="F45">
        <v>-0.10997815470589231</v>
      </c>
      <c r="G45">
        <v>9.69539792221214E-2</v>
      </c>
      <c r="I45" t="s">
        <v>18</v>
      </c>
      <c r="J45" t="s">
        <v>4</v>
      </c>
      <c r="K45">
        <v>3.3</v>
      </c>
      <c r="L45">
        <v>-1</v>
      </c>
      <c r="M45">
        <v>1.1780275312668795E-2</v>
      </c>
      <c r="O45">
        <v>0.89002184529410766</v>
      </c>
    </row>
    <row r="46" spans="1:30" x14ac:dyDescent="0.3">
      <c r="A46" s="4" t="s">
        <v>15</v>
      </c>
      <c r="B46">
        <v>4.5</v>
      </c>
      <c r="C46" t="s">
        <v>17</v>
      </c>
      <c r="D46" t="s">
        <v>5</v>
      </c>
      <c r="E46">
        <v>48</v>
      </c>
      <c r="F46">
        <v>2.0270494065908946E-3</v>
      </c>
      <c r="G46">
        <v>0.87862880270349475</v>
      </c>
      <c r="I46" t="s">
        <v>16</v>
      </c>
      <c r="J46" t="s">
        <v>4</v>
      </c>
      <c r="K46">
        <v>40.200000000000003</v>
      </c>
      <c r="L46">
        <v>-0.62841390294033972</v>
      </c>
      <c r="M46">
        <v>8.181437018339902E-6</v>
      </c>
      <c r="O46">
        <v>0.63044095234693065</v>
      </c>
    </row>
    <row r="47" spans="1:30" x14ac:dyDescent="0.3">
      <c r="A47" s="4" t="s">
        <v>15</v>
      </c>
      <c r="B47">
        <v>4.5</v>
      </c>
      <c r="C47" t="s">
        <v>14</v>
      </c>
      <c r="D47" t="s">
        <v>5</v>
      </c>
      <c r="E47">
        <v>55.2</v>
      </c>
      <c r="F47">
        <v>0.197859627520554</v>
      </c>
      <c r="G47">
        <v>7.372607431336187E-3</v>
      </c>
      <c r="I47" t="s">
        <v>13</v>
      </c>
      <c r="J47" t="s">
        <v>4</v>
      </c>
      <c r="K47">
        <v>12.625</v>
      </c>
      <c r="L47">
        <v>6.8256722765958774E-2</v>
      </c>
      <c r="M47">
        <v>0.4263114890986372</v>
      </c>
      <c r="O47">
        <v>0.12960290475459524</v>
      </c>
    </row>
    <row r="48" spans="1:30" x14ac:dyDescent="0.3">
      <c r="A48" t="s">
        <v>6</v>
      </c>
      <c r="B48">
        <v>2</v>
      </c>
      <c r="C48" t="s">
        <v>25</v>
      </c>
      <c r="D48" t="s">
        <v>5</v>
      </c>
      <c r="E48">
        <v>43.6</v>
      </c>
      <c r="F48">
        <v>0.40771538124646722</v>
      </c>
      <c r="G48">
        <v>2.1436206987599641E-4</v>
      </c>
      <c r="I48" t="s">
        <v>24</v>
      </c>
      <c r="J48" t="s">
        <v>4</v>
      </c>
      <c r="K48">
        <v>18.100000000000001</v>
      </c>
      <c r="L48">
        <v>-1</v>
      </c>
      <c r="M48">
        <v>9.2175080740899051E-4</v>
      </c>
      <c r="O48">
        <v>1.4077153812464673</v>
      </c>
    </row>
    <row r="49" spans="1:15" x14ac:dyDescent="0.3">
      <c r="A49" t="s">
        <v>6</v>
      </c>
      <c r="B49">
        <v>2</v>
      </c>
      <c r="C49" t="s">
        <v>23</v>
      </c>
      <c r="D49" t="s">
        <v>5</v>
      </c>
      <c r="E49">
        <v>29.4</v>
      </c>
      <c r="F49">
        <v>4.3677117739717733E-2</v>
      </c>
      <c r="G49">
        <v>3.7667520219061557E-2</v>
      </c>
      <c r="I49" t="s">
        <v>22</v>
      </c>
      <c r="J49" t="s">
        <v>4</v>
      </c>
      <c r="K49">
        <v>6.5</v>
      </c>
      <c r="L49">
        <v>-0.67236048067002741</v>
      </c>
      <c r="M49">
        <v>1.2515540350001705E-2</v>
      </c>
      <c r="O49">
        <v>0.71603759840974512</v>
      </c>
    </row>
  </sheetData>
  <conditionalFormatting sqref="M6:M7 G6:G7 M38:M43 G38:G43">
    <cfRule type="cellIs" dxfId="6" priority="11" operator="greaterThan">
      <formula>0.05</formula>
    </cfRule>
  </conditionalFormatting>
  <conditionalFormatting sqref="M8:M20 G8:G20">
    <cfRule type="cellIs" dxfId="5" priority="8" operator="greaterThan">
      <formula>0.05</formula>
    </cfRule>
    <cfRule type="cellIs" dxfId="4" priority="10" operator="greaterThan">
      <formula>0.05</formula>
    </cfRule>
  </conditionalFormatting>
  <conditionalFormatting sqref="G44:G56 M45:M56 M36:M37 G36:G37">
    <cfRule type="cellIs" dxfId="3" priority="6" operator="greaterThan">
      <formula>0.05</formula>
    </cfRule>
  </conditionalFormatting>
  <conditionalFormatting sqref="AB55:AB62">
    <cfRule type="cellIs" dxfId="2" priority="4" operator="greaterThan">
      <formula>0.05</formula>
    </cfRule>
  </conditionalFormatting>
  <conditionalFormatting sqref="M2:M5 G2:G5">
    <cfRule type="cellIs" dxfId="1" priority="2" operator="greaterThan">
      <formula>0.05</formula>
    </cfRule>
  </conditionalFormatting>
  <conditionalFormatting sqref="M32:M35 G32:G35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under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2020-11-21T13:19:15Z</dcterms:created>
  <dcterms:modified xsi:type="dcterms:W3CDTF">2021-03-02T17:45:06Z</dcterms:modified>
</cp:coreProperties>
</file>