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K:\Teresa\Presentations and Writing\Spix et al 2021 (Science Submission)\Resubmission\Data files\Fig 4, S4, S6 - translational in vitro and in vivo\Excel Files\"/>
    </mc:Choice>
  </mc:AlternateContent>
  <bookViews>
    <workbookView xWindow="0" yWindow="0" windowWidth="28800" windowHeight="12330"/>
  </bookViews>
  <sheets>
    <sheet name="Animal Summary" sheetId="1" r:id="rId1"/>
    <sheet name="30secbin_1s4s" sheetId="6" r:id="rId2"/>
    <sheet name="30secbin_10s40s" sheetId="7" r:id="rId3"/>
    <sheet name="30secbin_50Hz" sheetId="8" r:id="rId4"/>
    <sheet name="10minbin_10s40s" sheetId="3" r:id="rId5"/>
    <sheet name="10minbin_1s4s" sheetId="4" r:id="rId6"/>
    <sheet name="10minbin_50Hz" sheetId="5" r:id="rId7"/>
    <sheet name="Therapeutic Duration" sheetId="2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2" l="1"/>
  <c r="Q14" i="2"/>
  <c r="R14" i="2"/>
  <c r="S14" i="2"/>
  <c r="O14" i="2"/>
  <c r="S11" i="2"/>
  <c r="P15" i="2"/>
  <c r="P16" i="2"/>
  <c r="Q15" i="2"/>
  <c r="Q16" i="2"/>
  <c r="R15" i="2"/>
  <c r="R16" i="2"/>
  <c r="S15" i="2"/>
  <c r="S16" i="2"/>
  <c r="O15" i="2"/>
  <c r="O16" i="2"/>
  <c r="P36" i="4"/>
  <c r="U5" i="4"/>
  <c r="U6" i="4"/>
  <c r="U8" i="4"/>
  <c r="U9" i="4"/>
  <c r="U11" i="4"/>
  <c r="U12" i="4"/>
  <c r="U14" i="4"/>
  <c r="U15" i="4"/>
  <c r="U17" i="4"/>
  <c r="U18" i="4"/>
  <c r="U20" i="4"/>
  <c r="U21" i="4"/>
  <c r="U23" i="4"/>
  <c r="U24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3" i="4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3" i="5"/>
  <c r="AM5" i="4"/>
  <c r="AN5" i="4"/>
  <c r="AM6" i="4"/>
  <c r="AN6" i="4"/>
  <c r="AM8" i="4"/>
  <c r="AN8" i="4"/>
  <c r="AM9" i="4"/>
  <c r="AN9" i="4"/>
  <c r="AM11" i="4"/>
  <c r="AN11" i="4"/>
  <c r="AM12" i="4"/>
  <c r="AN12" i="4"/>
  <c r="AM14" i="4"/>
  <c r="AN14" i="4"/>
  <c r="AM15" i="4"/>
  <c r="AN15" i="4"/>
  <c r="AM17" i="4"/>
  <c r="AN17" i="4"/>
  <c r="AM18" i="4"/>
  <c r="AN18" i="4"/>
  <c r="AM20" i="4"/>
  <c r="AN20" i="4"/>
  <c r="AM21" i="4"/>
  <c r="AN21" i="4"/>
  <c r="AF5" i="5"/>
  <c r="AG5" i="5"/>
  <c r="AF6" i="5"/>
  <c r="AG6" i="5"/>
  <c r="AF8" i="5"/>
  <c r="AG8" i="5"/>
  <c r="AF9" i="5"/>
  <c r="AG9" i="5"/>
  <c r="AF11" i="5"/>
  <c r="AG11" i="5"/>
  <c r="AF12" i="5"/>
  <c r="AG12" i="5"/>
  <c r="AF14" i="5"/>
  <c r="AG14" i="5"/>
  <c r="AF15" i="5"/>
  <c r="AG15" i="5"/>
  <c r="AF17" i="5"/>
  <c r="AG17" i="5"/>
  <c r="AF18" i="5"/>
  <c r="AG18" i="5"/>
  <c r="AF20" i="5"/>
  <c r="AG20" i="5"/>
  <c r="AF21" i="5"/>
  <c r="AG21" i="5"/>
  <c r="AB5" i="5"/>
  <c r="AB6" i="5"/>
  <c r="AB8" i="5"/>
  <c r="AB9" i="5"/>
  <c r="AB11" i="5"/>
  <c r="AB12" i="5"/>
  <c r="AB14" i="5"/>
  <c r="AB15" i="5"/>
  <c r="AB17" i="5"/>
  <c r="AB18" i="5"/>
  <c r="AB20" i="5"/>
  <c r="AB21" i="5"/>
  <c r="AA22" i="5"/>
  <c r="AA19" i="5"/>
  <c r="AB19" i="5"/>
  <c r="AA16" i="5"/>
  <c r="AB16" i="5"/>
  <c r="AA13" i="5"/>
  <c r="AA10" i="5"/>
  <c r="AA7" i="5"/>
  <c r="AB7" i="5"/>
  <c r="AA4" i="5"/>
  <c r="AA3" i="5"/>
  <c r="U5" i="5"/>
  <c r="U6" i="5"/>
  <c r="U8" i="5"/>
  <c r="U9" i="5"/>
  <c r="U11" i="5"/>
  <c r="U12" i="5"/>
  <c r="U14" i="5"/>
  <c r="U15" i="5"/>
  <c r="U17" i="5"/>
  <c r="U18" i="5"/>
  <c r="U20" i="5"/>
  <c r="U21" i="5"/>
  <c r="T22" i="5"/>
  <c r="U22" i="5"/>
  <c r="T19" i="5"/>
  <c r="U19" i="5"/>
  <c r="T16" i="5"/>
  <c r="U16" i="5"/>
  <c r="T13" i="5"/>
  <c r="U13" i="5"/>
  <c r="T10" i="5"/>
  <c r="U10" i="5"/>
  <c r="T7" i="5"/>
  <c r="U7" i="5"/>
  <c r="T4" i="5"/>
  <c r="U4" i="5"/>
  <c r="T3" i="5"/>
  <c r="U3" i="5"/>
  <c r="N5" i="5"/>
  <c r="N6" i="5"/>
  <c r="N8" i="5"/>
  <c r="N9" i="5"/>
  <c r="N11" i="5"/>
  <c r="N12" i="5"/>
  <c r="N14" i="5"/>
  <c r="N15" i="5"/>
  <c r="N17" i="5"/>
  <c r="N18" i="5"/>
  <c r="N20" i="5"/>
  <c r="N21" i="5"/>
  <c r="M22" i="5"/>
  <c r="N22" i="5"/>
  <c r="M19" i="5"/>
  <c r="N19" i="5"/>
  <c r="M16" i="5"/>
  <c r="N16" i="5"/>
  <c r="M13" i="5"/>
  <c r="N13" i="5"/>
  <c r="M10" i="5"/>
  <c r="N10" i="5"/>
  <c r="M7" i="5"/>
  <c r="N7" i="5"/>
  <c r="M4" i="5"/>
  <c r="N4" i="5"/>
  <c r="M3" i="5"/>
  <c r="N3" i="5"/>
  <c r="G5" i="5"/>
  <c r="G6" i="5"/>
  <c r="G8" i="5"/>
  <c r="G9" i="5"/>
  <c r="G11" i="5"/>
  <c r="G12" i="5"/>
  <c r="G14" i="5"/>
  <c r="G15" i="5"/>
  <c r="G17" i="5"/>
  <c r="G18" i="5"/>
  <c r="G20" i="5"/>
  <c r="G21" i="5"/>
  <c r="F22" i="5"/>
  <c r="G22" i="5"/>
  <c r="F19" i="5"/>
  <c r="G19" i="5"/>
  <c r="F16" i="5"/>
  <c r="G16" i="5"/>
  <c r="F13" i="5"/>
  <c r="G13" i="5"/>
  <c r="F10" i="5"/>
  <c r="G10" i="5"/>
  <c r="F7" i="5"/>
  <c r="G7" i="5"/>
  <c r="F4" i="5"/>
  <c r="G4" i="5"/>
  <c r="F3" i="5"/>
  <c r="G3" i="5"/>
  <c r="AB5" i="3"/>
  <c r="AB6" i="3"/>
  <c r="AB8" i="3"/>
  <c r="AB9" i="3"/>
  <c r="AB11" i="3"/>
  <c r="AB12" i="3"/>
  <c r="AB14" i="3"/>
  <c r="AB15" i="3"/>
  <c r="AB17" i="3"/>
  <c r="AB18" i="3"/>
  <c r="AB20" i="3"/>
  <c r="AB21" i="3"/>
  <c r="AA22" i="3"/>
  <c r="AB22" i="3"/>
  <c r="AA19" i="3"/>
  <c r="AB19" i="3"/>
  <c r="AA16" i="3"/>
  <c r="AB16" i="3"/>
  <c r="AA13" i="3"/>
  <c r="AB13" i="3"/>
  <c r="AA10" i="3"/>
  <c r="AB10" i="3"/>
  <c r="AA7" i="3"/>
  <c r="AB7" i="3"/>
  <c r="AA4" i="3"/>
  <c r="AB4" i="3"/>
  <c r="AA3" i="3"/>
  <c r="AB3" i="3"/>
  <c r="U5" i="3"/>
  <c r="U6" i="3"/>
  <c r="U8" i="3"/>
  <c r="U9" i="3"/>
  <c r="U11" i="3"/>
  <c r="U12" i="3"/>
  <c r="U14" i="3"/>
  <c r="U15" i="3"/>
  <c r="U17" i="3"/>
  <c r="U18" i="3"/>
  <c r="U20" i="3"/>
  <c r="U21" i="3"/>
  <c r="T22" i="3"/>
  <c r="U22" i="3"/>
  <c r="T19" i="3"/>
  <c r="U19" i="3"/>
  <c r="T16" i="3"/>
  <c r="U16" i="3"/>
  <c r="T13" i="3"/>
  <c r="U13" i="3"/>
  <c r="T10" i="3"/>
  <c r="U10" i="3"/>
  <c r="T7" i="3"/>
  <c r="U7" i="3"/>
  <c r="T4" i="3"/>
  <c r="U4" i="3"/>
  <c r="T3" i="3"/>
  <c r="U3" i="3"/>
  <c r="N5" i="3"/>
  <c r="N6" i="3"/>
  <c r="N8" i="3"/>
  <c r="N9" i="3"/>
  <c r="N11" i="3"/>
  <c r="N12" i="3"/>
  <c r="N14" i="3"/>
  <c r="N15" i="3"/>
  <c r="N17" i="3"/>
  <c r="N18" i="3"/>
  <c r="N20" i="3"/>
  <c r="N21" i="3"/>
  <c r="M22" i="3"/>
  <c r="N22" i="3"/>
  <c r="M19" i="3"/>
  <c r="N19" i="3"/>
  <c r="M16" i="3"/>
  <c r="N16" i="3"/>
  <c r="M13" i="3"/>
  <c r="N13" i="3"/>
  <c r="M10" i="3"/>
  <c r="N10" i="3"/>
  <c r="M7" i="3"/>
  <c r="N7" i="3"/>
  <c r="M4" i="3"/>
  <c r="N4" i="3"/>
  <c r="M3" i="3"/>
  <c r="N3" i="3"/>
  <c r="F22" i="3"/>
  <c r="F19" i="3"/>
  <c r="F16" i="3"/>
  <c r="F13" i="3"/>
  <c r="F10" i="3"/>
  <c r="F7" i="3"/>
  <c r="F4" i="3"/>
  <c r="F3" i="3"/>
  <c r="AI21" i="4"/>
  <c r="AI20" i="4"/>
  <c r="AI18" i="4"/>
  <c r="AI17" i="4"/>
  <c r="AI15" i="4"/>
  <c r="AI14" i="4"/>
  <c r="AI12" i="4"/>
  <c r="AI11" i="4"/>
  <c r="AI9" i="4"/>
  <c r="AI8" i="4"/>
  <c r="AI6" i="4"/>
  <c r="AI5" i="4"/>
  <c r="AH22" i="4"/>
  <c r="AA22" i="4"/>
  <c r="AH19" i="4"/>
  <c r="AI19" i="4"/>
  <c r="AA19" i="4"/>
  <c r="AB19" i="4"/>
  <c r="AH16" i="4"/>
  <c r="AI16" i="4"/>
  <c r="AA16" i="4"/>
  <c r="AB16" i="4"/>
  <c r="AH13" i="4"/>
  <c r="AI13" i="4"/>
  <c r="AH10" i="4"/>
  <c r="AH7" i="4"/>
  <c r="AI7" i="4"/>
  <c r="AH4" i="4"/>
  <c r="AI4" i="4"/>
  <c r="AH3" i="4"/>
  <c r="AI3" i="4"/>
  <c r="AB5" i="4"/>
  <c r="AB6" i="4"/>
  <c r="AB8" i="4"/>
  <c r="AB9" i="4"/>
  <c r="AB11" i="4"/>
  <c r="AB12" i="4"/>
  <c r="AB14" i="4"/>
  <c r="AB15" i="4"/>
  <c r="AB17" i="4"/>
  <c r="AB18" i="4"/>
  <c r="AB20" i="4"/>
  <c r="AB21" i="4"/>
  <c r="AB22" i="4"/>
  <c r="AA13" i="4"/>
  <c r="AB13" i="4"/>
  <c r="AA10" i="4"/>
  <c r="AB10" i="4"/>
  <c r="AA7" i="4"/>
  <c r="AB7" i="4"/>
  <c r="AA4" i="4"/>
  <c r="AB4" i="4"/>
  <c r="AA3" i="4"/>
  <c r="AB3" i="4"/>
  <c r="T13" i="4"/>
  <c r="U13" i="4"/>
  <c r="T10" i="4"/>
  <c r="U10" i="4"/>
  <c r="T7" i="4"/>
  <c r="U7" i="4"/>
  <c r="T4" i="4"/>
  <c r="U4" i="4"/>
  <c r="T22" i="4"/>
  <c r="U22" i="4"/>
  <c r="T19" i="4"/>
  <c r="U19" i="4"/>
  <c r="T16" i="4"/>
  <c r="U16" i="4"/>
  <c r="T3" i="4"/>
  <c r="U3" i="4"/>
  <c r="N5" i="4"/>
  <c r="N6" i="4"/>
  <c r="N8" i="4"/>
  <c r="N9" i="4"/>
  <c r="N11" i="4"/>
  <c r="N12" i="4"/>
  <c r="N14" i="4"/>
  <c r="N15" i="4"/>
  <c r="N17" i="4"/>
  <c r="N18" i="4"/>
  <c r="N20" i="4"/>
  <c r="N21" i="4"/>
  <c r="M22" i="4"/>
  <c r="N22" i="4"/>
  <c r="M19" i="4"/>
  <c r="N19" i="4"/>
  <c r="M16" i="4"/>
  <c r="N16" i="4"/>
  <c r="M13" i="4"/>
  <c r="N13" i="4"/>
  <c r="G5" i="4"/>
  <c r="G6" i="4"/>
  <c r="G8" i="4"/>
  <c r="G9" i="4"/>
  <c r="G11" i="4"/>
  <c r="G12" i="4"/>
  <c r="G14" i="4"/>
  <c r="G15" i="4"/>
  <c r="G17" i="4"/>
  <c r="G18" i="4"/>
  <c r="F19" i="4"/>
  <c r="G19" i="4"/>
  <c r="F16" i="4"/>
  <c r="G16" i="4"/>
  <c r="F13" i="4"/>
  <c r="G13" i="4"/>
  <c r="M10" i="4"/>
  <c r="N10" i="4"/>
  <c r="M7" i="4"/>
  <c r="N7" i="4"/>
  <c r="M4" i="4"/>
  <c r="N4" i="4"/>
  <c r="M3" i="4"/>
  <c r="N3" i="4"/>
  <c r="F10" i="4"/>
  <c r="G10" i="4"/>
  <c r="F7" i="4"/>
  <c r="G7" i="4"/>
  <c r="F4" i="4"/>
  <c r="G4" i="4"/>
  <c r="F3" i="4"/>
  <c r="G3" i="4"/>
  <c r="AD36" i="4"/>
  <c r="AD35" i="4"/>
  <c r="AD34" i="4"/>
  <c r="W36" i="4"/>
  <c r="W35" i="4"/>
  <c r="W34" i="4"/>
  <c r="P35" i="4"/>
  <c r="P34" i="4"/>
  <c r="I36" i="4"/>
  <c r="I35" i="4"/>
  <c r="I34" i="4"/>
  <c r="B36" i="4"/>
  <c r="B35" i="4"/>
  <c r="B34" i="4"/>
  <c r="AD31" i="4"/>
  <c r="AD30" i="4"/>
  <c r="AD29" i="4"/>
  <c r="W31" i="4"/>
  <c r="W30" i="4"/>
  <c r="W29" i="4"/>
  <c r="P31" i="4"/>
  <c r="P30" i="4"/>
  <c r="P29" i="4"/>
  <c r="I31" i="4"/>
  <c r="I30" i="4"/>
  <c r="I29" i="4"/>
  <c r="B31" i="4"/>
  <c r="B30" i="4"/>
  <c r="B29" i="4"/>
  <c r="W33" i="3"/>
  <c r="W32" i="3"/>
  <c r="W31" i="3"/>
  <c r="P33" i="3"/>
  <c r="P32" i="3"/>
  <c r="P31" i="3"/>
  <c r="I33" i="3"/>
  <c r="I32" i="3"/>
  <c r="I31" i="3"/>
  <c r="W28" i="3"/>
  <c r="W27" i="3"/>
  <c r="P28" i="3"/>
  <c r="P27" i="3"/>
  <c r="I28" i="3"/>
  <c r="I27" i="3"/>
  <c r="I26" i="3"/>
  <c r="AB26" i="3"/>
  <c r="B28" i="3"/>
  <c r="AE21" i="5"/>
  <c r="AF3" i="5"/>
  <c r="AG3" i="5"/>
  <c r="AF13" i="5"/>
  <c r="AG13" i="5"/>
  <c r="AE17" i="5"/>
  <c r="AF4" i="5"/>
  <c r="AG4" i="5"/>
  <c r="AF16" i="5"/>
  <c r="AG16" i="5"/>
  <c r="AE16" i="5"/>
  <c r="AE15" i="5"/>
  <c r="AB4" i="5"/>
  <c r="AE4" i="5"/>
  <c r="AE5" i="5"/>
  <c r="AE18" i="5"/>
  <c r="AE14" i="5"/>
  <c r="AE8" i="5"/>
  <c r="AE11" i="5"/>
  <c r="AE20" i="5"/>
  <c r="AE9" i="5"/>
  <c r="AF10" i="5"/>
  <c r="AG10" i="5"/>
  <c r="AF22" i="5"/>
  <c r="AG22" i="5"/>
  <c r="AE12" i="5"/>
  <c r="AE6" i="5"/>
  <c r="AE7" i="5"/>
  <c r="AE19" i="5"/>
  <c r="AB3" i="5"/>
  <c r="AE3" i="5"/>
  <c r="AB10" i="5"/>
  <c r="AE10" i="5"/>
  <c r="AF19" i="5"/>
  <c r="AG19" i="5"/>
  <c r="AF7" i="5"/>
  <c r="AG7" i="5"/>
  <c r="AB22" i="5"/>
  <c r="AE22" i="5"/>
  <c r="AB13" i="5"/>
  <c r="AE13" i="5"/>
  <c r="AG29" i="4"/>
  <c r="AL21" i="4"/>
  <c r="AL5" i="4"/>
  <c r="AM22" i="4"/>
  <c r="AN22" i="4"/>
  <c r="AL8" i="4"/>
  <c r="AL18" i="4"/>
  <c r="AM10" i="4"/>
  <c r="AN10" i="4"/>
  <c r="AL9" i="4"/>
  <c r="AL15" i="4"/>
  <c r="AL20" i="4"/>
  <c r="AG30" i="4"/>
  <c r="AG34" i="4"/>
  <c r="AG31" i="4"/>
  <c r="AG35" i="4"/>
  <c r="AL14" i="4"/>
  <c r="AM4" i="4"/>
  <c r="AN4" i="4"/>
  <c r="AL6" i="4"/>
  <c r="AL12" i="4"/>
  <c r="AL17" i="4"/>
  <c r="AL13" i="4"/>
  <c r="AL16" i="4"/>
  <c r="AL7" i="4"/>
  <c r="AL4" i="4"/>
  <c r="AM13" i="4"/>
  <c r="AN13" i="4"/>
  <c r="AL19" i="4"/>
  <c r="AG36" i="4"/>
  <c r="AI10" i="4"/>
  <c r="AL10" i="4"/>
  <c r="AI22" i="4"/>
  <c r="AL22" i="4"/>
  <c r="AM3" i="4"/>
  <c r="AN3" i="4"/>
  <c r="AM19" i="4"/>
  <c r="AN19" i="4"/>
  <c r="AM7" i="4"/>
  <c r="AN7" i="4"/>
  <c r="AL11" i="4"/>
  <c r="AL3" i="4"/>
  <c r="AM16" i="4"/>
  <c r="AN16" i="4"/>
  <c r="AE4" i="3"/>
  <c r="AF4" i="3"/>
  <c r="AE16" i="3"/>
  <c r="AF16" i="3"/>
  <c r="AE20" i="3"/>
  <c r="AF20" i="3"/>
  <c r="AD14" i="3"/>
  <c r="AE8" i="3"/>
  <c r="AF8" i="3"/>
  <c r="AD3" i="3"/>
  <c r="AD21" i="3"/>
  <c r="AD17" i="3"/>
  <c r="AD11" i="3"/>
  <c r="AD18" i="3"/>
  <c r="AE12" i="3"/>
  <c r="AF12" i="3"/>
  <c r="AD6" i="3"/>
  <c r="AD9" i="3"/>
  <c r="AD5" i="3"/>
  <c r="AE17" i="3"/>
  <c r="AF17" i="3"/>
  <c r="AE11" i="3"/>
  <c r="AF11" i="3"/>
  <c r="AE5" i="3"/>
  <c r="AF5" i="3"/>
  <c r="AE14" i="3"/>
  <c r="AF14" i="3"/>
  <c r="AE13" i="3"/>
  <c r="AF13" i="3"/>
  <c r="AE21" i="3"/>
  <c r="AF21" i="3"/>
  <c r="AD15" i="3"/>
  <c r="AE9" i="3"/>
  <c r="AF9" i="3"/>
  <c r="AD13" i="3"/>
  <c r="AD7" i="3"/>
  <c r="AE7" i="3"/>
  <c r="AF7" i="3"/>
  <c r="AD19" i="3"/>
  <c r="AE19" i="3"/>
  <c r="AF19" i="3"/>
  <c r="AD10" i="3"/>
  <c r="AE10" i="3"/>
  <c r="AF10" i="3"/>
  <c r="AB32" i="3"/>
  <c r="AD20" i="3"/>
  <c r="AD16" i="3"/>
  <c r="AD12" i="3"/>
  <c r="AD8" i="3"/>
  <c r="AD4" i="3"/>
  <c r="AE15" i="3"/>
  <c r="AF15" i="3"/>
  <c r="AE18" i="3"/>
  <c r="AF18" i="3"/>
  <c r="AE6" i="3"/>
  <c r="AF6" i="3"/>
  <c r="AE3" i="3"/>
  <c r="AF3" i="3"/>
  <c r="AD22" i="3"/>
  <c r="AE22" i="3"/>
  <c r="AF22" i="3"/>
  <c r="AB28" i="3"/>
  <c r="AB33" i="3"/>
  <c r="AB27" i="3"/>
  <c r="AB31" i="3"/>
  <c r="AJ87" i="6"/>
  <c r="AJ86" i="6"/>
  <c r="AJ85" i="6"/>
  <c r="AJ84" i="6"/>
  <c r="AJ25" i="6"/>
  <c r="AJ3" i="6"/>
  <c r="AE24" i="6"/>
  <c r="AF24" i="6"/>
  <c r="AG24" i="6"/>
  <c r="AE25" i="6"/>
  <c r="AF25" i="6"/>
  <c r="AG25" i="6"/>
  <c r="AE26" i="6"/>
  <c r="AF26" i="6"/>
  <c r="AG26" i="6"/>
  <c r="AE27" i="6"/>
  <c r="AF27" i="6"/>
  <c r="AG27" i="6"/>
  <c r="AE28" i="6"/>
  <c r="AF28" i="6"/>
  <c r="AG28" i="6"/>
  <c r="AE29" i="6"/>
  <c r="AF29" i="6"/>
  <c r="AG29" i="6"/>
  <c r="AE30" i="6"/>
  <c r="AF30" i="6"/>
  <c r="AG30" i="6"/>
  <c r="AE31" i="6"/>
  <c r="AF31" i="6"/>
  <c r="AG31" i="6"/>
  <c r="AE32" i="6"/>
  <c r="AF32" i="6"/>
  <c r="AG32" i="6"/>
  <c r="AE33" i="6"/>
  <c r="AF33" i="6"/>
  <c r="AG33" i="6"/>
  <c r="AE34" i="6"/>
  <c r="AF34" i="6"/>
  <c r="AG34" i="6"/>
  <c r="AE35" i="6"/>
  <c r="AF35" i="6"/>
  <c r="AG35" i="6"/>
  <c r="AE36" i="6"/>
  <c r="AF36" i="6"/>
  <c r="AG36" i="6"/>
  <c r="AE37" i="6"/>
  <c r="AF37" i="6"/>
  <c r="AG37" i="6"/>
  <c r="AE38" i="6"/>
  <c r="AF38" i="6"/>
  <c r="AG38" i="6"/>
  <c r="AE39" i="6"/>
  <c r="AF39" i="6"/>
  <c r="AG39" i="6"/>
  <c r="AE40" i="6"/>
  <c r="AF40" i="6"/>
  <c r="AG40" i="6"/>
  <c r="AE41" i="6"/>
  <c r="AF41" i="6"/>
  <c r="AG41" i="6"/>
  <c r="AE42" i="6"/>
  <c r="AF42" i="6"/>
  <c r="AG42" i="6"/>
  <c r="AE43" i="6"/>
  <c r="AF43" i="6"/>
  <c r="AG43" i="6"/>
  <c r="AE44" i="6"/>
  <c r="AF44" i="6"/>
  <c r="AG44" i="6"/>
  <c r="AE45" i="6"/>
  <c r="AF45" i="6"/>
  <c r="AG45" i="6"/>
  <c r="AE46" i="6"/>
  <c r="AF46" i="6"/>
  <c r="AG46" i="6"/>
  <c r="AE47" i="6"/>
  <c r="AF47" i="6"/>
  <c r="AG47" i="6"/>
  <c r="AE48" i="6"/>
  <c r="AF48" i="6"/>
  <c r="AG48" i="6"/>
  <c r="AE49" i="6"/>
  <c r="AF49" i="6"/>
  <c r="AG49" i="6"/>
  <c r="AE50" i="6"/>
  <c r="AF50" i="6"/>
  <c r="AG50" i="6"/>
  <c r="AE51" i="6"/>
  <c r="AF51" i="6"/>
  <c r="AG51" i="6"/>
  <c r="AE52" i="6"/>
  <c r="AF52" i="6"/>
  <c r="AG52" i="6"/>
  <c r="AE53" i="6"/>
  <c r="AF53" i="6"/>
  <c r="AG53" i="6"/>
  <c r="AE54" i="6"/>
  <c r="AF54" i="6"/>
  <c r="AG54" i="6"/>
  <c r="AE55" i="6"/>
  <c r="AF55" i="6"/>
  <c r="AG55" i="6"/>
  <c r="AE56" i="6"/>
  <c r="AF56" i="6"/>
  <c r="AG56" i="6"/>
  <c r="AE57" i="6"/>
  <c r="AF57" i="6"/>
  <c r="AG57" i="6"/>
  <c r="AE58" i="6"/>
  <c r="AF58" i="6"/>
  <c r="AG58" i="6"/>
  <c r="AE59" i="6"/>
  <c r="AF59" i="6"/>
  <c r="AG59" i="6"/>
  <c r="AE60" i="6"/>
  <c r="AF60" i="6"/>
  <c r="AG60" i="6"/>
  <c r="AE61" i="6"/>
  <c r="AF61" i="6"/>
  <c r="AG61" i="6"/>
  <c r="AE62" i="6"/>
  <c r="AF62" i="6"/>
  <c r="AG62" i="6"/>
  <c r="AE63" i="6"/>
  <c r="AF63" i="6"/>
  <c r="AG63" i="6"/>
  <c r="AE64" i="6"/>
  <c r="AF64" i="6"/>
  <c r="AG64" i="6"/>
  <c r="AE65" i="6"/>
  <c r="AF65" i="6"/>
  <c r="AG65" i="6"/>
  <c r="AE66" i="6"/>
  <c r="AF66" i="6"/>
  <c r="AG66" i="6"/>
  <c r="AE67" i="6"/>
  <c r="AF67" i="6"/>
  <c r="AG67" i="6"/>
  <c r="AE68" i="6"/>
  <c r="AF68" i="6"/>
  <c r="AG68" i="6"/>
  <c r="AE69" i="6"/>
  <c r="AF69" i="6"/>
  <c r="AG69" i="6"/>
  <c r="AE70" i="6"/>
  <c r="AF70" i="6"/>
  <c r="AG70" i="6"/>
  <c r="AE71" i="6"/>
  <c r="AF71" i="6"/>
  <c r="AG71" i="6"/>
  <c r="AE72" i="6"/>
  <c r="AF72" i="6"/>
  <c r="AG72" i="6"/>
  <c r="AE73" i="6"/>
  <c r="AF73" i="6"/>
  <c r="AG73" i="6"/>
  <c r="AE74" i="6"/>
  <c r="AF74" i="6"/>
  <c r="AG74" i="6"/>
  <c r="AE75" i="6"/>
  <c r="AF75" i="6"/>
  <c r="AG75" i="6"/>
  <c r="AE76" i="6"/>
  <c r="AF76" i="6"/>
  <c r="AG76" i="6"/>
  <c r="AE77" i="6"/>
  <c r="AF77" i="6"/>
  <c r="AG77" i="6"/>
  <c r="AE78" i="6"/>
  <c r="AF78" i="6"/>
  <c r="AG78" i="6"/>
  <c r="AE79" i="6"/>
  <c r="AF79" i="6"/>
  <c r="AG79" i="6"/>
  <c r="AE80" i="6"/>
  <c r="AF80" i="6"/>
  <c r="AG80" i="6"/>
  <c r="AE81" i="6"/>
  <c r="AF81" i="6"/>
  <c r="AG81" i="6"/>
  <c r="AE82" i="6"/>
  <c r="AF82" i="6"/>
  <c r="AG82" i="6"/>
  <c r="AE83" i="6"/>
  <c r="AF83" i="6"/>
  <c r="AG83" i="6"/>
  <c r="AE84" i="6"/>
  <c r="AF84" i="6"/>
  <c r="AG84" i="6"/>
  <c r="AE85" i="6"/>
  <c r="AF85" i="6"/>
  <c r="AG85" i="6"/>
  <c r="AE86" i="6"/>
  <c r="AF86" i="6"/>
  <c r="AG86" i="6"/>
  <c r="AE87" i="6"/>
  <c r="AF87" i="6"/>
  <c r="AG87" i="6"/>
  <c r="AE88" i="6"/>
  <c r="AF88" i="6"/>
  <c r="AG88" i="6"/>
  <c r="AE89" i="6"/>
  <c r="AF89" i="6"/>
  <c r="AG89" i="6"/>
  <c r="AE90" i="6"/>
  <c r="AF90" i="6"/>
  <c r="AG90" i="6"/>
  <c r="AE91" i="6"/>
  <c r="AF91" i="6"/>
  <c r="AG91" i="6"/>
  <c r="AE92" i="6"/>
  <c r="AF92" i="6"/>
  <c r="AG92" i="6"/>
  <c r="AE93" i="6"/>
  <c r="AF93" i="6"/>
  <c r="AG93" i="6"/>
  <c r="AE94" i="6"/>
  <c r="AF94" i="6"/>
  <c r="AG94" i="6"/>
  <c r="AE95" i="6"/>
  <c r="AF95" i="6"/>
  <c r="AG95" i="6"/>
  <c r="AE96" i="6"/>
  <c r="AF96" i="6"/>
  <c r="AG96" i="6"/>
  <c r="AE97" i="6"/>
  <c r="AF97" i="6"/>
  <c r="AG97" i="6"/>
  <c r="AE98" i="6"/>
  <c r="AF98" i="6"/>
  <c r="AG98" i="6"/>
  <c r="AE99" i="6"/>
  <c r="AF99" i="6"/>
  <c r="AG99" i="6"/>
  <c r="AE100" i="6"/>
  <c r="AF100" i="6"/>
  <c r="AG100" i="6"/>
  <c r="AE101" i="6"/>
  <c r="AF101" i="6"/>
  <c r="AG101" i="6"/>
  <c r="AE102" i="6"/>
  <c r="AF102" i="6"/>
  <c r="AG102" i="6"/>
  <c r="AE103" i="6"/>
  <c r="AF103" i="6"/>
  <c r="AG103" i="6"/>
  <c r="AE104" i="6"/>
  <c r="AF104" i="6"/>
  <c r="AG104" i="6"/>
  <c r="AE105" i="6"/>
  <c r="AF105" i="6"/>
  <c r="AG105" i="6"/>
  <c r="AE106" i="6"/>
  <c r="AF106" i="6"/>
  <c r="AG106" i="6"/>
  <c r="AE107" i="6"/>
  <c r="AF107" i="6"/>
  <c r="AG107" i="6"/>
  <c r="AE108" i="6"/>
  <c r="AF108" i="6"/>
  <c r="AG108" i="6"/>
  <c r="AE109" i="6"/>
  <c r="AF109" i="6"/>
  <c r="AG109" i="6"/>
  <c r="AE110" i="6"/>
  <c r="AF110" i="6"/>
  <c r="AG110" i="6"/>
  <c r="AE111" i="6"/>
  <c r="AF111" i="6"/>
  <c r="AG111" i="6"/>
  <c r="AE112" i="6"/>
  <c r="AF112" i="6"/>
  <c r="AG112" i="6"/>
  <c r="AE113" i="6"/>
  <c r="AF113" i="6"/>
  <c r="AG113" i="6"/>
  <c r="AE114" i="6"/>
  <c r="AF114" i="6"/>
  <c r="AG114" i="6"/>
  <c r="AE115" i="6"/>
  <c r="AF115" i="6"/>
  <c r="AG115" i="6"/>
  <c r="AE116" i="6"/>
  <c r="AF116" i="6"/>
  <c r="AG116" i="6"/>
  <c r="AE117" i="6"/>
  <c r="AF117" i="6"/>
  <c r="AG117" i="6"/>
  <c r="AE118" i="6"/>
  <c r="AF118" i="6"/>
  <c r="AG118" i="6"/>
  <c r="AE119" i="6"/>
  <c r="AF119" i="6"/>
  <c r="AG119" i="6"/>
  <c r="AE120" i="6"/>
  <c r="AF120" i="6"/>
  <c r="AG120" i="6"/>
  <c r="AE121" i="6"/>
  <c r="AF121" i="6"/>
  <c r="AG121" i="6"/>
  <c r="AE122" i="6"/>
  <c r="AF122" i="6"/>
  <c r="AG122" i="6"/>
  <c r="AE123" i="6"/>
  <c r="AF123" i="6"/>
  <c r="AG123" i="6"/>
  <c r="AE124" i="6"/>
  <c r="AF124" i="6"/>
  <c r="AG124" i="6"/>
  <c r="AE125" i="6"/>
  <c r="AF125" i="6"/>
  <c r="AG125" i="6"/>
  <c r="AE126" i="6"/>
  <c r="AF126" i="6"/>
  <c r="AG126" i="6"/>
  <c r="AE127" i="6"/>
  <c r="AF127" i="6"/>
  <c r="AG127" i="6"/>
  <c r="AE128" i="6"/>
  <c r="AF128" i="6"/>
  <c r="AG128" i="6"/>
  <c r="AE129" i="6"/>
  <c r="AF129" i="6"/>
  <c r="AG129" i="6"/>
  <c r="AE130" i="6"/>
  <c r="AF130" i="6"/>
  <c r="AG130" i="6"/>
  <c r="AE131" i="6"/>
  <c r="AF131" i="6"/>
  <c r="AG131" i="6"/>
  <c r="AE132" i="6"/>
  <c r="AF132" i="6"/>
  <c r="AG132" i="6"/>
  <c r="AE133" i="6"/>
  <c r="AF133" i="6"/>
  <c r="AG133" i="6"/>
  <c r="AE134" i="6"/>
  <c r="AF134" i="6"/>
  <c r="AG134" i="6"/>
  <c r="AE135" i="6"/>
  <c r="AF135" i="6"/>
  <c r="AG135" i="6"/>
  <c r="AE136" i="6"/>
  <c r="AF136" i="6"/>
  <c r="AG136" i="6"/>
  <c r="AE137" i="6"/>
  <c r="AF137" i="6"/>
  <c r="AG137" i="6"/>
  <c r="AE138" i="6"/>
  <c r="AF138" i="6"/>
  <c r="AG138" i="6"/>
  <c r="AE139" i="6"/>
  <c r="AF139" i="6"/>
  <c r="AG139" i="6"/>
  <c r="AE140" i="6"/>
  <c r="AF140" i="6"/>
  <c r="AG140" i="6"/>
  <c r="AE141" i="6"/>
  <c r="AF141" i="6"/>
  <c r="AG141" i="6"/>
  <c r="AE142" i="6"/>
  <c r="AF142" i="6"/>
  <c r="AG142" i="6"/>
  <c r="AE143" i="6"/>
  <c r="AF143" i="6"/>
  <c r="AG143" i="6"/>
  <c r="AE144" i="6"/>
  <c r="AF144" i="6"/>
  <c r="AG144" i="6"/>
  <c r="AE145" i="6"/>
  <c r="AF145" i="6"/>
  <c r="AG145" i="6"/>
  <c r="AE146" i="6"/>
  <c r="AF146" i="6"/>
  <c r="AG146" i="6"/>
  <c r="AE147" i="6"/>
  <c r="AF147" i="6"/>
  <c r="AG147" i="6"/>
  <c r="AE148" i="6"/>
  <c r="AF148" i="6"/>
  <c r="AG148" i="6"/>
  <c r="AE149" i="6"/>
  <c r="AF149" i="6"/>
  <c r="AG149" i="6"/>
  <c r="AE150" i="6"/>
  <c r="AF150" i="6"/>
  <c r="AG150" i="6"/>
  <c r="AE151" i="6"/>
  <c r="AF151" i="6"/>
  <c r="AG151" i="6"/>
  <c r="AE152" i="6"/>
  <c r="AF152" i="6"/>
  <c r="AG152" i="6"/>
  <c r="AE153" i="6"/>
  <c r="AF153" i="6"/>
  <c r="AG153" i="6"/>
  <c r="AE154" i="6"/>
  <c r="AF154" i="6"/>
  <c r="AG154" i="6"/>
  <c r="AE155" i="6"/>
  <c r="AF155" i="6"/>
  <c r="AG155" i="6"/>
  <c r="AE156" i="6"/>
  <c r="AF156" i="6"/>
  <c r="AG156" i="6"/>
  <c r="AE157" i="6"/>
  <c r="AF157" i="6"/>
  <c r="AG157" i="6"/>
  <c r="AE158" i="6"/>
  <c r="AF158" i="6"/>
  <c r="AG158" i="6"/>
  <c r="AE159" i="6"/>
  <c r="AF159" i="6"/>
  <c r="AG159" i="6"/>
  <c r="AE160" i="6"/>
  <c r="AF160" i="6"/>
  <c r="AG160" i="6"/>
  <c r="AE161" i="6"/>
  <c r="AF161" i="6"/>
  <c r="AG161" i="6"/>
  <c r="AE162" i="6"/>
  <c r="AF162" i="6"/>
  <c r="AG162" i="6"/>
  <c r="AE163" i="6"/>
  <c r="AF163" i="6"/>
  <c r="AG163" i="6"/>
  <c r="AE164" i="6"/>
  <c r="AF164" i="6"/>
  <c r="AG164" i="6"/>
  <c r="AE165" i="6"/>
  <c r="AF165" i="6"/>
  <c r="AG165" i="6"/>
  <c r="AE166" i="6"/>
  <c r="AF166" i="6"/>
  <c r="AG166" i="6"/>
  <c r="AE167" i="6"/>
  <c r="AF167" i="6"/>
  <c r="AG167" i="6"/>
  <c r="AE168" i="6"/>
  <c r="AF168" i="6"/>
  <c r="AG168" i="6"/>
  <c r="AE169" i="6"/>
  <c r="AF169" i="6"/>
  <c r="AG169" i="6"/>
  <c r="AE170" i="6"/>
  <c r="AF170" i="6"/>
  <c r="AG170" i="6"/>
  <c r="AE171" i="6"/>
  <c r="AF171" i="6"/>
  <c r="AG171" i="6"/>
  <c r="AE172" i="6"/>
  <c r="AF172" i="6"/>
  <c r="AG172" i="6"/>
  <c r="AE173" i="6"/>
  <c r="AF173" i="6"/>
  <c r="AG173" i="6"/>
  <c r="AE174" i="6"/>
  <c r="AF174" i="6"/>
  <c r="AG174" i="6"/>
  <c r="AE175" i="6"/>
  <c r="AF175" i="6"/>
  <c r="AG175" i="6"/>
  <c r="AE176" i="6"/>
  <c r="AF176" i="6"/>
  <c r="AG176" i="6"/>
  <c r="AE177" i="6"/>
  <c r="AF177" i="6"/>
  <c r="AG177" i="6"/>
  <c r="AE178" i="6"/>
  <c r="AF178" i="6"/>
  <c r="AG178" i="6"/>
  <c r="AE179" i="6"/>
  <c r="AF179" i="6"/>
  <c r="AG179" i="6"/>
  <c r="AE180" i="6"/>
  <c r="AF180" i="6"/>
  <c r="AG180" i="6"/>
  <c r="AE181" i="6"/>
  <c r="AF181" i="6"/>
  <c r="AG181" i="6"/>
  <c r="AE182" i="6"/>
  <c r="AF182" i="6"/>
  <c r="AG182" i="6"/>
  <c r="AE183" i="6"/>
  <c r="AF183" i="6"/>
  <c r="AG183" i="6"/>
  <c r="AE184" i="6"/>
  <c r="AF184" i="6"/>
  <c r="AG184" i="6"/>
  <c r="AE185" i="6"/>
  <c r="AF185" i="6"/>
  <c r="AG185" i="6"/>
  <c r="AE186" i="6"/>
  <c r="AF186" i="6"/>
  <c r="AG186" i="6"/>
  <c r="AE187" i="6"/>
  <c r="AF187" i="6"/>
  <c r="AG187" i="6"/>
  <c r="AE188" i="6"/>
  <c r="AF188" i="6"/>
  <c r="AG188" i="6"/>
  <c r="AE189" i="6"/>
  <c r="AF189" i="6"/>
  <c r="AG189" i="6"/>
  <c r="AE190" i="6"/>
  <c r="AF190" i="6"/>
  <c r="AG190" i="6"/>
  <c r="AE191" i="6"/>
  <c r="AF191" i="6"/>
  <c r="AG191" i="6"/>
  <c r="AE192" i="6"/>
  <c r="AF192" i="6"/>
  <c r="AG192" i="6"/>
  <c r="AE193" i="6"/>
  <c r="AF193" i="6"/>
  <c r="AG193" i="6"/>
  <c r="AE194" i="6"/>
  <c r="AF194" i="6"/>
  <c r="AG194" i="6"/>
  <c r="AE195" i="6"/>
  <c r="AF195" i="6"/>
  <c r="AG195" i="6"/>
  <c r="AE196" i="6"/>
  <c r="AF196" i="6"/>
  <c r="AG196" i="6"/>
  <c r="AE197" i="6"/>
  <c r="AF197" i="6"/>
  <c r="AG197" i="6"/>
  <c r="AE198" i="6"/>
  <c r="AF198" i="6"/>
  <c r="AG198" i="6"/>
  <c r="AE199" i="6"/>
  <c r="AF199" i="6"/>
  <c r="AG199" i="6"/>
  <c r="AE200" i="6"/>
  <c r="AF200" i="6"/>
  <c r="AG200" i="6"/>
  <c r="AE201" i="6"/>
  <c r="AF201" i="6"/>
  <c r="AG201" i="6"/>
  <c r="AE202" i="6"/>
  <c r="AF202" i="6"/>
  <c r="AG202" i="6"/>
  <c r="AE203" i="6"/>
  <c r="AF203" i="6"/>
  <c r="AG203" i="6"/>
  <c r="AE204" i="6"/>
  <c r="AF204" i="6"/>
  <c r="AG204" i="6"/>
  <c r="AE205" i="6"/>
  <c r="AF205" i="6"/>
  <c r="AG205" i="6"/>
  <c r="AE206" i="6"/>
  <c r="AF206" i="6"/>
  <c r="AG206" i="6"/>
  <c r="AE207" i="6"/>
  <c r="AF207" i="6"/>
  <c r="AG207" i="6"/>
  <c r="AE208" i="6"/>
  <c r="AF208" i="6"/>
  <c r="AG208" i="6"/>
  <c r="AE209" i="6"/>
  <c r="AF209" i="6"/>
  <c r="AG209" i="6"/>
  <c r="AE210" i="6"/>
  <c r="AF210" i="6"/>
  <c r="AG210" i="6"/>
  <c r="AE211" i="6"/>
  <c r="AF211" i="6"/>
  <c r="AG211" i="6"/>
  <c r="AE212" i="6"/>
  <c r="AF212" i="6"/>
  <c r="AG212" i="6"/>
  <c r="AE213" i="6"/>
  <c r="AF213" i="6"/>
  <c r="AG213" i="6"/>
  <c r="AE214" i="6"/>
  <c r="AF214" i="6"/>
  <c r="AG214" i="6"/>
  <c r="AE215" i="6"/>
  <c r="AF215" i="6"/>
  <c r="AG215" i="6"/>
  <c r="AE216" i="6"/>
  <c r="AF216" i="6"/>
  <c r="AG216" i="6"/>
  <c r="AE217" i="6"/>
  <c r="AF217" i="6"/>
  <c r="AG217" i="6"/>
  <c r="AE218" i="6"/>
  <c r="AF218" i="6"/>
  <c r="AG218" i="6"/>
  <c r="AE219" i="6"/>
  <c r="AF219" i="6"/>
  <c r="AG219" i="6"/>
  <c r="AE220" i="6"/>
  <c r="AF220" i="6"/>
  <c r="AG220" i="6"/>
  <c r="AE221" i="6"/>
  <c r="AF221" i="6"/>
  <c r="AG221" i="6"/>
  <c r="AE222" i="6"/>
  <c r="AF222" i="6"/>
  <c r="AG222" i="6"/>
  <c r="AE223" i="6"/>
  <c r="AF223" i="6"/>
  <c r="AG223" i="6"/>
  <c r="AE224" i="6"/>
  <c r="AF224" i="6"/>
  <c r="AG224" i="6"/>
  <c r="AE225" i="6"/>
  <c r="AF225" i="6"/>
  <c r="AG225" i="6"/>
  <c r="AE226" i="6"/>
  <c r="AF226" i="6"/>
  <c r="AG226" i="6"/>
  <c r="AE227" i="6"/>
  <c r="AF227" i="6"/>
  <c r="AG227" i="6"/>
  <c r="AE228" i="6"/>
  <c r="AF228" i="6"/>
  <c r="AG228" i="6"/>
  <c r="AE229" i="6"/>
  <c r="AF229" i="6"/>
  <c r="AG229" i="6"/>
  <c r="AE230" i="6"/>
  <c r="AF230" i="6"/>
  <c r="AG230" i="6"/>
  <c r="AE231" i="6"/>
  <c r="AF231" i="6"/>
  <c r="AG231" i="6"/>
  <c r="AE232" i="6"/>
  <c r="AF232" i="6"/>
  <c r="AG232" i="6"/>
  <c r="AE233" i="6"/>
  <c r="AF233" i="6"/>
  <c r="AG233" i="6"/>
  <c r="AE234" i="6"/>
  <c r="AF234" i="6"/>
  <c r="AG234" i="6"/>
  <c r="AE235" i="6"/>
  <c r="AF235" i="6"/>
  <c r="AG235" i="6"/>
  <c r="AE236" i="6"/>
  <c r="AF236" i="6"/>
  <c r="AG236" i="6"/>
  <c r="AE237" i="6"/>
  <c r="AF237" i="6"/>
  <c r="AG237" i="6"/>
  <c r="AE238" i="6"/>
  <c r="AF238" i="6"/>
  <c r="AG238" i="6"/>
  <c r="AE239" i="6"/>
  <c r="AF239" i="6"/>
  <c r="AG239" i="6"/>
  <c r="AE240" i="6"/>
  <c r="AF240" i="6"/>
  <c r="AG240" i="6"/>
  <c r="AE241" i="6"/>
  <c r="AF241" i="6"/>
  <c r="AG241" i="6"/>
  <c r="AE242" i="6"/>
  <c r="AF242" i="6"/>
  <c r="AG242" i="6"/>
  <c r="AE243" i="6"/>
  <c r="AF243" i="6"/>
  <c r="AG243" i="6"/>
  <c r="AE244" i="6"/>
  <c r="AF244" i="6"/>
  <c r="AG244" i="6"/>
  <c r="AE245" i="6"/>
  <c r="AF245" i="6"/>
  <c r="AG245" i="6"/>
  <c r="AE246" i="6"/>
  <c r="AF246" i="6"/>
  <c r="AG246" i="6"/>
  <c r="AE247" i="6"/>
  <c r="AF247" i="6"/>
  <c r="AG247" i="6"/>
  <c r="AE248" i="6"/>
  <c r="AF248" i="6"/>
  <c r="AG248" i="6"/>
  <c r="AE249" i="6"/>
  <c r="AF249" i="6"/>
  <c r="AG249" i="6"/>
  <c r="AE250" i="6"/>
  <c r="AF250" i="6"/>
  <c r="AG250" i="6"/>
  <c r="AE251" i="6"/>
  <c r="AF251" i="6"/>
  <c r="AG251" i="6"/>
  <c r="AE252" i="6"/>
  <c r="AF252" i="6"/>
  <c r="AG252" i="6"/>
  <c r="AE253" i="6"/>
  <c r="AF253" i="6"/>
  <c r="AG253" i="6"/>
  <c r="AE254" i="6"/>
  <c r="AF254" i="6"/>
  <c r="AG254" i="6"/>
  <c r="AE255" i="6"/>
  <c r="AF255" i="6"/>
  <c r="AG255" i="6"/>
  <c r="AE256" i="6"/>
  <c r="AF256" i="6"/>
  <c r="AG256" i="6"/>
  <c r="AE257" i="6"/>
  <c r="AF257" i="6"/>
  <c r="AG257" i="6"/>
  <c r="AE258" i="6"/>
  <c r="AF258" i="6"/>
  <c r="AG258" i="6"/>
  <c r="AE259" i="6"/>
  <c r="AF259" i="6"/>
  <c r="AG259" i="6"/>
  <c r="AE260" i="6"/>
  <c r="AF260" i="6"/>
  <c r="AG260" i="6"/>
  <c r="AE261" i="6"/>
  <c r="AF261" i="6"/>
  <c r="AG261" i="6"/>
  <c r="AE262" i="6"/>
  <c r="AF262" i="6"/>
  <c r="AG262" i="6"/>
  <c r="AE263" i="6"/>
  <c r="AF263" i="6"/>
  <c r="AG263" i="6"/>
  <c r="AE264" i="6"/>
  <c r="AF264" i="6"/>
  <c r="AG264" i="6"/>
  <c r="AE265" i="6"/>
  <c r="AF265" i="6"/>
  <c r="AG265" i="6"/>
  <c r="AE266" i="6"/>
  <c r="AF266" i="6"/>
  <c r="AG266" i="6"/>
  <c r="AE267" i="6"/>
  <c r="AF267" i="6"/>
  <c r="AG267" i="6"/>
  <c r="AE268" i="6"/>
  <c r="AF268" i="6"/>
  <c r="AG268" i="6"/>
  <c r="AE269" i="6"/>
  <c r="AF269" i="6"/>
  <c r="AG269" i="6"/>
  <c r="AE270" i="6"/>
  <c r="AF270" i="6"/>
  <c r="AG270" i="6"/>
  <c r="AE271" i="6"/>
  <c r="AF271" i="6"/>
  <c r="AG271" i="6"/>
  <c r="AE272" i="6"/>
  <c r="AF272" i="6"/>
  <c r="AG272" i="6"/>
  <c r="AE273" i="6"/>
  <c r="AF273" i="6"/>
  <c r="AG273" i="6"/>
  <c r="AE274" i="6"/>
  <c r="AF274" i="6"/>
  <c r="AG274" i="6"/>
  <c r="AE275" i="6"/>
  <c r="AF275" i="6"/>
  <c r="AG275" i="6"/>
  <c r="AE276" i="6"/>
  <c r="AF276" i="6"/>
  <c r="AG276" i="6"/>
  <c r="AE277" i="6"/>
  <c r="AF277" i="6"/>
  <c r="AG277" i="6"/>
  <c r="AE278" i="6"/>
  <c r="AF278" i="6"/>
  <c r="AG278" i="6"/>
  <c r="AE279" i="6"/>
  <c r="AF279" i="6"/>
  <c r="AG279" i="6"/>
  <c r="AE280" i="6"/>
  <c r="AF280" i="6"/>
  <c r="AG280" i="6"/>
  <c r="AE281" i="6"/>
  <c r="AF281" i="6"/>
  <c r="AG281" i="6"/>
  <c r="AE282" i="6"/>
  <c r="AF282" i="6"/>
  <c r="AG282" i="6"/>
  <c r="AE283" i="6"/>
  <c r="AF283" i="6"/>
  <c r="AG283" i="6"/>
  <c r="AE284" i="6"/>
  <c r="AF284" i="6"/>
  <c r="AG284" i="6"/>
  <c r="AE285" i="6"/>
  <c r="AF285" i="6"/>
  <c r="AG285" i="6"/>
  <c r="AE286" i="6"/>
  <c r="AF286" i="6"/>
  <c r="AG286" i="6"/>
  <c r="AE287" i="6"/>
  <c r="AF287" i="6"/>
  <c r="AG287" i="6"/>
  <c r="AE288" i="6"/>
  <c r="AF288" i="6"/>
  <c r="AG288" i="6"/>
  <c r="AE289" i="6"/>
  <c r="AF289" i="6"/>
  <c r="AG289" i="6"/>
  <c r="AE290" i="6"/>
  <c r="AF290" i="6"/>
  <c r="AG290" i="6"/>
  <c r="AE291" i="6"/>
  <c r="AF291" i="6"/>
  <c r="AG291" i="6"/>
  <c r="AE292" i="6"/>
  <c r="AF292" i="6"/>
  <c r="AG292" i="6"/>
  <c r="AE293" i="6"/>
  <c r="AF293" i="6"/>
  <c r="AG293" i="6"/>
  <c r="AE294" i="6"/>
  <c r="AF294" i="6"/>
  <c r="AG294" i="6"/>
  <c r="AE295" i="6"/>
  <c r="AF295" i="6"/>
  <c r="AG295" i="6"/>
  <c r="AE296" i="6"/>
  <c r="AF296" i="6"/>
  <c r="AG296" i="6"/>
  <c r="AE297" i="6"/>
  <c r="AF297" i="6"/>
  <c r="AG297" i="6"/>
  <c r="AE298" i="6"/>
  <c r="AF298" i="6"/>
  <c r="AG298" i="6"/>
  <c r="AE299" i="6"/>
  <c r="AF299" i="6"/>
  <c r="AG299" i="6"/>
  <c r="AE300" i="6"/>
  <c r="AF300" i="6"/>
  <c r="AG300" i="6"/>
  <c r="AE301" i="6"/>
  <c r="AF301" i="6"/>
  <c r="AG301" i="6"/>
  <c r="AE302" i="6"/>
  <c r="AF302" i="6"/>
  <c r="AG302" i="6"/>
  <c r="AE303" i="6"/>
  <c r="AF303" i="6"/>
  <c r="AG303" i="6"/>
  <c r="AE304" i="6"/>
  <c r="AF304" i="6"/>
  <c r="AG304" i="6"/>
  <c r="AE305" i="6"/>
  <c r="AF305" i="6"/>
  <c r="AG305" i="6"/>
  <c r="AE306" i="6"/>
  <c r="AF306" i="6"/>
  <c r="AG306" i="6"/>
  <c r="AE307" i="6"/>
  <c r="AF307" i="6"/>
  <c r="AG307" i="6"/>
  <c r="AE308" i="6"/>
  <c r="AF308" i="6"/>
  <c r="AG308" i="6"/>
  <c r="AE309" i="6"/>
  <c r="AF309" i="6"/>
  <c r="AG309" i="6"/>
  <c r="AE310" i="6"/>
  <c r="AF310" i="6"/>
  <c r="AG310" i="6"/>
  <c r="AE311" i="6"/>
  <c r="AF311" i="6"/>
  <c r="AG311" i="6"/>
  <c r="AE312" i="6"/>
  <c r="AF312" i="6"/>
  <c r="AG312" i="6"/>
  <c r="AE313" i="6"/>
  <c r="AF313" i="6"/>
  <c r="AG313" i="6"/>
  <c r="AE314" i="6"/>
  <c r="AF314" i="6"/>
  <c r="AG314" i="6"/>
  <c r="AE315" i="6"/>
  <c r="AF315" i="6"/>
  <c r="AG315" i="6"/>
  <c r="AE316" i="6"/>
  <c r="AF316" i="6"/>
  <c r="AG316" i="6"/>
  <c r="AE317" i="6"/>
  <c r="AF317" i="6"/>
  <c r="AG317" i="6"/>
  <c r="AE318" i="6"/>
  <c r="AF318" i="6"/>
  <c r="AG318" i="6"/>
  <c r="AE319" i="6"/>
  <c r="AF319" i="6"/>
  <c r="AG319" i="6"/>
  <c r="AE320" i="6"/>
  <c r="AF320" i="6"/>
  <c r="AG320" i="6"/>
  <c r="AE321" i="6"/>
  <c r="AF321" i="6"/>
  <c r="AG321" i="6"/>
  <c r="AE322" i="6"/>
  <c r="AF322" i="6"/>
  <c r="AG322" i="6"/>
  <c r="AE323" i="6"/>
  <c r="AF323" i="6"/>
  <c r="AG323" i="6"/>
  <c r="AE324" i="6"/>
  <c r="AF324" i="6"/>
  <c r="AG324" i="6"/>
  <c r="AE325" i="6"/>
  <c r="AF325" i="6"/>
  <c r="AG325" i="6"/>
  <c r="AE326" i="6"/>
  <c r="AF326" i="6"/>
  <c r="AG326" i="6"/>
  <c r="AE327" i="6"/>
  <c r="AF327" i="6"/>
  <c r="AG327" i="6"/>
  <c r="AE328" i="6"/>
  <c r="AF328" i="6"/>
  <c r="AG328" i="6"/>
  <c r="AE329" i="6"/>
  <c r="AF329" i="6"/>
  <c r="AG329" i="6"/>
  <c r="AE330" i="6"/>
  <c r="AF330" i="6"/>
  <c r="AG330" i="6"/>
  <c r="AE331" i="6"/>
  <c r="AF331" i="6"/>
  <c r="AG331" i="6"/>
  <c r="AE332" i="6"/>
  <c r="AF332" i="6"/>
  <c r="AG332" i="6"/>
  <c r="AE333" i="6"/>
  <c r="AF333" i="6"/>
  <c r="AG333" i="6"/>
  <c r="AE334" i="6"/>
  <c r="AF334" i="6"/>
  <c r="AG334" i="6"/>
  <c r="AE335" i="6"/>
  <c r="AF335" i="6"/>
  <c r="AG335" i="6"/>
  <c r="AE336" i="6"/>
  <c r="AF336" i="6"/>
  <c r="AG336" i="6"/>
  <c r="AE337" i="6"/>
  <c r="AF337" i="6"/>
  <c r="AG337" i="6"/>
  <c r="AE338" i="6"/>
  <c r="AF338" i="6"/>
  <c r="AG338" i="6"/>
  <c r="AE339" i="6"/>
  <c r="AF339" i="6"/>
  <c r="AG339" i="6"/>
  <c r="AE340" i="6"/>
  <c r="AF340" i="6"/>
  <c r="AG340" i="6"/>
  <c r="AE341" i="6"/>
  <c r="AF341" i="6"/>
  <c r="AG341" i="6"/>
  <c r="AE342" i="6"/>
  <c r="AF342" i="6"/>
  <c r="AG342" i="6"/>
  <c r="AE343" i="6"/>
  <c r="AF343" i="6"/>
  <c r="AG343" i="6"/>
  <c r="AE344" i="6"/>
  <c r="AF344" i="6"/>
  <c r="AG344" i="6"/>
  <c r="AE345" i="6"/>
  <c r="AF345" i="6"/>
  <c r="AG345" i="6"/>
  <c r="AE346" i="6"/>
  <c r="AF346" i="6"/>
  <c r="AG346" i="6"/>
  <c r="AE347" i="6"/>
  <c r="AF347" i="6"/>
  <c r="AG347" i="6"/>
  <c r="AE348" i="6"/>
  <c r="AF348" i="6"/>
  <c r="AG348" i="6"/>
  <c r="AE349" i="6"/>
  <c r="AF349" i="6"/>
  <c r="AG349" i="6"/>
  <c r="AE350" i="6"/>
  <c r="AF350" i="6"/>
  <c r="AG350" i="6"/>
  <c r="AE351" i="6"/>
  <c r="AF351" i="6"/>
  <c r="AG351" i="6"/>
  <c r="AE352" i="6"/>
  <c r="AF352" i="6"/>
  <c r="AG352" i="6"/>
  <c r="AE353" i="6"/>
  <c r="AF353" i="6"/>
  <c r="AG353" i="6"/>
  <c r="AE354" i="6"/>
  <c r="AF354" i="6"/>
  <c r="AG354" i="6"/>
  <c r="AE355" i="6"/>
  <c r="AF355" i="6"/>
  <c r="AG355" i="6"/>
  <c r="AE356" i="6"/>
  <c r="AF356" i="6"/>
  <c r="AG356" i="6"/>
  <c r="AE357" i="6"/>
  <c r="AF357" i="6"/>
  <c r="AG357" i="6"/>
  <c r="AE358" i="6"/>
  <c r="AF358" i="6"/>
  <c r="AG358" i="6"/>
  <c r="AE359" i="6"/>
  <c r="AF359" i="6"/>
  <c r="AG359" i="6"/>
  <c r="AE360" i="6"/>
  <c r="AF360" i="6"/>
  <c r="AG360" i="6"/>
  <c r="AE361" i="6"/>
  <c r="AF361" i="6"/>
  <c r="AG361" i="6"/>
  <c r="AE362" i="6"/>
  <c r="AF362" i="6"/>
  <c r="AG362" i="6"/>
  <c r="AE363" i="6"/>
  <c r="AF363" i="6"/>
  <c r="AG363" i="6"/>
  <c r="AE364" i="6"/>
  <c r="AF364" i="6"/>
  <c r="AG364" i="6"/>
  <c r="AE365" i="6"/>
  <c r="AF365" i="6"/>
  <c r="AG365" i="6"/>
  <c r="AE366" i="6"/>
  <c r="AF366" i="6"/>
  <c r="AG366" i="6"/>
  <c r="AE367" i="6"/>
  <c r="AF367" i="6"/>
  <c r="AG367" i="6"/>
  <c r="AE368" i="6"/>
  <c r="AF368" i="6"/>
  <c r="AG368" i="6"/>
  <c r="AE369" i="6"/>
  <c r="AF369" i="6"/>
  <c r="AG369" i="6"/>
  <c r="AE370" i="6"/>
  <c r="AF370" i="6"/>
  <c r="AG370" i="6"/>
  <c r="AE371" i="6"/>
  <c r="AF371" i="6"/>
  <c r="AG371" i="6"/>
  <c r="AE372" i="6"/>
  <c r="AF372" i="6"/>
  <c r="AG372" i="6"/>
  <c r="AE373" i="6"/>
  <c r="AF373" i="6"/>
  <c r="AG373" i="6"/>
  <c r="AE374" i="6"/>
  <c r="AF374" i="6"/>
  <c r="AG374" i="6"/>
  <c r="AE375" i="6"/>
  <c r="AF375" i="6"/>
  <c r="AG375" i="6"/>
  <c r="AE376" i="6"/>
  <c r="AF376" i="6"/>
  <c r="AG376" i="6"/>
  <c r="AE377" i="6"/>
  <c r="AF377" i="6"/>
  <c r="AG377" i="6"/>
  <c r="AE378" i="6"/>
  <c r="AF378" i="6"/>
  <c r="AG378" i="6"/>
  <c r="AE379" i="6"/>
  <c r="AF379" i="6"/>
  <c r="AG379" i="6"/>
  <c r="AE380" i="6"/>
  <c r="AF380" i="6"/>
  <c r="AG380" i="6"/>
  <c r="AE381" i="6"/>
  <c r="AF381" i="6"/>
  <c r="AG381" i="6"/>
  <c r="AE382" i="6"/>
  <c r="AF382" i="6"/>
  <c r="AG382" i="6"/>
  <c r="AE383" i="6"/>
  <c r="AF383" i="6"/>
  <c r="AG383" i="6"/>
  <c r="AE384" i="6"/>
  <c r="AF384" i="6"/>
  <c r="AG384" i="6"/>
  <c r="AE385" i="6"/>
  <c r="AF385" i="6"/>
  <c r="AG385" i="6"/>
  <c r="AE386" i="6"/>
  <c r="AF386" i="6"/>
  <c r="AG386" i="6"/>
  <c r="AE387" i="6"/>
  <c r="AF387" i="6"/>
  <c r="AG387" i="6"/>
  <c r="AE388" i="6"/>
  <c r="AF388" i="6"/>
  <c r="AG388" i="6"/>
  <c r="AE389" i="6"/>
  <c r="AF389" i="6"/>
  <c r="AG389" i="6"/>
  <c r="AE390" i="6"/>
  <c r="AF390" i="6"/>
  <c r="AG390" i="6"/>
  <c r="AE391" i="6"/>
  <c r="AF391" i="6"/>
  <c r="AG391" i="6"/>
  <c r="AE392" i="6"/>
  <c r="AF392" i="6"/>
  <c r="AG392" i="6"/>
  <c r="AE393" i="6"/>
  <c r="AF393" i="6"/>
  <c r="AG393" i="6"/>
  <c r="AE394" i="6"/>
  <c r="AF394" i="6"/>
  <c r="AG394" i="6"/>
  <c r="AE395" i="6"/>
  <c r="AF395" i="6"/>
  <c r="AG395" i="6"/>
  <c r="AE396" i="6"/>
  <c r="AF396" i="6"/>
  <c r="AG396" i="6"/>
  <c r="AE397" i="6"/>
  <c r="AF397" i="6"/>
  <c r="AG397" i="6"/>
  <c r="AE398" i="6"/>
  <c r="AF398" i="6"/>
  <c r="AG398" i="6"/>
  <c r="AE399" i="6"/>
  <c r="AF399" i="6"/>
  <c r="AG399" i="6"/>
  <c r="AE400" i="6"/>
  <c r="AF400" i="6"/>
  <c r="AG400" i="6"/>
  <c r="AE401" i="6"/>
  <c r="AF401" i="6"/>
  <c r="AG401" i="6"/>
  <c r="AE402" i="6"/>
  <c r="AF402" i="6"/>
  <c r="AG402" i="6"/>
  <c r="AE403" i="6"/>
  <c r="AF403" i="6"/>
  <c r="AG403" i="6"/>
  <c r="AE404" i="6"/>
  <c r="AF404" i="6"/>
  <c r="AG404" i="6"/>
  <c r="AE405" i="6"/>
  <c r="AF405" i="6"/>
  <c r="AG405" i="6"/>
  <c r="AE406" i="6"/>
  <c r="AF406" i="6"/>
  <c r="AG406" i="6"/>
  <c r="AE407" i="6"/>
  <c r="AF407" i="6"/>
  <c r="AG407" i="6"/>
  <c r="AE408" i="6"/>
  <c r="AF408" i="6"/>
  <c r="AG408" i="6"/>
  <c r="AE409" i="6"/>
  <c r="AF409" i="6"/>
  <c r="AG409" i="6"/>
  <c r="AE410" i="6"/>
  <c r="AF410" i="6"/>
  <c r="AG410" i="6"/>
  <c r="AE411" i="6"/>
  <c r="AF411" i="6"/>
  <c r="AG411" i="6"/>
  <c r="AE412" i="6"/>
  <c r="AF412" i="6"/>
  <c r="AG412" i="6"/>
  <c r="AE413" i="6"/>
  <c r="AF413" i="6"/>
  <c r="AG413" i="6"/>
  <c r="AE414" i="6"/>
  <c r="AF414" i="6"/>
  <c r="AG414" i="6"/>
  <c r="AE415" i="6"/>
  <c r="AF415" i="6"/>
  <c r="AG415" i="6"/>
  <c r="AE416" i="6"/>
  <c r="AF416" i="6"/>
  <c r="AG416" i="6"/>
  <c r="AE417" i="6"/>
  <c r="AF417" i="6"/>
  <c r="AG417" i="6"/>
  <c r="AE418" i="6"/>
  <c r="AF418" i="6"/>
  <c r="AG418" i="6"/>
  <c r="AE419" i="6"/>
  <c r="AF419" i="6"/>
  <c r="AG419" i="6"/>
  <c r="AE420" i="6"/>
  <c r="AF420" i="6"/>
  <c r="AG420" i="6"/>
  <c r="AE421" i="6"/>
  <c r="AF421" i="6"/>
  <c r="AG421" i="6"/>
  <c r="AE422" i="6"/>
  <c r="AF422" i="6"/>
  <c r="AG422" i="6"/>
  <c r="AE423" i="6"/>
  <c r="AF423" i="6"/>
  <c r="AG423" i="6"/>
  <c r="AE424" i="6"/>
  <c r="AF424" i="6"/>
  <c r="AG424" i="6"/>
  <c r="AE425" i="6"/>
  <c r="AF425" i="6"/>
  <c r="AG425" i="6"/>
  <c r="AE426" i="6"/>
  <c r="AF426" i="6"/>
  <c r="AG426" i="6"/>
  <c r="AE427" i="6"/>
  <c r="AF427" i="6"/>
  <c r="AG427" i="6"/>
  <c r="AE428" i="6"/>
  <c r="AF428" i="6"/>
  <c r="AG428" i="6"/>
  <c r="AE429" i="6"/>
  <c r="AF429" i="6"/>
  <c r="AG429" i="6"/>
  <c r="AE430" i="6"/>
  <c r="AF430" i="6"/>
  <c r="AG430" i="6"/>
  <c r="AE431" i="6"/>
  <c r="AF431" i="6"/>
  <c r="AG431" i="6"/>
  <c r="AE432" i="6"/>
  <c r="AF432" i="6"/>
  <c r="AG432" i="6"/>
  <c r="AE433" i="6"/>
  <c r="AF433" i="6"/>
  <c r="AG433" i="6"/>
  <c r="AE434" i="6"/>
  <c r="AF434" i="6"/>
  <c r="AG434" i="6"/>
  <c r="AE435" i="6"/>
  <c r="AF435" i="6"/>
  <c r="AG435" i="6"/>
  <c r="AE436" i="6"/>
  <c r="AF436" i="6"/>
  <c r="AG436" i="6"/>
  <c r="AE437" i="6"/>
  <c r="AF437" i="6"/>
  <c r="AG437" i="6"/>
  <c r="AE438" i="6"/>
  <c r="AF438" i="6"/>
  <c r="AG438" i="6"/>
  <c r="AE439" i="6"/>
  <c r="AF439" i="6"/>
  <c r="AG439" i="6"/>
  <c r="AE440" i="6"/>
  <c r="AF440" i="6"/>
  <c r="AG440" i="6"/>
  <c r="AE441" i="6"/>
  <c r="AF441" i="6"/>
  <c r="AG441" i="6"/>
  <c r="AE442" i="6"/>
  <c r="AF442" i="6"/>
  <c r="AG442" i="6"/>
  <c r="AE443" i="6"/>
  <c r="AF443" i="6"/>
  <c r="AG443" i="6"/>
  <c r="AE444" i="6"/>
  <c r="AF444" i="6"/>
  <c r="AG444" i="6"/>
  <c r="AE445" i="6"/>
  <c r="AF445" i="6"/>
  <c r="AG445" i="6"/>
  <c r="AE446" i="6"/>
  <c r="AF446" i="6"/>
  <c r="AG446" i="6"/>
  <c r="AE447" i="6"/>
  <c r="AF447" i="6"/>
  <c r="AG447" i="6"/>
  <c r="AE448" i="6"/>
  <c r="AF448" i="6"/>
  <c r="AG448" i="6"/>
  <c r="AE449" i="6"/>
  <c r="AF449" i="6"/>
  <c r="AG449" i="6"/>
  <c r="AE450" i="6"/>
  <c r="AF450" i="6"/>
  <c r="AG450" i="6"/>
  <c r="AE451" i="6"/>
  <c r="AF451" i="6"/>
  <c r="AG451" i="6"/>
  <c r="AE452" i="6"/>
  <c r="AF452" i="6"/>
  <c r="AG452" i="6"/>
  <c r="AE453" i="6"/>
  <c r="AF453" i="6"/>
  <c r="AG453" i="6"/>
  <c r="AE454" i="6"/>
  <c r="AF454" i="6"/>
  <c r="AG454" i="6"/>
  <c r="AE455" i="6"/>
  <c r="AF455" i="6"/>
  <c r="AG455" i="6"/>
  <c r="AF4" i="6"/>
  <c r="AG4" i="6"/>
  <c r="AF5" i="6"/>
  <c r="AG5" i="6"/>
  <c r="AF6" i="6"/>
  <c r="AG6" i="6"/>
  <c r="AF7" i="6"/>
  <c r="AG7" i="6"/>
  <c r="AF8" i="6"/>
  <c r="AG8" i="6"/>
  <c r="AF9" i="6"/>
  <c r="AG9" i="6"/>
  <c r="AF10" i="6"/>
  <c r="AG10" i="6"/>
  <c r="AF11" i="6"/>
  <c r="AG11" i="6"/>
  <c r="AF12" i="6"/>
  <c r="AG12" i="6"/>
  <c r="AF13" i="6"/>
  <c r="AG13" i="6"/>
  <c r="AF14" i="6"/>
  <c r="AG14" i="6"/>
  <c r="AF15" i="6"/>
  <c r="AG15" i="6"/>
  <c r="AF16" i="6"/>
  <c r="AG16" i="6"/>
  <c r="AF17" i="6"/>
  <c r="AG17" i="6"/>
  <c r="AF18" i="6"/>
  <c r="AG18" i="6"/>
  <c r="AF19" i="6"/>
  <c r="AG19" i="6"/>
  <c r="AF20" i="6"/>
  <c r="AG20" i="6"/>
  <c r="AF21" i="6"/>
  <c r="AG21" i="6"/>
  <c r="AF22" i="6"/>
  <c r="AG22" i="6"/>
  <c r="AF23" i="6"/>
  <c r="AG23" i="6"/>
  <c r="AG3" i="6"/>
  <c r="AF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3" i="6"/>
  <c r="R11" i="2"/>
  <c r="Q11" i="2"/>
  <c r="P11" i="2"/>
</calcChain>
</file>

<file path=xl/sharedStrings.xml><?xml version="1.0" encoding="utf-8"?>
<sst xmlns="http://schemas.openxmlformats.org/spreadsheetml/2006/main" count="12159" uniqueCount="494">
  <si>
    <t>Animal</t>
  </si>
  <si>
    <t>Inc/Exc</t>
  </si>
  <si>
    <t>Reason for exclusion</t>
  </si>
  <si>
    <t>Protocols</t>
  </si>
  <si>
    <t>TH_Left</t>
  </si>
  <si>
    <t>TH_Right</t>
  </si>
  <si>
    <t>7003_6</t>
  </si>
  <si>
    <t>Exc</t>
  </si>
  <si>
    <t>Placement</t>
  </si>
  <si>
    <t>10s40s</t>
  </si>
  <si>
    <t xml:space="preserve">1s1s </t>
  </si>
  <si>
    <t>0.59%%</t>
  </si>
  <si>
    <t>6738_4</t>
  </si>
  <si>
    <t>6738_2</t>
  </si>
  <si>
    <t>7023_2</t>
  </si>
  <si>
    <t>7024_4</t>
  </si>
  <si>
    <t>7088_4</t>
  </si>
  <si>
    <t>Not depleted</t>
  </si>
  <si>
    <t>7002_3</t>
  </si>
  <si>
    <t>100 Hz</t>
  </si>
  <si>
    <t>7002_4</t>
  </si>
  <si>
    <t>7088_6</t>
  </si>
  <si>
    <t xml:space="preserve">1s4s </t>
  </si>
  <si>
    <t>7158_8</t>
  </si>
  <si>
    <t>50 Hz</t>
  </si>
  <si>
    <t>6579_1</t>
  </si>
  <si>
    <t>6579_2</t>
  </si>
  <si>
    <t>6579_3</t>
  </si>
  <si>
    <t>7152_13</t>
  </si>
  <si>
    <t>7052_1</t>
  </si>
  <si>
    <t>7051_2</t>
  </si>
  <si>
    <t>7051_3</t>
  </si>
  <si>
    <t>Bad stim response</t>
  </si>
  <si>
    <t>6738_3</t>
  </si>
  <si>
    <t>Inc</t>
  </si>
  <si>
    <t>7002_1</t>
  </si>
  <si>
    <t>1s4s</t>
  </si>
  <si>
    <t>7002_2</t>
  </si>
  <si>
    <t>7125_6</t>
  </si>
  <si>
    <t>died after 1.5 hrs on day 2</t>
  </si>
  <si>
    <t>7125_7</t>
  </si>
  <si>
    <t>7125_8</t>
  </si>
  <si>
    <t>7158_6</t>
  </si>
  <si>
    <t>7158_7</t>
  </si>
  <si>
    <t>50Hz</t>
  </si>
  <si>
    <t>(reconfirm numbers)</t>
  </si>
  <si>
    <t>7152_11</t>
  </si>
  <si>
    <t>7152_14</t>
  </si>
  <si>
    <t>7051_1</t>
  </si>
  <si>
    <t>6464_7</t>
  </si>
  <si>
    <t>6367_1</t>
  </si>
  <si>
    <t>6736_3</t>
  </si>
  <si>
    <t>6650_3</t>
  </si>
  <si>
    <t>6737_1</t>
  </si>
  <si>
    <t>6856_4</t>
  </si>
  <si>
    <t>6841_3</t>
  </si>
  <si>
    <t>6880_3</t>
  </si>
  <si>
    <t>Persistence Duration (min)</t>
  </si>
  <si>
    <t>Conv</t>
  </si>
  <si>
    <t>175Hz, 200-800</t>
  </si>
  <si>
    <t>50 Hz 200-800</t>
  </si>
  <si>
    <t>175 Hz 10s-40s</t>
  </si>
  <si>
    <t>175 Hz 1s-4s</t>
  </si>
  <si>
    <t>Unpaired T-test compared to Conv</t>
  </si>
  <si>
    <t>Start-0:10:00</t>
  </si>
  <si>
    <t>10s40s_pre</t>
  </si>
  <si>
    <t>10s40s_stim</t>
  </si>
  <si>
    <t>0:10:00-0:20:00</t>
  </si>
  <si>
    <t>0:20:00-0:30:00</t>
  </si>
  <si>
    <t>10s40s_post</t>
  </si>
  <si>
    <t>0:30:00-0:40:00</t>
  </si>
  <si>
    <t>0:40:00-0:50:00</t>
  </si>
  <si>
    <t>0:50:00-1:00:00</t>
  </si>
  <si>
    <t>1:00:00-1:10:00</t>
  </si>
  <si>
    <t>1:10:00-1:20:00</t>
  </si>
  <si>
    <t>1:20:00-1:30:00</t>
  </si>
  <si>
    <t>1:30:00-1:40:00</t>
  </si>
  <si>
    <t>1:40:00-1:50:00</t>
  </si>
  <si>
    <t>1:50:00-2:00:00</t>
  </si>
  <si>
    <t>2:00:00-2:10:00</t>
  </si>
  <si>
    <t>2:10:00-2:20:00</t>
  </si>
  <si>
    <t>2:20:00-2:30:00</t>
  </si>
  <si>
    <t>2:30:00-2:40:00</t>
  </si>
  <si>
    <t>2:40:00-2:50:00</t>
  </si>
  <si>
    <t>2:50:00-3:00:00</t>
  </si>
  <si>
    <t>10s40s_Pre</t>
  </si>
  <si>
    <t>10s40s_Stim</t>
  </si>
  <si>
    <t>10s40s_Post</t>
  </si>
  <si>
    <t>Pre</t>
  </si>
  <si>
    <t>Stim</t>
  </si>
  <si>
    <t>Post</t>
  </si>
  <si>
    <t>1s4s_pre</t>
  </si>
  <si>
    <t>1s4s_stim</t>
  </si>
  <si>
    <t>1s4s_post</t>
  </si>
  <si>
    <t>1s4s_Pre</t>
  </si>
  <si>
    <t>1s4s_Stim</t>
  </si>
  <si>
    <t>1s4s_Post</t>
  </si>
  <si>
    <t>1s1s_Pre</t>
  </si>
  <si>
    <t>1s1s_Stim</t>
  </si>
  <si>
    <t>1s1s_Post</t>
  </si>
  <si>
    <t>50Hz_Pre</t>
  </si>
  <si>
    <t>50Hz_Stim</t>
  </si>
  <si>
    <t>50Hz_Post</t>
  </si>
  <si>
    <t>50 Hz_Pre</t>
  </si>
  <si>
    <t>Start-0:00:30</t>
  </si>
  <si>
    <t>0:00:30-0:01:00</t>
  </si>
  <si>
    <t>0:01:00-0:01:30</t>
  </si>
  <si>
    <t>0:01:30-0:02:00</t>
  </si>
  <si>
    <t>0:02:00-0:02:30</t>
  </si>
  <si>
    <t>0:02:30-0:03:00</t>
  </si>
  <si>
    <t>0:03:00-0:03:30</t>
  </si>
  <si>
    <t>0:03:30-0:04:00</t>
  </si>
  <si>
    <t>0:04:00-0:04:30</t>
  </si>
  <si>
    <t>0:04:30-0:05:00</t>
  </si>
  <si>
    <t>0:05:00-0:05:30</t>
  </si>
  <si>
    <t>0:05:30-0:06:00</t>
  </si>
  <si>
    <t>0:06:00-0:06:30</t>
  </si>
  <si>
    <t>0:06:30-0:07:00</t>
  </si>
  <si>
    <t>0:07:00-0:07:30</t>
  </si>
  <si>
    <t>0:07:30-0:08:00</t>
  </si>
  <si>
    <t>0:08:00-0:08:30</t>
  </si>
  <si>
    <t>0:08:30-0:09:00</t>
  </si>
  <si>
    <t>0:09:00-0:09:30</t>
  </si>
  <si>
    <t>0:09:30-0:10:00</t>
  </si>
  <si>
    <t>0:10:00-0:10:30</t>
  </si>
  <si>
    <t>0:10:30-0:11:00</t>
  </si>
  <si>
    <t>0:11:00-0:11:30</t>
  </si>
  <si>
    <t>0:11:30-0:12:00</t>
  </si>
  <si>
    <t>0:12:00-0:12:30</t>
  </si>
  <si>
    <t>0:12:30-0:13:00</t>
  </si>
  <si>
    <t>0:13:00-0:13:30</t>
  </si>
  <si>
    <t>0:13:30-0:14:00</t>
  </si>
  <si>
    <t>0:14:00-0:14:30</t>
  </si>
  <si>
    <t>0:14:30-0:15:00</t>
  </si>
  <si>
    <t>0:15:00-0:15:30</t>
  </si>
  <si>
    <t>0:15:30-0:16:00</t>
  </si>
  <si>
    <t>0:16:00-0:16:30</t>
  </si>
  <si>
    <t>0:16:30-0:17:00</t>
  </si>
  <si>
    <t>0:17:00-0:17:30</t>
  </si>
  <si>
    <t>0:17:30-0:18:00</t>
  </si>
  <si>
    <t>0:18:00-0:18:30</t>
  </si>
  <si>
    <t>0:18:30-0:19:00</t>
  </si>
  <si>
    <t>0:19:00-0:19:30</t>
  </si>
  <si>
    <t>0:19:30-0:20:00</t>
  </si>
  <si>
    <t>0:20:00-0:20:30</t>
  </si>
  <si>
    <t>0:20:30-0:21:00</t>
  </si>
  <si>
    <t>0:21:00-0:21:30</t>
  </si>
  <si>
    <t>0:21:30-0:22:00</t>
  </si>
  <si>
    <t>0:22:00-0:22:30</t>
  </si>
  <si>
    <t>0:22:30-0:23:00</t>
  </si>
  <si>
    <t>0:23:00-0:23:30</t>
  </si>
  <si>
    <t>0:23:30-0:24:00</t>
  </si>
  <si>
    <t>0:24:00-0:24:30</t>
  </si>
  <si>
    <t>0:24:30-0:25:00</t>
  </si>
  <si>
    <t>0:25:00-0:25:30</t>
  </si>
  <si>
    <t>0:25:30-0:26:00</t>
  </si>
  <si>
    <t>0:26:00-0:26:30</t>
  </si>
  <si>
    <t>0:26:30-0:27:00</t>
  </si>
  <si>
    <t>0:27:00-0:27:30</t>
  </si>
  <si>
    <t>0:27:30-0:28:00</t>
  </si>
  <si>
    <t>0:28:00-0:28:30</t>
  </si>
  <si>
    <t>0:28:30-0:29:00</t>
  </si>
  <si>
    <t>0:29:00-0:29:30</t>
  </si>
  <si>
    <t>0:29:30-0:30:00</t>
  </si>
  <si>
    <t>0:30:00-0:30:30</t>
  </si>
  <si>
    <t>0:30:30-0:31:00</t>
  </si>
  <si>
    <t>0:31:00-0:31:30</t>
  </si>
  <si>
    <t>0:31:30-0:32:00</t>
  </si>
  <si>
    <t>0:32:00-0:32:30</t>
  </si>
  <si>
    <t>0:32:30-0:33:00</t>
  </si>
  <si>
    <t>0:33:00-0:33:30</t>
  </si>
  <si>
    <t>0:33:30-0:34:00</t>
  </si>
  <si>
    <t>0:34:00-0:34:30</t>
  </si>
  <si>
    <t>0:34:30-0:35:00</t>
  </si>
  <si>
    <t>0:35:00-0:35:30</t>
  </si>
  <si>
    <t>0:35:30-0:36:00</t>
  </si>
  <si>
    <t>0:36:00-0:36:30</t>
  </si>
  <si>
    <t>0:36:30-0:37:00</t>
  </si>
  <si>
    <t>0:37:00-0:37:30</t>
  </si>
  <si>
    <t>0:37:30-0:38:00</t>
  </si>
  <si>
    <t>0:38:00-0:38:30</t>
  </si>
  <si>
    <t>0:38:30-0:39:00</t>
  </si>
  <si>
    <t>0:39:00-0:39:30</t>
  </si>
  <si>
    <t>0:39:30-0:40:00</t>
  </si>
  <si>
    <t>0:40:00-0:40:30</t>
  </si>
  <si>
    <t>0:40:30-0:41:00</t>
  </si>
  <si>
    <t>0:41:00-0:41:30</t>
  </si>
  <si>
    <t>0:41:30-0:42:00</t>
  </si>
  <si>
    <t>0:42:00-0:42:30</t>
  </si>
  <si>
    <t>0:42:30-0:43:00</t>
  </si>
  <si>
    <t>0:43:00-0:43:30</t>
  </si>
  <si>
    <t>0:43:30-0:44:00</t>
  </si>
  <si>
    <t>0:44:00-0:44:30</t>
  </si>
  <si>
    <t>0:44:30-0:45:00</t>
  </si>
  <si>
    <t>0:45:00-0:45:30</t>
  </si>
  <si>
    <t>0:45:30-0:46:00</t>
  </si>
  <si>
    <t>0:46:00-0:46:30</t>
  </si>
  <si>
    <t>0:46:30-0:47:00</t>
  </si>
  <si>
    <t>0:47:00-0:47:30</t>
  </si>
  <si>
    <t>0:47:30-0:48:00</t>
  </si>
  <si>
    <t>0:48:00-0:48:30</t>
  </si>
  <si>
    <t>0:48:30-0:49:00</t>
  </si>
  <si>
    <t>0:49:00-0:49:30</t>
  </si>
  <si>
    <t>0:49:30-0:50:00</t>
  </si>
  <si>
    <t>0:50:00-0:50:30</t>
  </si>
  <si>
    <t>0:50:30-0:51:00</t>
  </si>
  <si>
    <t>0:51:00-0:51:30</t>
  </si>
  <si>
    <t>0:51:30-0:52:00</t>
  </si>
  <si>
    <t>0:52:00-0:52:30</t>
  </si>
  <si>
    <t>0:52:30-0:53:00</t>
  </si>
  <si>
    <t>0:53:00-0:53:30</t>
  </si>
  <si>
    <t>0:53:30-0:54:00</t>
  </si>
  <si>
    <t>0:54:00-0:54:30</t>
  </si>
  <si>
    <t>0:54:30-0:55:00</t>
  </si>
  <si>
    <t>0:55:00-0:55:30</t>
  </si>
  <si>
    <t>0:55:30-0:56:00</t>
  </si>
  <si>
    <t>0:56:00-0:56:30</t>
  </si>
  <si>
    <t>0:56:30-0:57:00</t>
  </si>
  <si>
    <t>0:57:00-0:57:30</t>
  </si>
  <si>
    <t>0:57:30-0:58:00</t>
  </si>
  <si>
    <t>0:58:00-0:58:30</t>
  </si>
  <si>
    <t>0:58:30-0:59:00</t>
  </si>
  <si>
    <t>0:59:00-0:59:30</t>
  </si>
  <si>
    <t>0:59:30-1:00:00</t>
  </si>
  <si>
    <t>1:00:00-1:00:30</t>
  </si>
  <si>
    <t>1:00:30-1:01:00</t>
  </si>
  <si>
    <t>1:01:00-1:01:30</t>
  </si>
  <si>
    <t>1:01:30-1:02:00</t>
  </si>
  <si>
    <t>1:02:00-1:02:30</t>
  </si>
  <si>
    <t>1:02:30-1:03:00</t>
  </si>
  <si>
    <t>1:03:00-1:03:30</t>
  </si>
  <si>
    <t>1:03:30-1:04:00</t>
  </si>
  <si>
    <t>1:04:00-1:04:30</t>
  </si>
  <si>
    <t>1:04:30-1:05:00</t>
  </si>
  <si>
    <t>1:05:00-1:05:30</t>
  </si>
  <si>
    <t>1:05:30-1:06:00</t>
  </si>
  <si>
    <t>1:06:00-1:06:30</t>
  </si>
  <si>
    <t>1:06:30-1:07:00</t>
  </si>
  <si>
    <t>1:07:00-1:07:30</t>
  </si>
  <si>
    <t>1:07:30-1:08:00</t>
  </si>
  <si>
    <t>1:08:00-1:08:30</t>
  </si>
  <si>
    <t>1:08:30-1:09:00</t>
  </si>
  <si>
    <t>1:09:00-1:09:30</t>
  </si>
  <si>
    <t>1:09:30-1:10:00</t>
  </si>
  <si>
    <t>1:10:00-1:10:30</t>
  </si>
  <si>
    <t>1:10:30-1:11:00</t>
  </si>
  <si>
    <t>1:11:00-1:11:30</t>
  </si>
  <si>
    <t>1:11:30-1:12:00</t>
  </si>
  <si>
    <t>1:12:00-1:12:30</t>
  </si>
  <si>
    <t>1:12:30-1:13:00</t>
  </si>
  <si>
    <t>1:13:00-1:13:30</t>
  </si>
  <si>
    <t>1:13:30-1:14:00</t>
  </si>
  <si>
    <t>1:14:00-1:14:30</t>
  </si>
  <si>
    <t>1:14:30-1:15:00</t>
  </si>
  <si>
    <t>1:15:00-1:15:30</t>
  </si>
  <si>
    <t>1:15:30-1:16:00</t>
  </si>
  <si>
    <t>1:16:00-1:16:30</t>
  </si>
  <si>
    <t>1:16:30-1:17:00</t>
  </si>
  <si>
    <t>1:17:00-1:17:30</t>
  </si>
  <si>
    <t>1:17:30-1:18:00</t>
  </si>
  <si>
    <t>1:18:00-1:18:30</t>
  </si>
  <si>
    <t>1:18:30-1:19:00</t>
  </si>
  <si>
    <t>1:19:00-1:19:30</t>
  </si>
  <si>
    <t>1:19:30-1:20:00</t>
  </si>
  <si>
    <t>1:20:00-1:20:30</t>
  </si>
  <si>
    <t>1:20:30-1:21:00</t>
  </si>
  <si>
    <t>1:21:00-1:21:30</t>
  </si>
  <si>
    <t>1:21:30-1:22:00</t>
  </si>
  <si>
    <t>1:22:00-1:22:30</t>
  </si>
  <si>
    <t>1:22:30-1:23:00</t>
  </si>
  <si>
    <t>1:23:00-1:23:30</t>
  </si>
  <si>
    <t>1:23:30-1:24:00</t>
  </si>
  <si>
    <t>1:24:00-1:24:30</t>
  </si>
  <si>
    <t>1:24:30-1:25:00</t>
  </si>
  <si>
    <t>1:25:00-1:25:30</t>
  </si>
  <si>
    <t>1:25:30-1:26:00</t>
  </si>
  <si>
    <t>1:26:00-1:26:30</t>
  </si>
  <si>
    <t>1:26:30-1:27:00</t>
  </si>
  <si>
    <t>1:27:00-1:27:30</t>
  </si>
  <si>
    <t>1:27:30-1:28:00</t>
  </si>
  <si>
    <t>1:28:00-1:28:30</t>
  </si>
  <si>
    <t>1:28:30-1:29:00</t>
  </si>
  <si>
    <t>1:29:00-1:29:30</t>
  </si>
  <si>
    <t>1:29:30-1:30:00</t>
  </si>
  <si>
    <t>1:30:00-1:30:30</t>
  </si>
  <si>
    <t>1:30:30-1:31:00</t>
  </si>
  <si>
    <t>1:31:00-1:31:30</t>
  </si>
  <si>
    <t>1:31:30-1:32:00</t>
  </si>
  <si>
    <t>1:32:00-1:32:30</t>
  </si>
  <si>
    <t>1:32:30-1:33:00</t>
  </si>
  <si>
    <t>1:33:00-1:33:30</t>
  </si>
  <si>
    <t>1:33:30-1:34:00</t>
  </si>
  <si>
    <t>1:34:00-1:34:30</t>
  </si>
  <si>
    <t>1:34:30-1:35:00</t>
  </si>
  <si>
    <t>1:35:00-1:35:30</t>
  </si>
  <si>
    <t>1:35:30-1:36:00</t>
  </si>
  <si>
    <t>1:36:00-1:36:30</t>
  </si>
  <si>
    <t>1:36:30-1:37:00</t>
  </si>
  <si>
    <t>1:37:00-1:37:30</t>
  </si>
  <si>
    <t>1:37:30-1:38:00</t>
  </si>
  <si>
    <t>1:38:00-1:38:30</t>
  </si>
  <si>
    <t>1:38:30-1:39:00</t>
  </si>
  <si>
    <t>1:39:00-1:39:30</t>
  </si>
  <si>
    <t>1:39:30-1:40:00</t>
  </si>
  <si>
    <t>1:40:00-1:40:30</t>
  </si>
  <si>
    <t>1:40:30-1:41:00</t>
  </si>
  <si>
    <t>1:41:00-1:41:30</t>
  </si>
  <si>
    <t>1:41:30-1:42:00</t>
  </si>
  <si>
    <t>1:42:00-1:42:30</t>
  </si>
  <si>
    <t>1:42:30-1:43:00</t>
  </si>
  <si>
    <t>1:43:00-1:43:30</t>
  </si>
  <si>
    <t>1:43:30-1:44:00</t>
  </si>
  <si>
    <t>1:44:00-1:44:30</t>
  </si>
  <si>
    <t>1:44:30-1:45:00</t>
  </si>
  <si>
    <t>1:45:00-1:45:30</t>
  </si>
  <si>
    <t>1:45:30-1:46:00</t>
  </si>
  <si>
    <t>1:46:00-1:46:30</t>
  </si>
  <si>
    <t>1:46:30-1:47:00</t>
  </si>
  <si>
    <t>1:47:00-1:47:30</t>
  </si>
  <si>
    <t>1:47:30-1:48:00</t>
  </si>
  <si>
    <t>1:48:00-1:48:30</t>
  </si>
  <si>
    <t>1:48:30-1:49:00</t>
  </si>
  <si>
    <t>1:49:00-1:49:30</t>
  </si>
  <si>
    <t>1:49:30-1:50:00</t>
  </si>
  <si>
    <t>1:50:00-1:50:30</t>
  </si>
  <si>
    <t>1:50:30-1:51:00</t>
  </si>
  <si>
    <t>1:51:00-1:51:30</t>
  </si>
  <si>
    <t>1:51:30-1:52:00</t>
  </si>
  <si>
    <t>1:52:00-1:52:30</t>
  </si>
  <si>
    <t>1:52:30-1:53:00</t>
  </si>
  <si>
    <t>1:53:00-1:53:30</t>
  </si>
  <si>
    <t>1:53:30-1:54:00</t>
  </si>
  <si>
    <t>1:54:00-1:54:30</t>
  </si>
  <si>
    <t>1:54:30-1:55:00</t>
  </si>
  <si>
    <t>1:55:00-1:55:30</t>
  </si>
  <si>
    <t>1:55:30-1:56:00</t>
  </si>
  <si>
    <t>1:56:00-1:56:30</t>
  </si>
  <si>
    <t>1:56:30-1:57:00</t>
  </si>
  <si>
    <t>1:57:00-1:57:30</t>
  </si>
  <si>
    <t>1:57:30-1:58:00</t>
  </si>
  <si>
    <t>1:58:00-1:58:30</t>
  </si>
  <si>
    <t>1:58:30-1:59:00</t>
  </si>
  <si>
    <t>1:59:00-1:59:30</t>
  </si>
  <si>
    <t>1:59:30-2:00:00</t>
  </si>
  <si>
    <t>2:00:00-2:00:30</t>
  </si>
  <si>
    <t>2:00:30-2:01:00</t>
  </si>
  <si>
    <t>2:01:00-2:01:30</t>
  </si>
  <si>
    <t>2:01:30-2:02:00</t>
  </si>
  <si>
    <t>2:02:00-2:02:30</t>
  </si>
  <si>
    <t>2:02:30-2:03:00</t>
  </si>
  <si>
    <t>2:03:00-2:03:30</t>
  </si>
  <si>
    <t>2:03:30-2:04:00</t>
  </si>
  <si>
    <t>2:04:00-2:04:30</t>
  </si>
  <si>
    <t>2:04:30-2:05:00</t>
  </si>
  <si>
    <t>2:05:00-2:05:30</t>
  </si>
  <si>
    <t>2:05:30-2:06:00</t>
  </si>
  <si>
    <t>2:06:00-2:06:30</t>
  </si>
  <si>
    <t>2:06:30-2:07:00</t>
  </si>
  <si>
    <t>2:07:00-2:07:30</t>
  </si>
  <si>
    <t>2:07:30-2:08:00</t>
  </si>
  <si>
    <t>2:08:00-2:08:30</t>
  </si>
  <si>
    <t>2:08:30-2:09:00</t>
  </si>
  <si>
    <t>2:09:00-2:09:30</t>
  </si>
  <si>
    <t>2:09:30-2:10:00</t>
  </si>
  <si>
    <t>2:10:00-2:10:30</t>
  </si>
  <si>
    <t>2:10:30-2:11:00</t>
  </si>
  <si>
    <t>2:11:00-2:11:30</t>
  </si>
  <si>
    <t>2:11:30-2:12:00</t>
  </si>
  <si>
    <t>2:12:00-2:12:30</t>
  </si>
  <si>
    <t>2:12:30-2:13:00</t>
  </si>
  <si>
    <t>2:13:00-2:13:30</t>
  </si>
  <si>
    <t>2:13:30-2:14:00</t>
  </si>
  <si>
    <t>2:14:00-2:14:30</t>
  </si>
  <si>
    <t>2:14:30-2:15:00</t>
  </si>
  <si>
    <t>2:15:00-2:15:30</t>
  </si>
  <si>
    <t>2:15:30-2:16:00</t>
  </si>
  <si>
    <t>2:16:00-2:16:30</t>
  </si>
  <si>
    <t>2:16:30-2:17:00</t>
  </si>
  <si>
    <t>2:17:00-2:17:30</t>
  </si>
  <si>
    <t>2:17:30-2:18:00</t>
  </si>
  <si>
    <t>2:18:00-2:18:30</t>
  </si>
  <si>
    <t>2:18:30-2:19:00</t>
  </si>
  <si>
    <t>2:19:00-2:19:30</t>
  </si>
  <si>
    <t>2:19:30-2:20:00</t>
  </si>
  <si>
    <t>2:20:00-2:20:30</t>
  </si>
  <si>
    <t>2:20:30-2:21:00</t>
  </si>
  <si>
    <t>2:21:00-2:21:30</t>
  </si>
  <si>
    <t>2:21:30-2:22:00</t>
  </si>
  <si>
    <t>2:22:00-2:22:30</t>
  </si>
  <si>
    <t>2:22:30-2:23:00</t>
  </si>
  <si>
    <t>2:23:00-2:23:30</t>
  </si>
  <si>
    <t>2:23:30-2:24:00</t>
  </si>
  <si>
    <t>2:24:00-2:24:30</t>
  </si>
  <si>
    <t>2:24:30-2:25:00</t>
  </si>
  <si>
    <t>2:25:00-2:25:30</t>
  </si>
  <si>
    <t>2:25:30-2:26:00</t>
  </si>
  <si>
    <t>2:26:00-2:26:30</t>
  </si>
  <si>
    <t>2:26:30-2:27:00</t>
  </si>
  <si>
    <t>2:27:00-2:27:30</t>
  </si>
  <si>
    <t>2:27:30-2:28:00</t>
  </si>
  <si>
    <t>2:28:00-2:28:30</t>
  </si>
  <si>
    <t>2:28:30-2:29:00</t>
  </si>
  <si>
    <t>2:29:00-2:29:30</t>
  </si>
  <si>
    <t>2:29:30-2:30:00</t>
  </si>
  <si>
    <t>2:30:00-2:30:30</t>
  </si>
  <si>
    <t>2:30:30-2:31:00</t>
  </si>
  <si>
    <t>2:31:00-2:31:30</t>
  </si>
  <si>
    <t>2:31:30-2:32:00</t>
  </si>
  <si>
    <t>2:32:00-2:32:30</t>
  </si>
  <si>
    <t>2:32:30-2:33:00</t>
  </si>
  <si>
    <t>2:33:00-2:33:30</t>
  </si>
  <si>
    <t>2:33:30-2:34:00</t>
  </si>
  <si>
    <t>2:34:00-2:34:30</t>
  </si>
  <si>
    <t>2:34:30-2:35:00</t>
  </si>
  <si>
    <t>2:35:00-2:35:30</t>
  </si>
  <si>
    <t>2:35:30-2:36:00</t>
  </si>
  <si>
    <t>2:36:00-2:36:30</t>
  </si>
  <si>
    <t>2:36:30-2:37:00</t>
  </si>
  <si>
    <t>2:37:00-2:37:30</t>
  </si>
  <si>
    <t>2:37:30-2:38:00</t>
  </si>
  <si>
    <t>2:38:00-2:38:30</t>
  </si>
  <si>
    <t>2:38:30-2:39:00</t>
  </si>
  <si>
    <t>2:39:00-2:39:30</t>
  </si>
  <si>
    <t>2:39:30-2:40:00</t>
  </si>
  <si>
    <t>2:40:00-2:40:30</t>
  </si>
  <si>
    <t>2:40:30-2:41:00</t>
  </si>
  <si>
    <t>2:41:00-2:41:30</t>
  </si>
  <si>
    <t>2:41:30-2:42:00</t>
  </si>
  <si>
    <t>2:42:00-2:42:30</t>
  </si>
  <si>
    <t>2:42:30-2:43:00</t>
  </si>
  <si>
    <t>2:43:00-2:43:30</t>
  </si>
  <si>
    <t>2:43:30-2:44:00</t>
  </si>
  <si>
    <t>2:44:00-2:44:30</t>
  </si>
  <si>
    <t>2:44:30-2:45:00</t>
  </si>
  <si>
    <t>2:45:00-2:45:30</t>
  </si>
  <si>
    <t>2:45:30-2:46:00</t>
  </si>
  <si>
    <t>2:46:00-2:46:30</t>
  </si>
  <si>
    <t>2:46:30-2:47:00</t>
  </si>
  <si>
    <t>2:47:00-2:47:30</t>
  </si>
  <si>
    <t>2:47:30-2:48:00</t>
  </si>
  <si>
    <t>2:48:00-2:48:30</t>
  </si>
  <si>
    <t>2:48:30-2:49:00</t>
  </si>
  <si>
    <t>2:49:00-2:49:30</t>
  </si>
  <si>
    <t>2:49:30-2:50:00</t>
  </si>
  <si>
    <t>2:50:00-2:50:30</t>
  </si>
  <si>
    <t>2:50:30-2:51:00</t>
  </si>
  <si>
    <t>2:51:00-2:51:30</t>
  </si>
  <si>
    <t>2:51:30-2:52:00</t>
  </si>
  <si>
    <t>2:52:00-2:52:30</t>
  </si>
  <si>
    <t>2:52:30-2:53:00</t>
  </si>
  <si>
    <t>2:53:00-2:53:30</t>
  </si>
  <si>
    <t>2:53:30-2:54:00</t>
  </si>
  <si>
    <t>2:54:00-2:54:30</t>
  </si>
  <si>
    <t>2:54:30-2:55:00</t>
  </si>
  <si>
    <t>2:55:00-2:55:30</t>
  </si>
  <si>
    <t>2:55:30-2:56:00</t>
  </si>
  <si>
    <t>2:56:00-2:56:30</t>
  </si>
  <si>
    <t>2:56:30-2:57:00</t>
  </si>
  <si>
    <t>2:57:00-2:57:30</t>
  </si>
  <si>
    <t>2:57:30-2:58:00</t>
  </si>
  <si>
    <t>2:58:00-2:58:30</t>
  </si>
  <si>
    <t>2:58:30-2:59:00</t>
  </si>
  <si>
    <t>2:59:00-2:59:30</t>
  </si>
  <si>
    <t>2:59:30-3:00:00</t>
  </si>
  <si>
    <t>3:00:00-3:00:30</t>
  </si>
  <si>
    <t>3:00:30-3:01:00</t>
  </si>
  <si>
    <t>3:01:00-3:01:30</t>
  </si>
  <si>
    <t>3:01:30-3:02:00</t>
  </si>
  <si>
    <t>3:02:00-3:02:30</t>
  </si>
  <si>
    <t>3:02:30-3:03:00</t>
  </si>
  <si>
    <t>3:03:00-3:03:30</t>
  </si>
  <si>
    <t>3:03:30-3:04:00</t>
  </si>
  <si>
    <t>3:04:00-3:04:30</t>
  </si>
  <si>
    <t>3:04:30-3:05:00</t>
  </si>
  <si>
    <t>3:05:00-3:05:30</t>
  </si>
  <si>
    <t>3:05:30-3:06:00</t>
  </si>
  <si>
    <t>Immob</t>
  </si>
  <si>
    <t>Distance</t>
  </si>
  <si>
    <t>Velocity</t>
  </si>
  <si>
    <t>Different stim protocol</t>
  </si>
  <si>
    <t>pre</t>
  </si>
  <si>
    <t>stim</t>
  </si>
  <si>
    <t>sem</t>
  </si>
  <si>
    <t>90 post</t>
  </si>
  <si>
    <t>Immobility</t>
  </si>
  <si>
    <t>AVERAGE</t>
  </si>
  <si>
    <t>average</t>
  </si>
  <si>
    <t>avg norm</t>
  </si>
  <si>
    <t>stdev</t>
  </si>
  <si>
    <t>therapeutic duration</t>
  </si>
  <si>
    <t>0.63 compared to burst</t>
  </si>
  <si>
    <t>norm immob</t>
  </si>
  <si>
    <t xml:space="preserve"> immob (30 min bins)</t>
  </si>
  <si>
    <t>norm  immob (30 min bins)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</si>
</sst>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7" borderId="0" xfId="0" applyFont="1" applyFill="1"/>
    <xf numFmtId="0" fontId="0" fillId="0" borderId="0" xfId="0" applyFill="1" applyBorder="1"/>
    <xf numFmtId="0" fontId="0" fillId="0" borderId="0" xfId="0" applyFont="1" applyFill="1" applyBorder="1" applyAlignment="1">
      <alignment horizontal="center"/>
    </xf>
  </cellXfs>
  <cellStyles count="2">
    <cellStyle name="Normal" xfId="0" builtinId="0" customBuiltin="1"/>
    <cellStyle name="Percent" xfId="1" builtinId="5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N1:S11" totalsRowShown="0" headerRowDxfId="7" dataDxfId="6">
  <autoFilter ref="N1:S11"/>
  <tableColumns count="6">
    <tableColumn id="1" name="Persistence Duration (min)" dataDxfId="5"/>
    <tableColumn id="2" name="Conv" dataDxfId="4"/>
    <tableColumn id="3" name="175Hz, 200-800" dataDxfId="3"/>
    <tableColumn id="4" name="50 Hz 200-800" dataDxfId="2"/>
    <tableColumn id="5" name="175 Hz 10s-40s" dataDxfId="1"/>
    <tableColumn id="6" name="175 Hz 1s-4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3" workbookViewId="0">
      <selection activeCell="G33" sqref="G33"/>
    </sheetView>
  </sheetViews>
  <sheetFormatPr defaultColWidth="12.42578125" defaultRowHeight="15" x14ac:dyDescent="0.25"/>
  <cols>
    <col min="3" max="3" width="20.7109375" bestFit="1" customWidth="1"/>
    <col min="6" max="6" width="13.28515625" bestFit="1" customWidth="1"/>
    <col min="8" max="8" width="26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s="1">
        <v>5.28E-2</v>
      </c>
      <c r="G2" s="1" t="s">
        <v>11</v>
      </c>
    </row>
    <row r="3" spans="1:7" x14ac:dyDescent="0.25">
      <c r="A3" t="s">
        <v>12</v>
      </c>
      <c r="B3" t="s">
        <v>7</v>
      </c>
      <c r="C3" t="s">
        <v>8</v>
      </c>
      <c r="D3" t="s">
        <v>10</v>
      </c>
      <c r="E3" t="s">
        <v>9</v>
      </c>
      <c r="F3" s="1">
        <v>5.8999999999999999E-3</v>
      </c>
      <c r="G3" s="1">
        <v>1.0500000000000001E-2</v>
      </c>
    </row>
    <row r="4" spans="1:7" x14ac:dyDescent="0.25">
      <c r="A4" t="s">
        <v>13</v>
      </c>
      <c r="B4" t="s">
        <v>7</v>
      </c>
      <c r="C4" t="s">
        <v>8</v>
      </c>
      <c r="D4" t="s">
        <v>9</v>
      </c>
      <c r="E4" t="s">
        <v>10</v>
      </c>
      <c r="F4">
        <v>0</v>
      </c>
      <c r="G4" s="1">
        <v>6.0499999999999998E-2</v>
      </c>
    </row>
    <row r="5" spans="1:7" x14ac:dyDescent="0.25">
      <c r="A5" t="s">
        <v>14</v>
      </c>
      <c r="B5" t="s">
        <v>7</v>
      </c>
      <c r="C5" t="s">
        <v>8</v>
      </c>
      <c r="D5" t="s">
        <v>10</v>
      </c>
      <c r="E5" t="s">
        <v>9</v>
      </c>
      <c r="F5" s="2">
        <v>2.24E-2</v>
      </c>
      <c r="G5" s="1">
        <v>1.47E-2</v>
      </c>
    </row>
    <row r="6" spans="1:7" x14ac:dyDescent="0.25">
      <c r="A6" t="s">
        <v>15</v>
      </c>
      <c r="B6" t="s">
        <v>7</v>
      </c>
      <c r="C6" t="s">
        <v>8</v>
      </c>
      <c r="D6" t="s">
        <v>10</v>
      </c>
      <c r="E6" t="s">
        <v>9</v>
      </c>
    </row>
    <row r="7" spans="1:7" x14ac:dyDescent="0.25">
      <c r="A7" t="s">
        <v>16</v>
      </c>
      <c r="B7" t="s">
        <v>7</v>
      </c>
      <c r="C7" t="s">
        <v>17</v>
      </c>
      <c r="D7" t="s">
        <v>9</v>
      </c>
      <c r="E7" t="s">
        <v>10</v>
      </c>
    </row>
    <row r="8" spans="1:7" x14ac:dyDescent="0.25">
      <c r="A8" t="s">
        <v>18</v>
      </c>
      <c r="B8" t="s">
        <v>7</v>
      </c>
      <c r="C8" t="s">
        <v>17</v>
      </c>
      <c r="D8" t="s">
        <v>19</v>
      </c>
      <c r="E8" t="s">
        <v>9</v>
      </c>
      <c r="F8" s="1">
        <v>0.25269999999999998</v>
      </c>
      <c r="G8" s="1">
        <v>0.27610000000000001</v>
      </c>
    </row>
    <row r="9" spans="1:7" x14ac:dyDescent="0.25">
      <c r="A9" t="s">
        <v>20</v>
      </c>
      <c r="B9" t="s">
        <v>7</v>
      </c>
      <c r="C9" t="s">
        <v>17</v>
      </c>
      <c r="D9" t="s">
        <v>19</v>
      </c>
      <c r="E9" t="s">
        <v>9</v>
      </c>
      <c r="F9" s="1">
        <v>0.46910000000000002</v>
      </c>
      <c r="G9" s="1">
        <v>0.50060000000000004</v>
      </c>
    </row>
    <row r="10" spans="1:7" x14ac:dyDescent="0.25">
      <c r="A10" t="s">
        <v>21</v>
      </c>
      <c r="B10" t="s">
        <v>7</v>
      </c>
      <c r="C10" t="s">
        <v>17</v>
      </c>
      <c r="D10" t="s">
        <v>9</v>
      </c>
      <c r="E10" t="s">
        <v>22</v>
      </c>
      <c r="F10" s="1">
        <v>0.41370000000000001</v>
      </c>
      <c r="G10" s="1">
        <v>0.45390000000000003</v>
      </c>
    </row>
    <row r="11" spans="1:7" x14ac:dyDescent="0.25">
      <c r="A11" t="s">
        <v>23</v>
      </c>
      <c r="B11" t="s">
        <v>7</v>
      </c>
      <c r="C11" t="s">
        <v>17</v>
      </c>
      <c r="D11" t="s">
        <v>24</v>
      </c>
      <c r="E11" t="s">
        <v>22</v>
      </c>
      <c r="G11">
        <v>100</v>
      </c>
    </row>
    <row r="12" spans="1:7" x14ac:dyDescent="0.25">
      <c r="A12" t="s">
        <v>25</v>
      </c>
      <c r="B12" t="s">
        <v>7</v>
      </c>
      <c r="C12" t="s">
        <v>8</v>
      </c>
      <c r="D12" t="s">
        <v>24</v>
      </c>
      <c r="E12" t="s">
        <v>22</v>
      </c>
    </row>
    <row r="13" spans="1:7" x14ac:dyDescent="0.25">
      <c r="A13" t="s">
        <v>26</v>
      </c>
      <c r="B13" t="s">
        <v>7</v>
      </c>
      <c r="C13" t="s">
        <v>8</v>
      </c>
      <c r="D13" t="s">
        <v>24</v>
      </c>
      <c r="E13" t="s">
        <v>22</v>
      </c>
    </row>
    <row r="14" spans="1:7" x14ac:dyDescent="0.25">
      <c r="A14" t="s">
        <v>27</v>
      </c>
      <c r="B14" t="s">
        <v>7</v>
      </c>
      <c r="C14" t="s">
        <v>8</v>
      </c>
      <c r="D14" t="s">
        <v>22</v>
      </c>
      <c r="E14" t="s">
        <v>24</v>
      </c>
    </row>
    <row r="15" spans="1:7" x14ac:dyDescent="0.25">
      <c r="A15" t="s">
        <v>28</v>
      </c>
      <c r="B15" t="s">
        <v>7</v>
      </c>
      <c r="C15" t="s">
        <v>17</v>
      </c>
    </row>
    <row r="16" spans="1:7" x14ac:dyDescent="0.25">
      <c r="A16" t="s">
        <v>29</v>
      </c>
      <c r="B16" t="s">
        <v>7</v>
      </c>
      <c r="C16" t="s">
        <v>17</v>
      </c>
    </row>
    <row r="17" spans="1:8" x14ac:dyDescent="0.25">
      <c r="A17" t="s">
        <v>30</v>
      </c>
      <c r="B17" t="s">
        <v>7</v>
      </c>
      <c r="C17" t="s">
        <v>17</v>
      </c>
    </row>
    <row r="18" spans="1:8" x14ac:dyDescent="0.25">
      <c r="A18" t="s">
        <v>31</v>
      </c>
      <c r="B18" t="s">
        <v>7</v>
      </c>
      <c r="C18" t="s">
        <v>32</v>
      </c>
    </row>
    <row r="19" spans="1:8" x14ac:dyDescent="0.25">
      <c r="A19" t="s">
        <v>33</v>
      </c>
      <c r="B19" t="s">
        <v>7</v>
      </c>
      <c r="C19" t="s">
        <v>479</v>
      </c>
      <c r="D19" t="s">
        <v>10</v>
      </c>
      <c r="E19" t="s">
        <v>9</v>
      </c>
      <c r="F19" s="1">
        <v>2.1899999999999999E-2</v>
      </c>
      <c r="G19" s="1">
        <v>1.6E-2</v>
      </c>
    </row>
    <row r="20" spans="1:8" x14ac:dyDescent="0.25">
      <c r="A20" t="s">
        <v>42</v>
      </c>
      <c r="B20" t="s">
        <v>7</v>
      </c>
      <c r="C20" t="s">
        <v>32</v>
      </c>
      <c r="D20" t="s">
        <v>36</v>
      </c>
      <c r="E20" t="s">
        <v>9</v>
      </c>
      <c r="F20" s="1">
        <v>8.9999999999999993E-3</v>
      </c>
      <c r="G20">
        <v>0</v>
      </c>
    </row>
    <row r="22" spans="1:8" x14ac:dyDescent="0.25">
      <c r="A22" t="s">
        <v>35</v>
      </c>
      <c r="B22" t="s">
        <v>34</v>
      </c>
      <c r="D22" t="s">
        <v>36</v>
      </c>
      <c r="E22" t="s">
        <v>9</v>
      </c>
      <c r="F22" s="3">
        <v>1.0200000000000001E-2</v>
      </c>
      <c r="G22">
        <v>0</v>
      </c>
    </row>
    <row r="23" spans="1:8" x14ac:dyDescent="0.25">
      <c r="A23" t="s">
        <v>37</v>
      </c>
      <c r="B23" t="s">
        <v>34</v>
      </c>
      <c r="D23" t="s">
        <v>36</v>
      </c>
      <c r="E23" t="s">
        <v>9</v>
      </c>
      <c r="F23">
        <v>0</v>
      </c>
      <c r="G23">
        <v>0</v>
      </c>
    </row>
    <row r="24" spans="1:8" x14ac:dyDescent="0.25">
      <c r="A24" t="s">
        <v>38</v>
      </c>
      <c r="B24" t="s">
        <v>34</v>
      </c>
      <c r="D24" t="s">
        <v>9</v>
      </c>
      <c r="F24">
        <v>0</v>
      </c>
      <c r="G24">
        <v>0</v>
      </c>
      <c r="H24" t="s">
        <v>39</v>
      </c>
    </row>
    <row r="25" spans="1:8" x14ac:dyDescent="0.25">
      <c r="A25" t="s">
        <v>40</v>
      </c>
      <c r="B25" t="s">
        <v>34</v>
      </c>
      <c r="D25" t="s">
        <v>22</v>
      </c>
      <c r="F25" s="1">
        <v>3.9600000000000003E-2</v>
      </c>
      <c r="G25" s="1">
        <v>4.0899999999999999E-2</v>
      </c>
      <c r="H25" t="s">
        <v>39</v>
      </c>
    </row>
    <row r="26" spans="1:8" x14ac:dyDescent="0.25">
      <c r="A26" t="s">
        <v>41</v>
      </c>
      <c r="B26" t="s">
        <v>34</v>
      </c>
      <c r="D26" t="s">
        <v>22</v>
      </c>
      <c r="E26" t="s">
        <v>9</v>
      </c>
      <c r="F26">
        <v>0</v>
      </c>
      <c r="G26" s="1">
        <v>1.18E-2</v>
      </c>
    </row>
    <row r="27" spans="1:8" x14ac:dyDescent="0.25">
      <c r="A27" t="s">
        <v>43</v>
      </c>
      <c r="B27" t="s">
        <v>34</v>
      </c>
      <c r="D27" t="s">
        <v>44</v>
      </c>
      <c r="E27" t="s">
        <v>22</v>
      </c>
      <c r="F27" s="1">
        <v>4.6600000000000003E-2</v>
      </c>
      <c r="G27">
        <v>1.31</v>
      </c>
      <c r="H27" t="s">
        <v>45</v>
      </c>
    </row>
    <row r="28" spans="1:8" x14ac:dyDescent="0.25">
      <c r="A28" t="s">
        <v>46</v>
      </c>
      <c r="B28" t="s">
        <v>34</v>
      </c>
      <c r="D28" t="s">
        <v>9</v>
      </c>
      <c r="E28" t="s">
        <v>24</v>
      </c>
      <c r="F28" s="1">
        <v>6.4699999999999994E-2</v>
      </c>
      <c r="G28" s="1">
        <v>4.0800000000000003E-2</v>
      </c>
      <c r="H28" t="s">
        <v>45</v>
      </c>
    </row>
    <row r="29" spans="1:8" x14ac:dyDescent="0.25">
      <c r="A29" t="s">
        <v>47</v>
      </c>
      <c r="B29" t="s">
        <v>34</v>
      </c>
      <c r="D29" t="s">
        <v>24</v>
      </c>
      <c r="E29" t="s">
        <v>22</v>
      </c>
      <c r="F29" s="1">
        <v>0.2646</v>
      </c>
      <c r="G29" s="1">
        <v>0</v>
      </c>
    </row>
    <row r="30" spans="1:8" x14ac:dyDescent="0.25">
      <c r="A30" t="s">
        <v>48</v>
      </c>
      <c r="B30" t="s">
        <v>34</v>
      </c>
      <c r="D30" t="s">
        <v>24</v>
      </c>
      <c r="F30" s="1">
        <v>0.55800000000000005</v>
      </c>
      <c r="G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37"/>
  <sheetViews>
    <sheetView topLeftCell="A3" zoomScale="98" zoomScaleNormal="98" workbookViewId="0">
      <selection activeCell="AH384" sqref="AH384:AH443"/>
    </sheetView>
  </sheetViews>
  <sheetFormatPr defaultColWidth="8.85546875" defaultRowHeight="15" x14ac:dyDescent="0.25"/>
  <cols>
    <col min="34" max="34" width="8.85546875" style="17"/>
  </cols>
  <sheetData>
    <row r="1" spans="1:36" s="7" customFormat="1" x14ac:dyDescent="0.25">
      <c r="A1" s="7" t="s">
        <v>35</v>
      </c>
      <c r="C1" s="7" t="s">
        <v>476</v>
      </c>
      <c r="D1" s="7" t="s">
        <v>477</v>
      </c>
      <c r="E1" s="7" t="s">
        <v>478</v>
      </c>
      <c r="G1" s="7" t="s">
        <v>37</v>
      </c>
      <c r="I1" s="7" t="s">
        <v>476</v>
      </c>
      <c r="J1" s="7" t="s">
        <v>477</v>
      </c>
      <c r="K1" s="7" t="s">
        <v>478</v>
      </c>
      <c r="M1" s="7" t="s">
        <v>40</v>
      </c>
      <c r="O1" s="7" t="s">
        <v>476</v>
      </c>
      <c r="P1" s="7" t="s">
        <v>477</v>
      </c>
      <c r="Q1" s="7" t="s">
        <v>478</v>
      </c>
      <c r="S1" s="7" t="s">
        <v>41</v>
      </c>
      <c r="U1" s="7" t="s">
        <v>476</v>
      </c>
      <c r="V1" s="7" t="s">
        <v>477</v>
      </c>
      <c r="W1" s="7" t="s">
        <v>478</v>
      </c>
      <c r="Y1" s="7" t="s">
        <v>43</v>
      </c>
      <c r="AA1" s="7" t="s">
        <v>476</v>
      </c>
      <c r="AB1" s="7" t="s">
        <v>477</v>
      </c>
      <c r="AC1" s="7" t="s">
        <v>478</v>
      </c>
    </row>
    <row r="3" spans="1:36" x14ac:dyDescent="0.25">
      <c r="A3" s="6" t="s">
        <v>104</v>
      </c>
      <c r="B3" s="6" t="s">
        <v>91</v>
      </c>
      <c r="C3" s="6">
        <v>1</v>
      </c>
      <c r="D3" s="6">
        <v>6.7848600000000001</v>
      </c>
      <c r="E3" s="6">
        <v>0.22691800000000001</v>
      </c>
      <c r="F3" s="6"/>
      <c r="G3" s="6" t="s">
        <v>105</v>
      </c>
      <c r="H3" s="6" t="s">
        <v>91</v>
      </c>
      <c r="I3" s="6">
        <v>1</v>
      </c>
      <c r="J3" s="6">
        <v>6.8538699999999997</v>
      </c>
      <c r="K3" s="6">
        <v>0.228462</v>
      </c>
      <c r="L3" s="6"/>
      <c r="M3" t="s">
        <v>104</v>
      </c>
      <c r="N3" t="s">
        <v>94</v>
      </c>
      <c r="O3">
        <v>0.58862876254180607</v>
      </c>
      <c r="P3">
        <v>20.3002</v>
      </c>
      <c r="Q3">
        <v>0.67893599999999998</v>
      </c>
      <c r="S3" t="s">
        <v>104</v>
      </c>
      <c r="T3" t="s">
        <v>94</v>
      </c>
      <c r="U3">
        <v>0.16442953020134232</v>
      </c>
      <c r="V3">
        <v>21.8247</v>
      </c>
      <c r="W3">
        <v>0.75257399999999997</v>
      </c>
      <c r="Y3" t="s">
        <v>104</v>
      </c>
      <c r="Z3" t="s">
        <v>94</v>
      </c>
      <c r="AA3">
        <v>0.84615384615384626</v>
      </c>
      <c r="AB3">
        <v>15.008699999999999</v>
      </c>
      <c r="AC3">
        <v>0.50196300000000005</v>
      </c>
      <c r="AE3">
        <f>AVERAGE(AC3,W3,Q3,K3,E3)</f>
        <v>0.47777060000000005</v>
      </c>
      <c r="AF3">
        <f>STDEV(AC3,W3,Q3,K3,E3)</f>
        <v>0.24579030899691703</v>
      </c>
      <c r="AG3">
        <f>AF3/SQRT(5)</f>
        <v>0.10992076782555692</v>
      </c>
      <c r="AH3" s="18">
        <v>0</v>
      </c>
      <c r="AJ3">
        <f>AVERAGE(AE3:AE23)</f>
        <v>0.63423322936507942</v>
      </c>
    </row>
    <row r="4" spans="1:36" x14ac:dyDescent="0.25">
      <c r="A4" s="6" t="s">
        <v>105</v>
      </c>
      <c r="B4" s="6" t="s">
        <v>91</v>
      </c>
      <c r="C4" s="6">
        <v>1</v>
      </c>
      <c r="D4" s="6">
        <v>6.2360300000000004</v>
      </c>
      <c r="E4" s="6">
        <v>0.207868</v>
      </c>
      <c r="F4" s="6"/>
      <c r="G4" s="6" t="s">
        <v>106</v>
      </c>
      <c r="H4" s="6" t="s">
        <v>91</v>
      </c>
      <c r="I4" s="6">
        <v>1</v>
      </c>
      <c r="J4" s="6">
        <v>7.4089900000000002</v>
      </c>
      <c r="K4" s="6">
        <v>0.24696599999999999</v>
      </c>
      <c r="L4" s="6"/>
      <c r="M4" t="s">
        <v>105</v>
      </c>
      <c r="N4" t="s">
        <v>94</v>
      </c>
      <c r="O4">
        <v>0.75</v>
      </c>
      <c r="P4">
        <v>16.077300000000001</v>
      </c>
      <c r="Q4">
        <v>0.53591</v>
      </c>
      <c r="S4" t="s">
        <v>105</v>
      </c>
      <c r="T4" t="s">
        <v>94</v>
      </c>
      <c r="U4">
        <v>0.47</v>
      </c>
      <c r="V4">
        <v>20.8794</v>
      </c>
      <c r="W4">
        <v>0.70301100000000005</v>
      </c>
      <c r="Y4" t="s">
        <v>105</v>
      </c>
      <c r="Z4" t="s">
        <v>94</v>
      </c>
      <c r="AA4">
        <v>1</v>
      </c>
      <c r="AB4">
        <v>12.0253</v>
      </c>
      <c r="AC4">
        <v>0.40084399999999998</v>
      </c>
      <c r="AE4" s="17">
        <f t="shared" ref="AE4:AE23" si="0">AVERAGE(AC4,W4,Q4,K4,E4)</f>
        <v>0.41891980000000001</v>
      </c>
      <c r="AF4" s="17">
        <f t="shared" ref="AF4:AF23" si="1">STDEV(AC4,W4,Q4,K4,E4)</f>
        <v>0.20544599228069635</v>
      </c>
      <c r="AG4" s="17">
        <f t="shared" ref="AG4:AG67" si="2">AF4/SQRT(5)</f>
        <v>9.1878240888906809E-2</v>
      </c>
      <c r="AH4" s="18">
        <v>0.5</v>
      </c>
    </row>
    <row r="5" spans="1:36" x14ac:dyDescent="0.25">
      <c r="A5" s="6" t="s">
        <v>106</v>
      </c>
      <c r="B5" s="6" t="s">
        <v>91</v>
      </c>
      <c r="C5" s="6">
        <v>1</v>
      </c>
      <c r="D5" s="6">
        <v>7.4964899999999997</v>
      </c>
      <c r="E5" s="6">
        <v>0.24988299999999999</v>
      </c>
      <c r="F5" s="6"/>
      <c r="G5" s="6" t="s">
        <v>107</v>
      </c>
      <c r="H5" s="6" t="s">
        <v>91</v>
      </c>
      <c r="I5" s="6">
        <v>1</v>
      </c>
      <c r="J5" s="6">
        <v>7.9549000000000003</v>
      </c>
      <c r="K5" s="6">
        <v>0.26516299999999998</v>
      </c>
      <c r="L5" s="6"/>
      <c r="M5" t="s">
        <v>106</v>
      </c>
      <c r="N5" t="s">
        <v>94</v>
      </c>
      <c r="O5">
        <v>1</v>
      </c>
      <c r="P5">
        <v>11.9436</v>
      </c>
      <c r="Q5">
        <v>0.39811999999999997</v>
      </c>
      <c r="S5" t="s">
        <v>106</v>
      </c>
      <c r="T5" t="s">
        <v>94</v>
      </c>
      <c r="U5">
        <v>1</v>
      </c>
      <c r="V5">
        <v>10.7666</v>
      </c>
      <c r="W5">
        <v>0.35888599999999998</v>
      </c>
      <c r="Y5" t="s">
        <v>106</v>
      </c>
      <c r="Z5" t="s">
        <v>94</v>
      </c>
      <c r="AA5">
        <v>1</v>
      </c>
      <c r="AB5">
        <v>12.210900000000001</v>
      </c>
      <c r="AC5">
        <v>0.40703</v>
      </c>
      <c r="AE5" s="17">
        <f t="shared" si="0"/>
        <v>0.33581640000000001</v>
      </c>
      <c r="AF5" s="17">
        <f t="shared" si="1"/>
        <v>7.3928637903724004E-2</v>
      </c>
      <c r="AG5" s="17">
        <f t="shared" si="2"/>
        <v>3.3061891967338886E-2</v>
      </c>
      <c r="AH5" s="18">
        <v>1</v>
      </c>
    </row>
    <row r="6" spans="1:36" x14ac:dyDescent="0.25">
      <c r="A6" s="6" t="s">
        <v>107</v>
      </c>
      <c r="B6" s="6" t="s">
        <v>91</v>
      </c>
      <c r="C6" s="6">
        <v>1</v>
      </c>
      <c r="D6" s="6">
        <v>7.8609799999999996</v>
      </c>
      <c r="E6" s="6">
        <v>0.26203300000000002</v>
      </c>
      <c r="F6" s="6"/>
      <c r="G6" s="6" t="s">
        <v>108</v>
      </c>
      <c r="H6" s="6" t="s">
        <v>91</v>
      </c>
      <c r="I6" s="6">
        <v>1</v>
      </c>
      <c r="J6" s="6">
        <v>8.2739499999999992</v>
      </c>
      <c r="K6" s="6">
        <v>0.27579799999999999</v>
      </c>
      <c r="L6" s="6"/>
      <c r="M6" t="s">
        <v>107</v>
      </c>
      <c r="N6" t="s">
        <v>94</v>
      </c>
      <c r="O6">
        <v>0.7433333333333334</v>
      </c>
      <c r="P6">
        <v>23.941500000000001</v>
      </c>
      <c r="Q6">
        <v>0.79805199999999998</v>
      </c>
      <c r="S6" t="s">
        <v>107</v>
      </c>
      <c r="T6" t="s">
        <v>94</v>
      </c>
      <c r="U6">
        <v>1</v>
      </c>
      <c r="V6">
        <v>8.9349299999999996</v>
      </c>
      <c r="W6">
        <v>0.29783100000000001</v>
      </c>
      <c r="Y6" t="s">
        <v>107</v>
      </c>
      <c r="Z6" t="s">
        <v>94</v>
      </c>
      <c r="AA6">
        <v>1</v>
      </c>
      <c r="AB6">
        <v>11.1869</v>
      </c>
      <c r="AC6">
        <v>0.37289499999999998</v>
      </c>
      <c r="AE6" s="17">
        <f t="shared" si="0"/>
        <v>0.40132180000000001</v>
      </c>
      <c r="AF6" s="17">
        <f t="shared" si="1"/>
        <v>0.22587102204953158</v>
      </c>
      <c r="AG6" s="17">
        <f t="shared" si="2"/>
        <v>0.10101259189002129</v>
      </c>
      <c r="AH6" s="18">
        <v>1.5</v>
      </c>
    </row>
    <row r="7" spans="1:36" x14ac:dyDescent="0.25">
      <c r="A7" s="6" t="s">
        <v>108</v>
      </c>
      <c r="B7" s="6" t="s">
        <v>91</v>
      </c>
      <c r="C7" s="6">
        <v>1</v>
      </c>
      <c r="D7" s="6">
        <v>7.57843</v>
      </c>
      <c r="E7" s="6">
        <v>0.25261400000000001</v>
      </c>
      <c r="F7" s="6"/>
      <c r="G7" s="6" t="s">
        <v>109</v>
      </c>
      <c r="H7" s="6" t="s">
        <v>91</v>
      </c>
      <c r="I7" s="6">
        <v>1</v>
      </c>
      <c r="J7" s="6">
        <v>10.045199999999999</v>
      </c>
      <c r="K7" s="6">
        <v>0.33484199999999997</v>
      </c>
      <c r="L7" s="6"/>
      <c r="M7" t="s">
        <v>108</v>
      </c>
      <c r="N7" t="s">
        <v>94</v>
      </c>
      <c r="O7">
        <v>0.45666666666666667</v>
      </c>
      <c r="P7">
        <v>23.727699999999999</v>
      </c>
      <c r="Q7">
        <v>0.79891199999999996</v>
      </c>
      <c r="S7" t="s">
        <v>108</v>
      </c>
      <c r="T7" t="s">
        <v>94</v>
      </c>
      <c r="U7">
        <v>1</v>
      </c>
      <c r="V7">
        <v>9.3299800000000008</v>
      </c>
      <c r="W7">
        <v>0.31099900000000003</v>
      </c>
      <c r="Y7" t="s">
        <v>108</v>
      </c>
      <c r="Z7" t="s">
        <v>94</v>
      </c>
      <c r="AA7">
        <v>0.83</v>
      </c>
      <c r="AB7">
        <v>12.642300000000001</v>
      </c>
      <c r="AC7">
        <v>0.421408</v>
      </c>
      <c r="AE7" s="17">
        <f t="shared" si="0"/>
        <v>0.42375499999999999</v>
      </c>
      <c r="AF7" s="17">
        <f t="shared" si="1"/>
        <v>0.21832141560323404</v>
      </c>
      <c r="AG7" s="17">
        <f t="shared" si="2"/>
        <v>9.7636305246562902E-2</v>
      </c>
      <c r="AH7" s="18">
        <v>2</v>
      </c>
    </row>
    <row r="8" spans="1:36" x14ac:dyDescent="0.25">
      <c r="A8" s="6" t="s">
        <v>109</v>
      </c>
      <c r="B8" s="6" t="s">
        <v>91</v>
      </c>
      <c r="C8" s="6">
        <v>1</v>
      </c>
      <c r="D8" s="6">
        <v>7.5525200000000003</v>
      </c>
      <c r="E8" s="6">
        <v>0.251751</v>
      </c>
      <c r="F8" s="6"/>
      <c r="G8" s="6" t="s">
        <v>110</v>
      </c>
      <c r="H8" s="6" t="s">
        <v>91</v>
      </c>
      <c r="I8" s="6">
        <v>1</v>
      </c>
      <c r="J8" s="6">
        <v>9.9352199999999993</v>
      </c>
      <c r="K8" s="6">
        <v>0.33117400000000002</v>
      </c>
      <c r="L8" s="6"/>
      <c r="M8" t="s">
        <v>109</v>
      </c>
      <c r="N8" t="s">
        <v>94</v>
      </c>
      <c r="O8">
        <v>0.8833333333333333</v>
      </c>
      <c r="P8">
        <v>14.364599999999999</v>
      </c>
      <c r="Q8">
        <v>0.47882000000000002</v>
      </c>
      <c r="S8" t="s">
        <v>109</v>
      </c>
      <c r="T8" t="s">
        <v>94</v>
      </c>
      <c r="U8">
        <v>1</v>
      </c>
      <c r="V8">
        <v>8.7787600000000001</v>
      </c>
      <c r="W8">
        <v>0.29262500000000002</v>
      </c>
      <c r="Y8" t="s">
        <v>109</v>
      </c>
      <c r="Z8" t="s">
        <v>94</v>
      </c>
      <c r="AA8">
        <v>1</v>
      </c>
      <c r="AB8">
        <v>9.5029299999999992</v>
      </c>
      <c r="AC8">
        <v>0.31676399999999999</v>
      </c>
      <c r="AE8" s="17">
        <f t="shared" si="0"/>
        <v>0.33422680000000005</v>
      </c>
      <c r="AF8" s="17">
        <f t="shared" si="1"/>
        <v>8.6247361998498237E-2</v>
      </c>
      <c r="AG8" s="17">
        <f t="shared" si="2"/>
        <v>3.8570992861734835E-2</v>
      </c>
      <c r="AH8" s="18">
        <v>2.5</v>
      </c>
    </row>
    <row r="9" spans="1:36" x14ac:dyDescent="0.25">
      <c r="A9" s="6" t="s">
        <v>110</v>
      </c>
      <c r="B9" s="6" t="s">
        <v>91</v>
      </c>
      <c r="C9" s="6">
        <v>1</v>
      </c>
      <c r="D9" s="6">
        <v>7.7481600000000004</v>
      </c>
      <c r="E9" s="6">
        <v>0.258272</v>
      </c>
      <c r="F9" s="6"/>
      <c r="G9" s="6" t="s">
        <v>111</v>
      </c>
      <c r="H9" s="6" t="s">
        <v>91</v>
      </c>
      <c r="I9" s="6">
        <v>1</v>
      </c>
      <c r="J9" s="6">
        <v>10.016</v>
      </c>
      <c r="K9" s="6">
        <v>0.333868</v>
      </c>
      <c r="L9" s="6"/>
      <c r="M9" t="s">
        <v>110</v>
      </c>
      <c r="N9" t="s">
        <v>94</v>
      </c>
      <c r="O9">
        <v>0.93333333333333335</v>
      </c>
      <c r="P9">
        <v>13.9171</v>
      </c>
      <c r="Q9">
        <v>0.46390399999999998</v>
      </c>
      <c r="S9" t="s">
        <v>110</v>
      </c>
      <c r="T9" t="s">
        <v>94</v>
      </c>
      <c r="U9">
        <v>0.97666666666666668</v>
      </c>
      <c r="V9">
        <v>9.0697700000000001</v>
      </c>
      <c r="W9">
        <v>0.30232599999999998</v>
      </c>
      <c r="Y9" t="s">
        <v>110</v>
      </c>
      <c r="Z9" t="s">
        <v>94</v>
      </c>
      <c r="AA9">
        <v>0.9</v>
      </c>
      <c r="AB9">
        <v>12.1111</v>
      </c>
      <c r="AC9">
        <v>0.40370400000000001</v>
      </c>
      <c r="AE9" s="17">
        <f t="shared" si="0"/>
        <v>0.35241480000000003</v>
      </c>
      <c r="AF9" s="17">
        <f t="shared" si="1"/>
        <v>8.1817116517266614E-2</v>
      </c>
      <c r="AG9" s="17">
        <f t="shared" si="2"/>
        <v>3.6589726851125798E-2</v>
      </c>
      <c r="AH9" s="18">
        <v>3</v>
      </c>
    </row>
    <row r="10" spans="1:36" x14ac:dyDescent="0.25">
      <c r="A10" s="6" t="s">
        <v>111</v>
      </c>
      <c r="B10" s="6" t="s">
        <v>91</v>
      </c>
      <c r="C10" s="6">
        <v>1</v>
      </c>
      <c r="D10" s="6">
        <v>8.0985899999999997</v>
      </c>
      <c r="E10" s="6">
        <v>0.269953</v>
      </c>
      <c r="F10" s="6"/>
      <c r="G10" s="6" t="s">
        <v>112</v>
      </c>
      <c r="H10" s="6" t="s">
        <v>91</v>
      </c>
      <c r="I10" s="6">
        <v>0.89</v>
      </c>
      <c r="J10" s="6">
        <v>10.5055</v>
      </c>
      <c r="K10" s="6">
        <v>0.35018199999999999</v>
      </c>
      <c r="L10" s="6"/>
      <c r="M10" t="s">
        <v>111</v>
      </c>
      <c r="N10" t="s">
        <v>94</v>
      </c>
      <c r="O10">
        <v>1</v>
      </c>
      <c r="P10">
        <v>12.530200000000001</v>
      </c>
      <c r="Q10">
        <v>0.41767399999999999</v>
      </c>
      <c r="S10" t="s">
        <v>111</v>
      </c>
      <c r="T10" t="s">
        <v>94</v>
      </c>
      <c r="U10">
        <v>0.38</v>
      </c>
      <c r="V10">
        <v>22.8489</v>
      </c>
      <c r="W10">
        <v>0.78789299999999995</v>
      </c>
      <c r="Y10" t="s">
        <v>111</v>
      </c>
      <c r="Z10" t="s">
        <v>94</v>
      </c>
      <c r="AA10">
        <v>0.73333333333333328</v>
      </c>
      <c r="AB10">
        <v>15.272</v>
      </c>
      <c r="AC10">
        <v>0.50906700000000005</v>
      </c>
      <c r="AE10" s="17">
        <f t="shared" si="0"/>
        <v>0.46695379999999992</v>
      </c>
      <c r="AF10" s="17">
        <f t="shared" si="1"/>
        <v>0.19978047882288213</v>
      </c>
      <c r="AG10" s="17">
        <f t="shared" si="2"/>
        <v>8.9344546245084325E-2</v>
      </c>
      <c r="AH10" s="18">
        <v>3.5</v>
      </c>
    </row>
    <row r="11" spans="1:36" x14ac:dyDescent="0.25">
      <c r="A11" s="6" t="s">
        <v>112</v>
      </c>
      <c r="B11" s="6" t="s">
        <v>91</v>
      </c>
      <c r="C11" s="6">
        <v>1</v>
      </c>
      <c r="D11" s="6">
        <v>7.8579299999999996</v>
      </c>
      <c r="E11" s="6">
        <v>0.26193100000000002</v>
      </c>
      <c r="F11" s="6"/>
      <c r="G11" s="6" t="s">
        <v>113</v>
      </c>
      <c r="H11" s="6" t="s">
        <v>91</v>
      </c>
      <c r="I11" s="6">
        <v>0.83333299999999999</v>
      </c>
      <c r="J11" s="6">
        <v>11.972799999999999</v>
      </c>
      <c r="K11" s="6">
        <v>0.399092</v>
      </c>
      <c r="L11" s="6"/>
      <c r="M11" t="s">
        <v>112</v>
      </c>
      <c r="N11" t="s">
        <v>94</v>
      </c>
      <c r="O11">
        <v>0.85666666666666669</v>
      </c>
      <c r="P11">
        <v>15.702400000000001</v>
      </c>
      <c r="Q11">
        <v>0.52341499999999996</v>
      </c>
      <c r="S11" t="s">
        <v>112</v>
      </c>
      <c r="T11" t="s">
        <v>94</v>
      </c>
      <c r="U11">
        <v>1</v>
      </c>
      <c r="V11">
        <v>12.7582</v>
      </c>
      <c r="W11">
        <v>0.42527300000000001</v>
      </c>
      <c r="Y11" t="s">
        <v>112</v>
      </c>
      <c r="Z11" t="s">
        <v>94</v>
      </c>
      <c r="AA11">
        <v>0.64</v>
      </c>
      <c r="AB11">
        <v>21.098600000000001</v>
      </c>
      <c r="AC11">
        <v>0.72503799999999996</v>
      </c>
      <c r="AE11" s="17">
        <f t="shared" si="0"/>
        <v>0.46694979999999997</v>
      </c>
      <c r="AF11" s="17">
        <f t="shared" si="1"/>
        <v>0.17188090558785168</v>
      </c>
      <c r="AG11" s="17">
        <f t="shared" si="2"/>
        <v>7.6867477785731955E-2</v>
      </c>
      <c r="AH11" s="18">
        <v>4</v>
      </c>
    </row>
    <row r="12" spans="1:36" x14ac:dyDescent="0.25">
      <c r="A12" s="6" t="s">
        <v>113</v>
      </c>
      <c r="B12" s="6" t="s">
        <v>91</v>
      </c>
      <c r="C12" s="6">
        <v>0.8</v>
      </c>
      <c r="D12" s="6">
        <v>13.022600000000001</v>
      </c>
      <c r="E12" s="6">
        <v>0.43408799999999997</v>
      </c>
      <c r="F12" s="6"/>
      <c r="G12" s="6" t="s">
        <v>114</v>
      </c>
      <c r="H12" s="6" t="s">
        <v>91</v>
      </c>
      <c r="I12" s="6">
        <v>1</v>
      </c>
      <c r="J12" s="6">
        <v>7.6154000000000002</v>
      </c>
      <c r="K12" s="6">
        <v>0.25384699999999999</v>
      </c>
      <c r="L12" s="6"/>
      <c r="M12" t="s">
        <v>113</v>
      </c>
      <c r="N12" t="s">
        <v>94</v>
      </c>
      <c r="O12">
        <v>0.53666666666666674</v>
      </c>
      <c r="P12">
        <v>24.836400000000001</v>
      </c>
      <c r="Q12">
        <v>0.82787999999999995</v>
      </c>
      <c r="S12" t="s">
        <v>113</v>
      </c>
      <c r="T12" t="s">
        <v>94</v>
      </c>
      <c r="U12">
        <v>0.34666666666666668</v>
      </c>
      <c r="V12">
        <v>19.414999999999999</v>
      </c>
      <c r="W12">
        <v>0.64716799999999997</v>
      </c>
      <c r="Y12" t="s">
        <v>113</v>
      </c>
      <c r="Z12" t="s">
        <v>94</v>
      </c>
      <c r="AA12">
        <v>0.71000000000000008</v>
      </c>
      <c r="AB12">
        <v>15.9886</v>
      </c>
      <c r="AC12">
        <v>0.54755600000000004</v>
      </c>
      <c r="AE12" s="17">
        <f t="shared" si="0"/>
        <v>0.54210779999999992</v>
      </c>
      <c r="AF12" s="17">
        <f t="shared" si="1"/>
        <v>0.21650383646069651</v>
      </c>
      <c r="AG12" s="17">
        <f t="shared" si="2"/>
        <v>9.6823459143122972E-2</v>
      </c>
      <c r="AH12" s="18">
        <v>4.5</v>
      </c>
    </row>
    <row r="13" spans="1:36" x14ac:dyDescent="0.25">
      <c r="A13" s="6" t="s">
        <v>114</v>
      </c>
      <c r="B13" s="6" t="s">
        <v>91</v>
      </c>
      <c r="C13" s="6">
        <v>0.94</v>
      </c>
      <c r="D13" s="6">
        <v>10.7172</v>
      </c>
      <c r="E13" s="6">
        <v>0.35724</v>
      </c>
      <c r="F13" s="6"/>
      <c r="G13" s="6" t="s">
        <v>115</v>
      </c>
      <c r="H13" s="6" t="s">
        <v>91</v>
      </c>
      <c r="I13" s="6">
        <v>1</v>
      </c>
      <c r="J13" s="6">
        <v>9.5520499999999995</v>
      </c>
      <c r="K13" s="6">
        <v>0.31840200000000002</v>
      </c>
      <c r="L13" s="6"/>
      <c r="M13" t="s">
        <v>114</v>
      </c>
      <c r="N13" t="s">
        <v>94</v>
      </c>
      <c r="O13">
        <v>0.04</v>
      </c>
      <c r="P13">
        <v>64.010900000000007</v>
      </c>
      <c r="Q13">
        <v>2.3276699999999999</v>
      </c>
      <c r="S13" t="s">
        <v>114</v>
      </c>
      <c r="T13" t="s">
        <v>94</v>
      </c>
      <c r="U13">
        <v>0.69666666666666666</v>
      </c>
      <c r="V13">
        <v>17.405999999999999</v>
      </c>
      <c r="W13">
        <v>0.58019900000000002</v>
      </c>
      <c r="Y13" t="s">
        <v>114</v>
      </c>
      <c r="Z13" t="s">
        <v>94</v>
      </c>
      <c r="AA13">
        <v>0.77666666666666673</v>
      </c>
      <c r="AB13">
        <v>17.159800000000001</v>
      </c>
      <c r="AC13">
        <v>0.58968500000000001</v>
      </c>
      <c r="AE13" s="17">
        <f t="shared" si="0"/>
        <v>0.83463920000000003</v>
      </c>
      <c r="AF13" s="17">
        <f t="shared" si="1"/>
        <v>0.84384450404781319</v>
      </c>
      <c r="AG13" s="17">
        <f t="shared" si="2"/>
        <v>0.37737873469810135</v>
      </c>
      <c r="AH13" s="18">
        <v>5</v>
      </c>
    </row>
    <row r="14" spans="1:36" x14ac:dyDescent="0.25">
      <c r="A14" s="6" t="s">
        <v>115</v>
      </c>
      <c r="B14" s="6" t="s">
        <v>91</v>
      </c>
      <c r="C14" s="6">
        <v>1</v>
      </c>
      <c r="D14" s="6">
        <v>9.07118</v>
      </c>
      <c r="E14" s="6">
        <v>0.302373</v>
      </c>
      <c r="F14" s="6"/>
      <c r="G14" s="6" t="s">
        <v>116</v>
      </c>
      <c r="H14" s="6" t="s">
        <v>91</v>
      </c>
      <c r="I14" s="6">
        <v>0.71</v>
      </c>
      <c r="J14" s="6">
        <v>15.7394</v>
      </c>
      <c r="K14" s="6">
        <v>0.52464500000000003</v>
      </c>
      <c r="L14" s="6"/>
      <c r="M14" t="s">
        <v>115</v>
      </c>
      <c r="N14" t="s">
        <v>94</v>
      </c>
      <c r="O14">
        <v>2.6666666666666668E-2</v>
      </c>
      <c r="P14">
        <v>39.252099999999999</v>
      </c>
      <c r="Q14">
        <v>1.3629199999999999</v>
      </c>
      <c r="S14" t="s">
        <v>115</v>
      </c>
      <c r="T14" t="s">
        <v>94</v>
      </c>
      <c r="U14">
        <v>0.54666666666666663</v>
      </c>
      <c r="V14">
        <v>18.182300000000001</v>
      </c>
      <c r="W14">
        <v>0.60607599999999995</v>
      </c>
      <c r="Y14" t="s">
        <v>115</v>
      </c>
      <c r="Z14" t="s">
        <v>94</v>
      </c>
      <c r="AA14">
        <v>0.65</v>
      </c>
      <c r="AB14">
        <v>15.9513</v>
      </c>
      <c r="AC14">
        <v>0.56166700000000003</v>
      </c>
      <c r="AE14" s="17">
        <f t="shared" si="0"/>
        <v>0.67153619999999992</v>
      </c>
      <c r="AF14" s="17">
        <f t="shared" si="1"/>
        <v>0.40380265311993691</v>
      </c>
      <c r="AG14" s="17">
        <f t="shared" si="2"/>
        <v>0.1805860363741893</v>
      </c>
      <c r="AH14" s="18">
        <v>5.5</v>
      </c>
    </row>
    <row r="15" spans="1:36" x14ac:dyDescent="0.25">
      <c r="A15" s="6" t="s">
        <v>116</v>
      </c>
      <c r="B15" s="6" t="s">
        <v>91</v>
      </c>
      <c r="C15" s="6">
        <v>1</v>
      </c>
      <c r="D15" s="6">
        <v>7.8071000000000002</v>
      </c>
      <c r="E15" s="6">
        <v>0.260237</v>
      </c>
      <c r="F15" s="6"/>
      <c r="G15" s="6" t="s">
        <v>117</v>
      </c>
      <c r="H15" s="6" t="s">
        <v>91</v>
      </c>
      <c r="I15" s="6">
        <v>1</v>
      </c>
      <c r="J15" s="6">
        <v>11.060499999999999</v>
      </c>
      <c r="K15" s="6">
        <v>0.36868499999999998</v>
      </c>
      <c r="L15" s="6"/>
      <c r="M15" t="s">
        <v>116</v>
      </c>
      <c r="N15" t="s">
        <v>94</v>
      </c>
      <c r="O15">
        <v>0.08</v>
      </c>
      <c r="P15">
        <v>61.142099999999999</v>
      </c>
      <c r="Q15">
        <v>2.3336700000000001</v>
      </c>
      <c r="S15" t="s">
        <v>116</v>
      </c>
      <c r="T15" t="s">
        <v>94</v>
      </c>
      <c r="U15">
        <v>0.64666666666666661</v>
      </c>
      <c r="V15">
        <v>18.548100000000002</v>
      </c>
      <c r="W15">
        <v>0.61827200000000004</v>
      </c>
      <c r="Y15" t="s">
        <v>116</v>
      </c>
      <c r="Z15" t="s">
        <v>94</v>
      </c>
      <c r="AA15">
        <v>0.51333333333333331</v>
      </c>
      <c r="AB15">
        <v>18.574300000000001</v>
      </c>
      <c r="AC15">
        <v>0.68287699999999996</v>
      </c>
      <c r="AE15" s="17">
        <f t="shared" si="0"/>
        <v>0.85274820000000007</v>
      </c>
      <c r="AF15" s="17">
        <f t="shared" si="1"/>
        <v>0.84592425700986962</v>
      </c>
      <c r="AG15" s="17">
        <f t="shared" si="2"/>
        <v>0.37830882849801428</v>
      </c>
      <c r="AH15" s="18">
        <v>6</v>
      </c>
    </row>
    <row r="16" spans="1:36" x14ac:dyDescent="0.25">
      <c r="A16" s="6" t="s">
        <v>117</v>
      </c>
      <c r="B16" s="6" t="s">
        <v>91</v>
      </c>
      <c r="C16" s="6">
        <v>1</v>
      </c>
      <c r="D16" s="6">
        <v>6.2504</v>
      </c>
      <c r="E16" s="6">
        <v>0.208347</v>
      </c>
      <c r="F16" s="6"/>
      <c r="G16" s="6" t="s">
        <v>118</v>
      </c>
      <c r="H16" s="6" t="s">
        <v>91</v>
      </c>
      <c r="I16" s="6">
        <v>1</v>
      </c>
      <c r="J16" s="6">
        <v>9.7327399999999997</v>
      </c>
      <c r="K16" s="6">
        <v>0.32442500000000002</v>
      </c>
      <c r="L16" s="6"/>
      <c r="M16" t="s">
        <v>117</v>
      </c>
      <c r="N16" t="s">
        <v>94</v>
      </c>
      <c r="O16">
        <v>0</v>
      </c>
      <c r="P16">
        <v>48.897500000000001</v>
      </c>
      <c r="Q16">
        <v>1.7097</v>
      </c>
      <c r="S16" t="s">
        <v>117</v>
      </c>
      <c r="T16" t="s">
        <v>94</v>
      </c>
      <c r="U16">
        <v>0.26666666666666666</v>
      </c>
      <c r="V16">
        <v>20.066800000000001</v>
      </c>
      <c r="W16">
        <v>0.66889399999999999</v>
      </c>
      <c r="Y16" t="s">
        <v>117</v>
      </c>
      <c r="Z16" t="s">
        <v>94</v>
      </c>
      <c r="AA16">
        <v>0.33999999999999997</v>
      </c>
      <c r="AB16">
        <v>35.673299999999998</v>
      </c>
      <c r="AC16">
        <v>1.2561</v>
      </c>
      <c r="AE16" s="17">
        <f t="shared" si="0"/>
        <v>0.83349320000000005</v>
      </c>
      <c r="AF16" s="17">
        <f t="shared" si="1"/>
        <v>0.63706082206465964</v>
      </c>
      <c r="AG16" s="17">
        <f t="shared" si="2"/>
        <v>0.28490226078769537</v>
      </c>
      <c r="AH16" s="18">
        <v>6.5</v>
      </c>
    </row>
    <row r="17" spans="1:36" x14ac:dyDescent="0.25">
      <c r="A17" s="6" t="s">
        <v>118</v>
      </c>
      <c r="B17" s="6" t="s">
        <v>91</v>
      </c>
      <c r="C17" s="6">
        <v>0.96</v>
      </c>
      <c r="D17" s="6">
        <v>8.2663399999999996</v>
      </c>
      <c r="E17" s="6">
        <v>0.27554499999999998</v>
      </c>
      <c r="F17" s="6"/>
      <c r="G17" s="6" t="s">
        <v>119</v>
      </c>
      <c r="H17" s="6" t="s">
        <v>91</v>
      </c>
      <c r="I17" s="6">
        <v>0.95666700000000005</v>
      </c>
      <c r="J17" s="6">
        <v>10.6693</v>
      </c>
      <c r="K17" s="6">
        <v>0.35564400000000002</v>
      </c>
      <c r="L17" s="6"/>
      <c r="M17" t="s">
        <v>118</v>
      </c>
      <c r="N17" t="s">
        <v>94</v>
      </c>
      <c r="O17">
        <v>0</v>
      </c>
      <c r="P17">
        <v>43.3979</v>
      </c>
      <c r="Q17">
        <v>1.6073299999999999</v>
      </c>
      <c r="S17" t="s">
        <v>118</v>
      </c>
      <c r="T17" t="s">
        <v>94</v>
      </c>
      <c r="U17">
        <v>0.69333333333333336</v>
      </c>
      <c r="V17">
        <v>18.4163</v>
      </c>
      <c r="W17">
        <v>0.61387599999999998</v>
      </c>
      <c r="Y17" t="s">
        <v>118</v>
      </c>
      <c r="Z17" t="s">
        <v>94</v>
      </c>
      <c r="AA17">
        <v>0.44666666666666666</v>
      </c>
      <c r="AB17">
        <v>27.157599999999999</v>
      </c>
      <c r="AC17">
        <v>0.95289800000000002</v>
      </c>
      <c r="AE17" s="17">
        <f t="shared" si="0"/>
        <v>0.76105859999999992</v>
      </c>
      <c r="AF17" s="17">
        <f t="shared" si="1"/>
        <v>0.54192361299153591</v>
      </c>
      <c r="AG17" s="17">
        <f t="shared" si="2"/>
        <v>0.24235560745227247</v>
      </c>
      <c r="AH17" s="18">
        <v>7</v>
      </c>
    </row>
    <row r="18" spans="1:36" x14ac:dyDescent="0.25">
      <c r="A18" s="6" t="s">
        <v>119</v>
      </c>
      <c r="B18" s="6" t="s">
        <v>91</v>
      </c>
      <c r="C18" s="6">
        <v>1</v>
      </c>
      <c r="D18" s="6">
        <v>7.6616799999999996</v>
      </c>
      <c r="E18" s="6">
        <v>0.25538899999999998</v>
      </c>
      <c r="F18" s="6"/>
      <c r="G18" s="6" t="s">
        <v>120</v>
      </c>
      <c r="H18" s="6" t="s">
        <v>91</v>
      </c>
      <c r="I18" s="6">
        <v>0.82333299999999998</v>
      </c>
      <c r="J18" s="6">
        <v>13.837999999999999</v>
      </c>
      <c r="K18" s="6">
        <v>0.46126499999999998</v>
      </c>
      <c r="L18" s="6"/>
      <c r="M18" t="s">
        <v>119</v>
      </c>
      <c r="N18" t="s">
        <v>94</v>
      </c>
      <c r="O18">
        <v>1.3333333333333334E-2</v>
      </c>
      <c r="P18">
        <v>45.843899999999998</v>
      </c>
      <c r="Q18">
        <v>1.56464</v>
      </c>
      <c r="S18" t="s">
        <v>119</v>
      </c>
      <c r="T18" t="s">
        <v>94</v>
      </c>
      <c r="U18">
        <v>0.75</v>
      </c>
      <c r="V18">
        <v>16.867699999999999</v>
      </c>
      <c r="W18">
        <v>0.56225700000000001</v>
      </c>
      <c r="Y18" t="s">
        <v>119</v>
      </c>
      <c r="Z18" t="s">
        <v>94</v>
      </c>
      <c r="AA18">
        <v>0.31333333333333335</v>
      </c>
      <c r="AB18">
        <v>46.328600000000002</v>
      </c>
      <c r="AC18">
        <v>1.5442899999999999</v>
      </c>
      <c r="AE18" s="17">
        <f t="shared" si="0"/>
        <v>0.87756820000000002</v>
      </c>
      <c r="AF18" s="17">
        <f t="shared" si="1"/>
        <v>0.62777824130794802</v>
      </c>
      <c r="AG18" s="17">
        <f t="shared" si="2"/>
        <v>0.28075096447196762</v>
      </c>
      <c r="AH18" s="18">
        <v>7.5</v>
      </c>
    </row>
    <row r="19" spans="1:36" x14ac:dyDescent="0.25">
      <c r="A19" s="6" t="s">
        <v>120</v>
      </c>
      <c r="B19" s="6" t="s">
        <v>91</v>
      </c>
      <c r="C19" s="6">
        <v>1</v>
      </c>
      <c r="D19" s="6">
        <v>8.0450999999999997</v>
      </c>
      <c r="E19" s="6">
        <v>0.26817000000000002</v>
      </c>
      <c r="F19" s="6"/>
      <c r="G19" s="6" t="s">
        <v>121</v>
      </c>
      <c r="H19" s="6" t="s">
        <v>91</v>
      </c>
      <c r="I19" s="6">
        <v>1</v>
      </c>
      <c r="J19" s="6">
        <v>9.9728899999999996</v>
      </c>
      <c r="K19" s="6">
        <v>0.33243</v>
      </c>
      <c r="L19" s="6"/>
      <c r="M19" t="s">
        <v>120</v>
      </c>
      <c r="N19" t="s">
        <v>94</v>
      </c>
      <c r="O19">
        <v>0.08</v>
      </c>
      <c r="P19">
        <v>43.887700000000002</v>
      </c>
      <c r="Q19">
        <v>1.5133700000000001</v>
      </c>
      <c r="S19" t="s">
        <v>120</v>
      </c>
      <c r="T19" t="s">
        <v>94</v>
      </c>
      <c r="U19">
        <v>0.72333333333333327</v>
      </c>
      <c r="V19">
        <v>16.7576</v>
      </c>
      <c r="W19">
        <v>0.55858699999999994</v>
      </c>
      <c r="Y19" t="s">
        <v>120</v>
      </c>
      <c r="Z19" t="s">
        <v>94</v>
      </c>
      <c r="AA19">
        <v>9.6666666666666665E-2</v>
      </c>
      <c r="AB19">
        <v>49.744100000000003</v>
      </c>
      <c r="AC19">
        <v>1.6805399999999999</v>
      </c>
      <c r="AE19" s="17">
        <f t="shared" si="0"/>
        <v>0.87061940000000004</v>
      </c>
      <c r="AF19" s="17">
        <f t="shared" si="1"/>
        <v>0.67436211351676623</v>
      </c>
      <c r="AG19" s="17">
        <f t="shared" si="2"/>
        <v>0.30158390545478381</v>
      </c>
      <c r="AH19" s="18">
        <v>8</v>
      </c>
    </row>
    <row r="20" spans="1:36" x14ac:dyDescent="0.25">
      <c r="A20" s="6" t="s">
        <v>121</v>
      </c>
      <c r="B20" s="6" t="s">
        <v>91</v>
      </c>
      <c r="C20" s="6">
        <v>1</v>
      </c>
      <c r="D20" s="6">
        <v>8.6474399999999996</v>
      </c>
      <c r="E20" s="6">
        <v>0.288248</v>
      </c>
      <c r="F20" s="6"/>
      <c r="G20" s="6" t="s">
        <v>122</v>
      </c>
      <c r="H20" s="6" t="s">
        <v>91</v>
      </c>
      <c r="I20" s="6">
        <v>0.97</v>
      </c>
      <c r="J20" s="6">
        <v>10.4336</v>
      </c>
      <c r="K20" s="6">
        <v>0.34778799999999999</v>
      </c>
      <c r="L20" s="6"/>
      <c r="M20" t="s">
        <v>121</v>
      </c>
      <c r="N20" t="s">
        <v>94</v>
      </c>
      <c r="O20">
        <v>0.12000000000000001</v>
      </c>
      <c r="P20">
        <v>38.793300000000002</v>
      </c>
      <c r="Q20">
        <v>1.37565</v>
      </c>
      <c r="S20" t="s">
        <v>121</v>
      </c>
      <c r="T20" t="s">
        <v>94</v>
      </c>
      <c r="U20">
        <v>0.92666666666666664</v>
      </c>
      <c r="V20">
        <v>12.912599999999999</v>
      </c>
      <c r="W20">
        <v>0.43042000000000002</v>
      </c>
      <c r="Y20" t="s">
        <v>121</v>
      </c>
      <c r="Z20" t="s">
        <v>94</v>
      </c>
      <c r="AA20">
        <v>0.53333333333333333</v>
      </c>
      <c r="AB20">
        <v>19.942399999999999</v>
      </c>
      <c r="AC20">
        <v>0.66474800000000001</v>
      </c>
      <c r="AE20" s="17">
        <f t="shared" si="0"/>
        <v>0.6213708</v>
      </c>
      <c r="AF20" s="17">
        <f t="shared" si="1"/>
        <v>0.44528059956301702</v>
      </c>
      <c r="AG20" s="17">
        <f t="shared" si="2"/>
        <v>0.19913553793695382</v>
      </c>
      <c r="AH20" s="18">
        <v>8.5</v>
      </c>
    </row>
    <row r="21" spans="1:36" x14ac:dyDescent="0.25">
      <c r="A21" s="6" t="s">
        <v>122</v>
      </c>
      <c r="B21" s="6" t="s">
        <v>91</v>
      </c>
      <c r="C21" s="6">
        <v>0.85666699999999996</v>
      </c>
      <c r="D21" s="6">
        <v>10.6225</v>
      </c>
      <c r="E21" s="6">
        <v>0.35408299999999998</v>
      </c>
      <c r="F21" s="6"/>
      <c r="G21" s="6" t="s">
        <v>123</v>
      </c>
      <c r="H21" s="6" t="s">
        <v>91</v>
      </c>
      <c r="I21" s="6">
        <v>0.41791</v>
      </c>
      <c r="J21" s="6">
        <v>18.097300000000001</v>
      </c>
      <c r="K21" s="6">
        <v>0.67527099999999995</v>
      </c>
      <c r="L21" s="6"/>
      <c r="M21" t="s">
        <v>122</v>
      </c>
      <c r="N21" t="s">
        <v>94</v>
      </c>
      <c r="O21">
        <v>0</v>
      </c>
      <c r="P21">
        <v>62.5319</v>
      </c>
      <c r="Q21">
        <v>2.88165</v>
      </c>
      <c r="S21" t="s">
        <v>122</v>
      </c>
      <c r="T21" t="s">
        <v>94</v>
      </c>
      <c r="U21">
        <v>0.92999999999999994</v>
      </c>
      <c r="V21">
        <v>14.3317</v>
      </c>
      <c r="W21">
        <v>0.47772199999999998</v>
      </c>
      <c r="Y21" t="s">
        <v>122</v>
      </c>
      <c r="Z21" t="s">
        <v>94</v>
      </c>
      <c r="AA21">
        <v>0.73333333333333328</v>
      </c>
      <c r="AB21">
        <v>16.733799999999999</v>
      </c>
      <c r="AC21">
        <v>0.55779400000000001</v>
      </c>
      <c r="AE21" s="17">
        <f t="shared" si="0"/>
        <v>0.98930400000000007</v>
      </c>
      <c r="AF21" s="17">
        <f t="shared" si="1"/>
        <v>1.0643087957061614</v>
      </c>
      <c r="AG21" s="17">
        <f t="shared" si="2"/>
        <v>0.47597336324998263</v>
      </c>
      <c r="AH21" s="18">
        <v>9</v>
      </c>
    </row>
    <row r="22" spans="1:36" x14ac:dyDescent="0.25">
      <c r="A22" s="6" t="s">
        <v>123</v>
      </c>
      <c r="B22" s="6" t="s">
        <v>91</v>
      </c>
      <c r="C22" s="6">
        <v>0.973333</v>
      </c>
      <c r="D22" s="6">
        <v>11.0619</v>
      </c>
      <c r="E22" s="6">
        <v>0.36873099999999998</v>
      </c>
      <c r="F22" s="6"/>
      <c r="G22" s="6"/>
      <c r="H22" s="6"/>
      <c r="I22" s="6"/>
      <c r="J22" s="6"/>
      <c r="K22" s="6"/>
      <c r="L22" s="6"/>
      <c r="M22" t="s">
        <v>123</v>
      </c>
      <c r="N22" t="s">
        <v>94</v>
      </c>
      <c r="O22">
        <v>0</v>
      </c>
      <c r="P22">
        <v>49.779400000000003</v>
      </c>
      <c r="Q22">
        <v>1.7106300000000001</v>
      </c>
      <c r="S22" t="s">
        <v>123</v>
      </c>
      <c r="T22" t="s">
        <v>94</v>
      </c>
      <c r="U22">
        <v>0.6</v>
      </c>
      <c r="V22">
        <v>20.942599999999999</v>
      </c>
      <c r="W22">
        <v>0.69808599999999998</v>
      </c>
      <c r="Y22" t="s">
        <v>123</v>
      </c>
      <c r="Z22" t="s">
        <v>94</v>
      </c>
      <c r="AA22">
        <v>0.32</v>
      </c>
      <c r="AB22">
        <v>35.020299999999999</v>
      </c>
      <c r="AC22">
        <v>1.16734</v>
      </c>
      <c r="AE22" s="17">
        <f t="shared" si="0"/>
        <v>0.98619675000000007</v>
      </c>
      <c r="AF22" s="17">
        <f t="shared" si="1"/>
        <v>0.58363463668484383</v>
      </c>
      <c r="AG22" s="17">
        <f t="shared" si="2"/>
        <v>0.26100934433014067</v>
      </c>
      <c r="AH22" s="18">
        <v>9.5</v>
      </c>
    </row>
    <row r="23" spans="1:36" x14ac:dyDescent="0.25">
      <c r="A23" s="6" t="s">
        <v>124</v>
      </c>
      <c r="B23" s="6" t="s">
        <v>91</v>
      </c>
      <c r="C23" s="6">
        <v>1</v>
      </c>
      <c r="D23" s="6">
        <v>9.7027199999999993</v>
      </c>
      <c r="E23" s="6">
        <v>0.32342399999999999</v>
      </c>
      <c r="F23" s="6"/>
      <c r="G23" s="6"/>
      <c r="H23" s="6"/>
      <c r="I23" s="6"/>
      <c r="J23" s="6"/>
      <c r="K23" s="6"/>
      <c r="L23" s="6"/>
      <c r="M23" t="s">
        <v>124</v>
      </c>
      <c r="N23" t="s">
        <v>94</v>
      </c>
      <c r="O23">
        <v>0.08</v>
      </c>
      <c r="P23">
        <v>35.973300000000002</v>
      </c>
      <c r="Q23">
        <v>1.1991099999999999</v>
      </c>
      <c r="S23" t="s">
        <v>124</v>
      </c>
      <c r="T23" t="s">
        <v>94</v>
      </c>
      <c r="U23">
        <v>9.8039215686274522E-2</v>
      </c>
      <c r="V23">
        <v>17.908100000000001</v>
      </c>
      <c r="W23">
        <v>0.87784600000000002</v>
      </c>
      <c r="AE23" s="17">
        <f t="shared" si="0"/>
        <v>0.80012666666666676</v>
      </c>
      <c r="AF23" s="17">
        <f t="shared" si="1"/>
        <v>0.44298613266030479</v>
      </c>
      <c r="AG23" s="17">
        <f t="shared" si="2"/>
        <v>0.19810942114363625</v>
      </c>
      <c r="AH23" s="18">
        <v>10</v>
      </c>
    </row>
    <row r="24" spans="1:36" s="10" customFormat="1" x14ac:dyDescent="0.25">
      <c r="A24" s="11" t="s">
        <v>104</v>
      </c>
      <c r="B24" s="11" t="s">
        <v>92</v>
      </c>
      <c r="C24" s="11">
        <v>0.108844</v>
      </c>
      <c r="D24" s="11">
        <v>50.881100000000004</v>
      </c>
      <c r="E24" s="11">
        <v>1.73065</v>
      </c>
      <c r="F24" s="11"/>
      <c r="G24" s="11" t="s">
        <v>104</v>
      </c>
      <c r="H24" s="11" t="s">
        <v>92</v>
      </c>
      <c r="I24" s="11">
        <v>0.58528400000000003</v>
      </c>
      <c r="J24" s="11">
        <v>18.761900000000001</v>
      </c>
      <c r="K24" s="11">
        <v>0.62748800000000005</v>
      </c>
      <c r="L24" s="11"/>
      <c r="M24" s="10" t="s">
        <v>104</v>
      </c>
      <c r="N24" s="10" t="s">
        <v>95</v>
      </c>
      <c r="O24" s="10">
        <v>0.60200668896321075</v>
      </c>
      <c r="P24" s="10">
        <v>19.151399999999999</v>
      </c>
      <c r="Q24" s="10">
        <v>0.64700599999999997</v>
      </c>
      <c r="S24" s="10" t="s">
        <v>104</v>
      </c>
      <c r="T24" s="10" t="s">
        <v>95</v>
      </c>
      <c r="U24" s="10">
        <v>0.82274247491638797</v>
      </c>
      <c r="V24" s="10">
        <v>17.1083</v>
      </c>
      <c r="W24" s="10">
        <v>0.57218400000000003</v>
      </c>
      <c r="Y24" s="10" t="s">
        <v>104</v>
      </c>
      <c r="Z24" s="10" t="s">
        <v>95</v>
      </c>
      <c r="AA24" s="10">
        <v>0.38461538461538464</v>
      </c>
      <c r="AB24" s="10">
        <v>33.120699999999999</v>
      </c>
      <c r="AC24" s="10">
        <v>1.14209</v>
      </c>
      <c r="AE24" s="17">
        <f t="shared" ref="AE24:AE87" si="3">AVERAGE(AC24,W24,Q24,K24,E24)</f>
        <v>0.94388360000000004</v>
      </c>
      <c r="AF24" s="17">
        <f t="shared" ref="AF24:AF87" si="4">STDEV(AC24,W24,Q24,K24,E24)</f>
        <v>0.49615779316947128</v>
      </c>
      <c r="AG24" s="17">
        <f t="shared" si="2"/>
        <v>0.2218885106186437</v>
      </c>
      <c r="AH24" s="19">
        <v>10.5</v>
      </c>
    </row>
    <row r="25" spans="1:36" x14ac:dyDescent="0.25">
      <c r="A25" s="6" t="s">
        <v>105</v>
      </c>
      <c r="B25" s="6" t="s">
        <v>92</v>
      </c>
      <c r="C25" s="6">
        <v>0.51666699999999999</v>
      </c>
      <c r="D25" s="6">
        <v>20.274899999999999</v>
      </c>
      <c r="E25" s="6">
        <v>0.67582900000000001</v>
      </c>
      <c r="F25" s="6"/>
      <c r="G25" s="6" t="s">
        <v>105</v>
      </c>
      <c r="H25" s="6" t="s">
        <v>92</v>
      </c>
      <c r="I25" s="6">
        <v>0.67666700000000002</v>
      </c>
      <c r="J25" s="6">
        <v>19.552800000000001</v>
      </c>
      <c r="K25" s="6">
        <v>0.65175899999999998</v>
      </c>
      <c r="L25" s="6"/>
      <c r="M25" t="s">
        <v>105</v>
      </c>
      <c r="N25" t="s">
        <v>95</v>
      </c>
      <c r="O25">
        <v>0.56666666666666665</v>
      </c>
      <c r="P25">
        <v>27.6843</v>
      </c>
      <c r="Q25">
        <v>0.92281100000000005</v>
      </c>
      <c r="S25" t="s">
        <v>105</v>
      </c>
      <c r="T25" t="s">
        <v>95</v>
      </c>
      <c r="U25">
        <v>0.48666666666666664</v>
      </c>
      <c r="V25">
        <v>23.426400000000001</v>
      </c>
      <c r="W25">
        <v>0.78087899999999999</v>
      </c>
      <c r="Y25" t="s">
        <v>105</v>
      </c>
      <c r="Z25" t="s">
        <v>95</v>
      </c>
      <c r="AA25">
        <v>0.55666666666666664</v>
      </c>
      <c r="AB25">
        <v>21.1051</v>
      </c>
      <c r="AC25">
        <v>0.70350400000000002</v>
      </c>
      <c r="AE25" s="17">
        <f t="shared" si="3"/>
        <v>0.74695639999999996</v>
      </c>
      <c r="AF25" s="17">
        <f t="shared" si="4"/>
        <v>0.10964185582522762</v>
      </c>
      <c r="AG25" s="17">
        <f t="shared" si="2"/>
        <v>4.9033328560888052E-2</v>
      </c>
      <c r="AH25" s="19">
        <v>11</v>
      </c>
      <c r="AJ25">
        <f>AVERAGE(AE25:AE82)</f>
        <v>1.2351202413793108</v>
      </c>
    </row>
    <row r="26" spans="1:36" x14ac:dyDescent="0.25">
      <c r="A26" s="6" t="s">
        <v>106</v>
      </c>
      <c r="B26" s="6" t="s">
        <v>92</v>
      </c>
      <c r="C26" s="6">
        <v>0.69333299999999998</v>
      </c>
      <c r="D26" s="6">
        <v>17.8201</v>
      </c>
      <c r="E26" s="6">
        <v>0.59400299999999995</v>
      </c>
      <c r="F26" s="6"/>
      <c r="G26" s="6" t="s">
        <v>106</v>
      </c>
      <c r="H26" s="6" t="s">
        <v>92</v>
      </c>
      <c r="I26" s="6">
        <v>0.84666699999999995</v>
      </c>
      <c r="J26" s="6">
        <v>16.003399999999999</v>
      </c>
      <c r="K26" s="6">
        <v>0.53344800000000003</v>
      </c>
      <c r="L26" s="6"/>
      <c r="M26" t="s">
        <v>106</v>
      </c>
      <c r="N26" t="s">
        <v>95</v>
      </c>
      <c r="O26">
        <v>1.3333333333333334E-2</v>
      </c>
      <c r="P26">
        <v>52.408499999999997</v>
      </c>
      <c r="Q26">
        <v>1.7826</v>
      </c>
      <c r="S26" t="s">
        <v>106</v>
      </c>
      <c r="T26" t="s">
        <v>95</v>
      </c>
      <c r="U26">
        <v>0.94</v>
      </c>
      <c r="V26">
        <v>13.5869</v>
      </c>
      <c r="W26">
        <v>0.45289800000000002</v>
      </c>
      <c r="Y26" t="s">
        <v>106</v>
      </c>
      <c r="Z26" t="s">
        <v>95</v>
      </c>
      <c r="AA26">
        <v>0.16666666666666666</v>
      </c>
      <c r="AB26">
        <v>58.639899999999997</v>
      </c>
      <c r="AC26">
        <v>1.9546600000000001</v>
      </c>
      <c r="AE26" s="17">
        <f t="shared" si="3"/>
        <v>1.0635218</v>
      </c>
      <c r="AF26" s="17">
        <f t="shared" si="4"/>
        <v>0.73916985722849937</v>
      </c>
      <c r="AG26" s="17">
        <f t="shared" si="2"/>
        <v>0.33056680953634776</v>
      </c>
      <c r="AH26" s="19">
        <v>11.5</v>
      </c>
    </row>
    <row r="27" spans="1:36" x14ac:dyDescent="0.25">
      <c r="A27" s="6" t="s">
        <v>107</v>
      </c>
      <c r="B27" s="6" t="s">
        <v>92</v>
      </c>
      <c r="C27" s="6">
        <v>0.63</v>
      </c>
      <c r="D27" s="6">
        <v>17.6797</v>
      </c>
      <c r="E27" s="6">
        <v>0.58932499999999999</v>
      </c>
      <c r="F27" s="6"/>
      <c r="G27" s="6" t="s">
        <v>107</v>
      </c>
      <c r="H27" s="6" t="s">
        <v>92</v>
      </c>
      <c r="I27" s="6">
        <v>0.67</v>
      </c>
      <c r="J27" s="6">
        <v>19.639600000000002</v>
      </c>
      <c r="K27" s="6">
        <v>0.65465300000000004</v>
      </c>
      <c r="L27" s="6"/>
      <c r="M27" t="s">
        <v>107</v>
      </c>
      <c r="N27" t="s">
        <v>95</v>
      </c>
      <c r="O27">
        <v>0.12666666666666665</v>
      </c>
      <c r="P27">
        <v>30.726800000000001</v>
      </c>
      <c r="Q27">
        <v>1.03457</v>
      </c>
      <c r="S27" t="s">
        <v>107</v>
      </c>
      <c r="T27" t="s">
        <v>95</v>
      </c>
      <c r="U27">
        <v>0.33</v>
      </c>
      <c r="V27">
        <v>36.391199999999998</v>
      </c>
      <c r="W27">
        <v>1.2378</v>
      </c>
      <c r="Y27" t="s">
        <v>107</v>
      </c>
      <c r="Z27" t="s">
        <v>95</v>
      </c>
      <c r="AA27">
        <v>0.29333333333333333</v>
      </c>
      <c r="AB27">
        <v>42.962200000000003</v>
      </c>
      <c r="AC27">
        <v>1.48658</v>
      </c>
      <c r="AE27" s="17">
        <f t="shared" si="3"/>
        <v>1.0005856</v>
      </c>
      <c r="AF27" s="17">
        <f t="shared" si="4"/>
        <v>0.38158249851676901</v>
      </c>
      <c r="AG27" s="17">
        <f t="shared" si="2"/>
        <v>0.17064888114154161</v>
      </c>
      <c r="AH27" s="19">
        <v>12</v>
      </c>
    </row>
    <row r="28" spans="1:36" x14ac:dyDescent="0.25">
      <c r="A28" s="6" t="s">
        <v>108</v>
      </c>
      <c r="B28" s="6" t="s">
        <v>92</v>
      </c>
      <c r="C28" s="6">
        <v>0.65</v>
      </c>
      <c r="D28" s="6">
        <v>16.083600000000001</v>
      </c>
      <c r="E28" s="6">
        <v>0.53611900000000001</v>
      </c>
      <c r="F28" s="6"/>
      <c r="G28" s="6" t="s">
        <v>108</v>
      </c>
      <c r="H28" s="6" t="s">
        <v>92</v>
      </c>
      <c r="I28" s="6">
        <v>0.70333299999999999</v>
      </c>
      <c r="J28" s="6">
        <v>15.7433</v>
      </c>
      <c r="K28" s="6">
        <v>0.52477700000000005</v>
      </c>
      <c r="L28" s="6"/>
      <c r="M28" t="s">
        <v>108</v>
      </c>
      <c r="N28" t="s">
        <v>95</v>
      </c>
      <c r="O28">
        <v>3.6666666666666667E-2</v>
      </c>
      <c r="P28">
        <v>38.855499999999999</v>
      </c>
      <c r="Q28">
        <v>1.30827</v>
      </c>
      <c r="S28" t="s">
        <v>108</v>
      </c>
      <c r="T28" t="s">
        <v>95</v>
      </c>
      <c r="U28">
        <v>0.91333333333333333</v>
      </c>
      <c r="V28">
        <v>14.0716</v>
      </c>
      <c r="W28">
        <v>0.48026099999999999</v>
      </c>
      <c r="Y28" t="s">
        <v>108</v>
      </c>
      <c r="Z28" t="s">
        <v>95</v>
      </c>
      <c r="AA28">
        <v>0.69</v>
      </c>
      <c r="AB28">
        <v>12.471299999999999</v>
      </c>
      <c r="AC28">
        <v>0.415711</v>
      </c>
      <c r="AE28" s="17">
        <f t="shared" si="3"/>
        <v>0.65302760000000004</v>
      </c>
      <c r="AF28" s="17">
        <f t="shared" si="4"/>
        <v>0.3693324744126894</v>
      </c>
      <c r="AG28" s="17">
        <f t="shared" si="2"/>
        <v>0.16517050381699502</v>
      </c>
      <c r="AH28" s="19">
        <v>12.5</v>
      </c>
    </row>
    <row r="29" spans="1:36" x14ac:dyDescent="0.25">
      <c r="A29" s="6" t="s">
        <v>109</v>
      </c>
      <c r="B29" s="6" t="s">
        <v>92</v>
      </c>
      <c r="C29" s="6">
        <v>0.75333300000000003</v>
      </c>
      <c r="D29" s="6">
        <v>16.521100000000001</v>
      </c>
      <c r="E29" s="6">
        <v>0.55070399999999997</v>
      </c>
      <c r="F29" s="6"/>
      <c r="G29" s="6" t="s">
        <v>109</v>
      </c>
      <c r="H29" s="6" t="s">
        <v>92</v>
      </c>
      <c r="I29" s="6">
        <v>0.87333300000000003</v>
      </c>
      <c r="J29" s="6">
        <v>14.764200000000001</v>
      </c>
      <c r="K29" s="6">
        <v>0.49213899999999999</v>
      </c>
      <c r="L29" s="6"/>
      <c r="M29" t="s">
        <v>109</v>
      </c>
      <c r="N29" t="s">
        <v>95</v>
      </c>
      <c r="O29">
        <v>0.76</v>
      </c>
      <c r="P29">
        <v>15.670299999999999</v>
      </c>
      <c r="Q29">
        <v>0.52234400000000003</v>
      </c>
      <c r="S29" t="s">
        <v>109</v>
      </c>
      <c r="T29" t="s">
        <v>95</v>
      </c>
      <c r="U29">
        <v>1</v>
      </c>
      <c r="V29">
        <v>14.5046</v>
      </c>
      <c r="W29">
        <v>0.48348600000000003</v>
      </c>
      <c r="Y29" t="s">
        <v>109</v>
      </c>
      <c r="Z29" t="s">
        <v>95</v>
      </c>
      <c r="AA29">
        <v>0.48000000000000004</v>
      </c>
      <c r="AB29">
        <v>40.631300000000003</v>
      </c>
      <c r="AC29">
        <v>1.4059299999999999</v>
      </c>
      <c r="AE29" s="17">
        <f t="shared" si="3"/>
        <v>0.6909206</v>
      </c>
      <c r="AF29" s="17">
        <f t="shared" si="4"/>
        <v>0.40058096711126961</v>
      </c>
      <c r="AG29" s="17">
        <f t="shared" si="2"/>
        <v>0.17914525459068129</v>
      </c>
      <c r="AH29" s="19">
        <v>13</v>
      </c>
    </row>
    <row r="30" spans="1:36" x14ac:dyDescent="0.25">
      <c r="A30" s="6" t="s">
        <v>110</v>
      </c>
      <c r="B30" s="6" t="s">
        <v>92</v>
      </c>
      <c r="C30" s="6">
        <v>0.74666699999999997</v>
      </c>
      <c r="D30" s="6">
        <v>13.996700000000001</v>
      </c>
      <c r="E30" s="6">
        <v>0.466557</v>
      </c>
      <c r="F30" s="6"/>
      <c r="G30" s="6" t="s">
        <v>110</v>
      </c>
      <c r="H30" s="6" t="s">
        <v>92</v>
      </c>
      <c r="I30" s="6">
        <v>0.85333300000000001</v>
      </c>
      <c r="J30" s="6">
        <v>17.882400000000001</v>
      </c>
      <c r="K30" s="6">
        <v>0.59608000000000005</v>
      </c>
      <c r="L30" s="6"/>
      <c r="M30" t="s">
        <v>110</v>
      </c>
      <c r="N30" t="s">
        <v>95</v>
      </c>
      <c r="O30">
        <v>0.66666666666666663</v>
      </c>
      <c r="P30">
        <v>19.596</v>
      </c>
      <c r="Q30">
        <v>0.65979600000000005</v>
      </c>
      <c r="S30" t="s">
        <v>110</v>
      </c>
      <c r="T30" t="s">
        <v>95</v>
      </c>
      <c r="U30">
        <v>0.65</v>
      </c>
      <c r="V30">
        <v>18.516300000000001</v>
      </c>
      <c r="W30">
        <v>0.61721099999999995</v>
      </c>
      <c r="Y30" t="s">
        <v>110</v>
      </c>
      <c r="Z30" t="s">
        <v>95</v>
      </c>
      <c r="AA30">
        <v>0.10437710437710437</v>
      </c>
      <c r="AB30">
        <v>56.411099999999998</v>
      </c>
      <c r="AC30">
        <v>2.9534600000000002</v>
      </c>
      <c r="AE30" s="17">
        <f t="shared" si="3"/>
        <v>1.0586207999999999</v>
      </c>
      <c r="AF30" s="17">
        <f t="shared" si="4"/>
        <v>1.0616971038651752</v>
      </c>
      <c r="AG30" s="17">
        <f t="shared" si="2"/>
        <v>0.47480537915143728</v>
      </c>
      <c r="AH30" s="19">
        <v>13.5</v>
      </c>
    </row>
    <row r="31" spans="1:36" x14ac:dyDescent="0.25">
      <c r="A31" s="6" t="s">
        <v>111</v>
      </c>
      <c r="B31" s="6" t="s">
        <v>92</v>
      </c>
      <c r="C31" s="6">
        <v>0.66</v>
      </c>
      <c r="D31" s="6">
        <v>14.6347</v>
      </c>
      <c r="E31" s="6">
        <v>0.48782199999999998</v>
      </c>
      <c r="F31" s="6"/>
      <c r="G31" s="6" t="s">
        <v>111</v>
      </c>
      <c r="H31" s="6" t="s">
        <v>92</v>
      </c>
      <c r="I31" s="6">
        <v>0.66666700000000001</v>
      </c>
      <c r="J31" s="6">
        <v>19.403600000000001</v>
      </c>
      <c r="K31" s="6">
        <v>0.646787</v>
      </c>
      <c r="L31" s="6"/>
      <c r="M31" t="s">
        <v>111</v>
      </c>
      <c r="N31" t="s">
        <v>95</v>
      </c>
      <c r="O31">
        <v>0.21476510067114096</v>
      </c>
      <c r="P31">
        <v>40.386200000000002</v>
      </c>
      <c r="Q31">
        <v>1.50695</v>
      </c>
      <c r="S31" t="s">
        <v>111</v>
      </c>
      <c r="T31" t="s">
        <v>95</v>
      </c>
      <c r="U31">
        <v>0.97333333333333327</v>
      </c>
      <c r="V31">
        <v>13.696099999999999</v>
      </c>
      <c r="W31">
        <v>0.456536</v>
      </c>
      <c r="Y31" t="s">
        <v>111</v>
      </c>
      <c r="Z31" t="s">
        <v>95</v>
      </c>
      <c r="AA31">
        <v>0.26</v>
      </c>
      <c r="AB31">
        <v>30.317900000000002</v>
      </c>
      <c r="AC31">
        <v>1.0105999999999999</v>
      </c>
      <c r="AE31" s="17">
        <f t="shared" si="3"/>
        <v>0.82173899999999978</v>
      </c>
      <c r="AF31" s="17">
        <f t="shared" si="4"/>
        <v>0.44177612776269437</v>
      </c>
      <c r="AG31" s="17">
        <f t="shared" si="2"/>
        <v>0.19756829050280333</v>
      </c>
      <c r="AH31" s="19">
        <v>14</v>
      </c>
    </row>
    <row r="32" spans="1:36" x14ac:dyDescent="0.25">
      <c r="A32" s="6" t="s">
        <v>112</v>
      </c>
      <c r="B32" s="6" t="s">
        <v>92</v>
      </c>
      <c r="C32" s="6">
        <v>0.93333299999999997</v>
      </c>
      <c r="D32" s="6">
        <v>8.0063899999999997</v>
      </c>
      <c r="E32" s="6">
        <v>0.26688000000000001</v>
      </c>
      <c r="F32" s="6"/>
      <c r="G32" s="6" t="s">
        <v>112</v>
      </c>
      <c r="H32" s="6" t="s">
        <v>92</v>
      </c>
      <c r="I32" s="6">
        <v>0.53333299999999995</v>
      </c>
      <c r="J32" s="6">
        <v>20.270900000000001</v>
      </c>
      <c r="K32" s="6">
        <v>0.67569599999999996</v>
      </c>
      <c r="L32" s="6"/>
      <c r="M32" t="s">
        <v>112</v>
      </c>
      <c r="N32" t="s">
        <v>95</v>
      </c>
      <c r="O32">
        <v>0</v>
      </c>
      <c r="P32">
        <v>53.490400000000001</v>
      </c>
      <c r="Q32">
        <v>2.0494400000000002</v>
      </c>
      <c r="S32" t="s">
        <v>112</v>
      </c>
      <c r="T32" t="s">
        <v>95</v>
      </c>
      <c r="U32">
        <v>0.73333333333333328</v>
      </c>
      <c r="V32">
        <v>19.833600000000001</v>
      </c>
      <c r="W32">
        <v>0.66112000000000004</v>
      </c>
      <c r="Y32" t="s">
        <v>112</v>
      </c>
      <c r="Z32" t="s">
        <v>95</v>
      </c>
      <c r="AA32">
        <v>0.62333333333333329</v>
      </c>
      <c r="AB32">
        <v>23.162099999999999</v>
      </c>
      <c r="AC32">
        <v>0.77986999999999995</v>
      </c>
      <c r="AE32" s="17">
        <f t="shared" si="3"/>
        <v>0.88660120000000009</v>
      </c>
      <c r="AF32" s="17">
        <f t="shared" si="4"/>
        <v>0.67877882342276996</v>
      </c>
      <c r="AG32" s="17">
        <f t="shared" si="2"/>
        <v>0.303559118172128</v>
      </c>
      <c r="AH32" s="19">
        <v>14.5</v>
      </c>
    </row>
    <row r="33" spans="1:34" x14ac:dyDescent="0.25">
      <c r="A33" s="6" t="s">
        <v>113</v>
      </c>
      <c r="B33" s="6" t="s">
        <v>92</v>
      </c>
      <c r="C33" s="6">
        <v>0.69333299999999998</v>
      </c>
      <c r="D33" s="6">
        <v>14.6311</v>
      </c>
      <c r="E33" s="6">
        <v>0.487703</v>
      </c>
      <c r="F33" s="6"/>
      <c r="G33" s="6" t="s">
        <v>113</v>
      </c>
      <c r="H33" s="6" t="s">
        <v>92</v>
      </c>
      <c r="I33" s="6">
        <v>0.50333300000000003</v>
      </c>
      <c r="J33" s="6">
        <v>22.171700000000001</v>
      </c>
      <c r="K33" s="6">
        <v>0.73905699999999996</v>
      </c>
      <c r="L33" s="6"/>
      <c r="M33" t="s">
        <v>113</v>
      </c>
      <c r="N33" t="s">
        <v>95</v>
      </c>
      <c r="O33">
        <v>0</v>
      </c>
      <c r="P33">
        <v>55.990499999999997</v>
      </c>
      <c r="Q33">
        <v>1.9044399999999999</v>
      </c>
      <c r="S33" t="s">
        <v>113</v>
      </c>
      <c r="T33" t="s">
        <v>95</v>
      </c>
      <c r="U33">
        <v>0.86</v>
      </c>
      <c r="V33">
        <v>19.397200000000002</v>
      </c>
      <c r="W33">
        <v>0.64657299999999995</v>
      </c>
      <c r="Y33" t="s">
        <v>113</v>
      </c>
      <c r="Z33" t="s">
        <v>95</v>
      </c>
      <c r="AA33">
        <v>0.77333333333333332</v>
      </c>
      <c r="AB33">
        <v>17.5503</v>
      </c>
      <c r="AC33">
        <v>0.585009</v>
      </c>
      <c r="AE33" s="17">
        <f t="shared" si="3"/>
        <v>0.8725563999999999</v>
      </c>
      <c r="AF33" s="17">
        <f t="shared" si="4"/>
        <v>0.58405265121459737</v>
      </c>
      <c r="AG33" s="17">
        <f t="shared" si="2"/>
        <v>0.26119628611096296</v>
      </c>
      <c r="AH33" s="19">
        <v>15</v>
      </c>
    </row>
    <row r="34" spans="1:34" x14ac:dyDescent="0.25">
      <c r="A34" s="6" t="s">
        <v>114</v>
      </c>
      <c r="B34" s="6" t="s">
        <v>92</v>
      </c>
      <c r="C34" s="6">
        <v>0.41666700000000001</v>
      </c>
      <c r="D34" s="6">
        <v>20.297799999999999</v>
      </c>
      <c r="E34" s="6">
        <v>0.676593</v>
      </c>
      <c r="F34" s="6"/>
      <c r="G34" s="6" t="s">
        <v>114</v>
      </c>
      <c r="H34" s="6" t="s">
        <v>92</v>
      </c>
      <c r="I34" s="6">
        <v>0.44</v>
      </c>
      <c r="J34" s="6">
        <v>22.890799999999999</v>
      </c>
      <c r="K34" s="6">
        <v>0.76302599999999998</v>
      </c>
      <c r="L34" s="6"/>
      <c r="M34" t="s">
        <v>114</v>
      </c>
      <c r="N34" t="s">
        <v>95</v>
      </c>
      <c r="O34">
        <v>0.12333333333333334</v>
      </c>
      <c r="P34">
        <v>41.753799999999998</v>
      </c>
      <c r="Q34">
        <v>1.49655</v>
      </c>
      <c r="S34" t="s">
        <v>114</v>
      </c>
      <c r="T34" t="s">
        <v>95</v>
      </c>
      <c r="U34">
        <v>0</v>
      </c>
      <c r="V34">
        <v>50.316499999999998</v>
      </c>
      <c r="W34">
        <v>1.9809600000000001</v>
      </c>
      <c r="Y34" t="s">
        <v>114</v>
      </c>
      <c r="Z34" t="s">
        <v>95</v>
      </c>
      <c r="AA34">
        <v>0.31666666666666665</v>
      </c>
      <c r="AB34">
        <v>28.2532</v>
      </c>
      <c r="AC34">
        <v>1.0349200000000001</v>
      </c>
      <c r="AE34" s="17">
        <f t="shared" si="3"/>
        <v>1.1904098000000001</v>
      </c>
      <c r="AF34" s="17">
        <f t="shared" si="4"/>
        <v>0.54532860165793595</v>
      </c>
      <c r="AG34" s="17">
        <f t="shared" si="2"/>
        <v>0.24387836467640986</v>
      </c>
      <c r="AH34" s="19">
        <v>15.5</v>
      </c>
    </row>
    <row r="35" spans="1:34" x14ac:dyDescent="0.25">
      <c r="A35" s="6" t="s">
        <v>115</v>
      </c>
      <c r="B35" s="6" t="s">
        <v>92</v>
      </c>
      <c r="C35" s="6">
        <v>0.91666700000000001</v>
      </c>
      <c r="D35" s="6">
        <v>12.1615</v>
      </c>
      <c r="E35" s="6">
        <v>0.40538299999999999</v>
      </c>
      <c r="F35" s="6"/>
      <c r="G35" s="6" t="s">
        <v>115</v>
      </c>
      <c r="H35" s="6" t="s">
        <v>92</v>
      </c>
      <c r="I35" s="6">
        <v>0.23666699999999999</v>
      </c>
      <c r="J35" s="6">
        <v>41.002600000000001</v>
      </c>
      <c r="K35" s="6">
        <v>1.3667499999999999</v>
      </c>
      <c r="L35" s="6"/>
      <c r="M35" t="s">
        <v>115</v>
      </c>
      <c r="N35" t="s">
        <v>95</v>
      </c>
      <c r="O35">
        <v>0.12333333333333334</v>
      </c>
      <c r="P35">
        <v>50.244399999999999</v>
      </c>
      <c r="Q35">
        <v>1.8138799999999999</v>
      </c>
      <c r="S35" t="s">
        <v>115</v>
      </c>
      <c r="T35" t="s">
        <v>95</v>
      </c>
      <c r="U35">
        <v>2.6666666666666668E-2</v>
      </c>
      <c r="V35">
        <v>53.079099999999997</v>
      </c>
      <c r="W35">
        <v>1.82403</v>
      </c>
      <c r="Y35" t="s">
        <v>115</v>
      </c>
      <c r="Z35" t="s">
        <v>95</v>
      </c>
      <c r="AA35">
        <v>0.38999999999999996</v>
      </c>
      <c r="AB35">
        <v>48.744199999999999</v>
      </c>
      <c r="AC35">
        <v>1.7660899999999999</v>
      </c>
      <c r="AE35" s="17">
        <f t="shared" si="3"/>
        <v>1.4352265999999998</v>
      </c>
      <c r="AF35" s="17">
        <f t="shared" si="4"/>
        <v>0.60607011884995654</v>
      </c>
      <c r="AG35" s="17">
        <f t="shared" si="2"/>
        <v>0.27104279697597589</v>
      </c>
      <c r="AH35" s="19">
        <v>16</v>
      </c>
    </row>
    <row r="36" spans="1:34" x14ac:dyDescent="0.25">
      <c r="A36" s="6" t="s">
        <v>116</v>
      </c>
      <c r="B36" s="6" t="s">
        <v>92</v>
      </c>
      <c r="C36" s="6">
        <v>1</v>
      </c>
      <c r="D36" s="6">
        <v>7.3815900000000001</v>
      </c>
      <c r="E36" s="6">
        <v>0.24605299999999999</v>
      </c>
      <c r="F36" s="6"/>
      <c r="G36" s="6" t="s">
        <v>116</v>
      </c>
      <c r="H36" s="6" t="s">
        <v>92</v>
      </c>
      <c r="I36" s="6">
        <v>0.46333299999999999</v>
      </c>
      <c r="J36" s="6">
        <v>39.744900000000001</v>
      </c>
      <c r="K36" s="6">
        <v>1.32483</v>
      </c>
      <c r="L36" s="6"/>
      <c r="M36" t="s">
        <v>116</v>
      </c>
      <c r="N36" t="s">
        <v>95</v>
      </c>
      <c r="O36">
        <v>0.31666666666666665</v>
      </c>
      <c r="P36">
        <v>27.070900000000002</v>
      </c>
      <c r="Q36">
        <v>0.902362</v>
      </c>
      <c r="S36" t="s">
        <v>116</v>
      </c>
      <c r="T36" t="s">
        <v>95</v>
      </c>
      <c r="U36">
        <v>0.54666666666666663</v>
      </c>
      <c r="V36">
        <v>23.164899999999999</v>
      </c>
      <c r="W36">
        <v>0.77216499999999999</v>
      </c>
      <c r="Y36" t="s">
        <v>116</v>
      </c>
      <c r="Z36" t="s">
        <v>95</v>
      </c>
      <c r="AA36">
        <v>0.38</v>
      </c>
      <c r="AB36">
        <v>31.795400000000001</v>
      </c>
      <c r="AC36">
        <v>1.09639</v>
      </c>
      <c r="AE36" s="17">
        <f t="shared" si="3"/>
        <v>0.8683599999999998</v>
      </c>
      <c r="AF36" s="17">
        <f t="shared" si="4"/>
        <v>0.40559775581171592</v>
      </c>
      <c r="AG36" s="17">
        <f t="shared" si="2"/>
        <v>0.18138883070327144</v>
      </c>
      <c r="AH36" s="19">
        <v>16.5</v>
      </c>
    </row>
    <row r="37" spans="1:34" x14ac:dyDescent="0.25">
      <c r="A37" s="6" t="s">
        <v>117</v>
      </c>
      <c r="B37" s="6" t="s">
        <v>92</v>
      </c>
      <c r="C37" s="6">
        <v>0.75666699999999998</v>
      </c>
      <c r="D37" s="6">
        <v>17.125399999999999</v>
      </c>
      <c r="E37" s="6">
        <v>0.57084599999999996</v>
      </c>
      <c r="F37" s="6"/>
      <c r="G37" s="6" t="s">
        <v>117</v>
      </c>
      <c r="H37" s="6" t="s">
        <v>92</v>
      </c>
      <c r="I37" s="6">
        <v>0.54</v>
      </c>
      <c r="J37" s="6">
        <v>20.731200000000001</v>
      </c>
      <c r="K37" s="6">
        <v>0.69103999999999999</v>
      </c>
      <c r="L37" s="6"/>
      <c r="M37" t="s">
        <v>117</v>
      </c>
      <c r="N37" t="s">
        <v>95</v>
      </c>
      <c r="O37">
        <v>0.59666666666666657</v>
      </c>
      <c r="P37">
        <v>27.531199999999998</v>
      </c>
      <c r="Q37">
        <v>0.91770499999999999</v>
      </c>
      <c r="S37" t="s">
        <v>117</v>
      </c>
      <c r="T37" t="s">
        <v>95</v>
      </c>
      <c r="U37">
        <v>0.70666666666666667</v>
      </c>
      <c r="V37">
        <v>19.404</v>
      </c>
      <c r="W37">
        <v>0.64679900000000001</v>
      </c>
      <c r="Y37" t="s">
        <v>117</v>
      </c>
      <c r="Z37" t="s">
        <v>95</v>
      </c>
      <c r="AA37">
        <v>0.21666666666666667</v>
      </c>
      <c r="AB37">
        <v>32.160600000000002</v>
      </c>
      <c r="AC37">
        <v>1.2762199999999999</v>
      </c>
      <c r="AE37" s="17">
        <f t="shared" si="3"/>
        <v>0.82052200000000008</v>
      </c>
      <c r="AF37" s="17">
        <f t="shared" si="4"/>
        <v>0.28565213841401554</v>
      </c>
      <c r="AG37" s="17">
        <f t="shared" si="2"/>
        <v>0.12774751988238353</v>
      </c>
      <c r="AH37" s="19">
        <v>17</v>
      </c>
    </row>
    <row r="38" spans="1:34" x14ac:dyDescent="0.25">
      <c r="A38" s="6" t="s">
        <v>118</v>
      </c>
      <c r="B38" s="6" t="s">
        <v>92</v>
      </c>
      <c r="C38" s="6">
        <v>1</v>
      </c>
      <c r="D38" s="6">
        <v>9.1516000000000002</v>
      </c>
      <c r="E38" s="6">
        <v>0.30505300000000002</v>
      </c>
      <c r="F38" s="6"/>
      <c r="G38" s="6" t="s">
        <v>118</v>
      </c>
      <c r="H38" s="6" t="s">
        <v>92</v>
      </c>
      <c r="I38" s="6">
        <v>0.29333300000000001</v>
      </c>
      <c r="J38" s="6">
        <v>47.182200000000002</v>
      </c>
      <c r="K38" s="6">
        <v>1.57274</v>
      </c>
      <c r="L38" s="6"/>
      <c r="M38" t="s">
        <v>118</v>
      </c>
      <c r="N38" t="s">
        <v>95</v>
      </c>
      <c r="O38">
        <v>0.19333333333333333</v>
      </c>
      <c r="P38">
        <v>38.288699999999999</v>
      </c>
      <c r="Q38">
        <v>1.31576</v>
      </c>
      <c r="S38" t="s">
        <v>118</v>
      </c>
      <c r="T38" t="s">
        <v>95</v>
      </c>
      <c r="U38">
        <v>0.71666666666666667</v>
      </c>
      <c r="V38">
        <v>25.040600000000001</v>
      </c>
      <c r="W38">
        <v>0.84311800000000003</v>
      </c>
      <c r="Y38" t="s">
        <v>118</v>
      </c>
      <c r="Z38" t="s">
        <v>95</v>
      </c>
      <c r="AA38">
        <v>0.6333333333333333</v>
      </c>
      <c r="AB38">
        <v>25.782</v>
      </c>
      <c r="AC38">
        <v>0.88597999999999999</v>
      </c>
      <c r="AE38" s="17">
        <f t="shared" si="3"/>
        <v>0.98453020000000002</v>
      </c>
      <c r="AF38" s="17">
        <f t="shared" si="4"/>
        <v>0.48659602515145972</v>
      </c>
      <c r="AG38" s="17">
        <f t="shared" si="2"/>
        <v>0.21761235796397227</v>
      </c>
      <c r="AH38" s="19">
        <v>17.5</v>
      </c>
    </row>
    <row r="39" spans="1:34" x14ac:dyDescent="0.25">
      <c r="A39" s="6" t="s">
        <v>119</v>
      </c>
      <c r="B39" s="6" t="s">
        <v>92</v>
      </c>
      <c r="C39" s="6">
        <v>0.80333299999999996</v>
      </c>
      <c r="D39" s="6">
        <v>13.310600000000001</v>
      </c>
      <c r="E39" s="6">
        <v>0.443687</v>
      </c>
      <c r="F39" s="6"/>
      <c r="G39" s="6" t="s">
        <v>119</v>
      </c>
      <c r="H39" s="6" t="s">
        <v>92</v>
      </c>
      <c r="I39" s="6">
        <v>0.25</v>
      </c>
      <c r="J39" s="6">
        <v>63.961100000000002</v>
      </c>
      <c r="K39" s="6">
        <v>2.1320399999999999</v>
      </c>
      <c r="L39" s="6"/>
      <c r="M39" t="s">
        <v>119</v>
      </c>
      <c r="N39" t="s">
        <v>95</v>
      </c>
      <c r="O39">
        <v>6.6666666666666671E-3</v>
      </c>
      <c r="P39">
        <v>47.3812</v>
      </c>
      <c r="Q39">
        <v>1.8223499999999999</v>
      </c>
      <c r="S39" t="s">
        <v>119</v>
      </c>
      <c r="T39" t="s">
        <v>95</v>
      </c>
      <c r="U39">
        <v>0.5033333333333333</v>
      </c>
      <c r="V39">
        <v>23.793199999999999</v>
      </c>
      <c r="W39">
        <v>0.79310599999999998</v>
      </c>
      <c r="Y39" t="s">
        <v>119</v>
      </c>
      <c r="Z39" t="s">
        <v>95</v>
      </c>
      <c r="AA39">
        <v>0.64333333333333331</v>
      </c>
      <c r="AB39">
        <v>17.540900000000001</v>
      </c>
      <c r="AC39">
        <v>0.60071399999999997</v>
      </c>
      <c r="AE39" s="17">
        <f t="shared" si="3"/>
        <v>1.1583793999999998</v>
      </c>
      <c r="AF39" s="17">
        <f t="shared" si="4"/>
        <v>0.76551820738947818</v>
      </c>
      <c r="AG39" s="17">
        <f t="shared" si="2"/>
        <v>0.34235014994733098</v>
      </c>
      <c r="AH39" s="19">
        <v>18</v>
      </c>
    </row>
    <row r="40" spans="1:34" x14ac:dyDescent="0.25">
      <c r="A40" s="6" t="s">
        <v>120</v>
      </c>
      <c r="B40" s="6" t="s">
        <v>92</v>
      </c>
      <c r="C40" s="6">
        <v>0.87666699999999997</v>
      </c>
      <c r="D40" s="6">
        <v>10.035399999999999</v>
      </c>
      <c r="E40" s="6">
        <v>0.33451399999999998</v>
      </c>
      <c r="F40" s="6"/>
      <c r="G40" s="6" t="s">
        <v>120</v>
      </c>
      <c r="H40" s="6" t="s">
        <v>92</v>
      </c>
      <c r="I40" s="6">
        <v>0.26666699999999999</v>
      </c>
      <c r="J40" s="6">
        <v>64.066599999999994</v>
      </c>
      <c r="K40" s="6">
        <v>2.1355499999999998</v>
      </c>
      <c r="L40" s="6"/>
      <c r="M40" t="s">
        <v>120</v>
      </c>
      <c r="N40" t="s">
        <v>95</v>
      </c>
      <c r="O40">
        <v>0</v>
      </c>
      <c r="P40">
        <v>53.029000000000003</v>
      </c>
      <c r="Q40">
        <v>1.8476999999999999</v>
      </c>
      <c r="S40" t="s">
        <v>120</v>
      </c>
      <c r="T40" t="s">
        <v>95</v>
      </c>
      <c r="U40">
        <v>0</v>
      </c>
      <c r="V40">
        <v>53.241999999999997</v>
      </c>
      <c r="W40">
        <v>1.7747299999999999</v>
      </c>
      <c r="Y40" t="s">
        <v>120</v>
      </c>
      <c r="Z40" t="s">
        <v>95</v>
      </c>
      <c r="AA40">
        <v>0.80333333333333334</v>
      </c>
      <c r="AB40">
        <v>13.9498</v>
      </c>
      <c r="AC40">
        <v>0.492927</v>
      </c>
      <c r="AE40" s="17">
        <f t="shared" si="3"/>
        <v>1.3170842</v>
      </c>
      <c r="AF40" s="17">
        <f t="shared" si="4"/>
        <v>0.83749005359418993</v>
      </c>
      <c r="AG40" s="17">
        <f t="shared" si="2"/>
        <v>0.37453693806331012</v>
      </c>
      <c r="AH40" s="19">
        <v>18.5</v>
      </c>
    </row>
    <row r="41" spans="1:34" x14ac:dyDescent="0.25">
      <c r="A41" s="6" t="s">
        <v>121</v>
      </c>
      <c r="B41" s="6" t="s">
        <v>92</v>
      </c>
      <c r="C41" s="6">
        <v>1</v>
      </c>
      <c r="D41" s="6">
        <v>5.9392399999999999</v>
      </c>
      <c r="E41" s="6">
        <v>0.19797500000000001</v>
      </c>
      <c r="F41" s="6"/>
      <c r="G41" s="6" t="s">
        <v>121</v>
      </c>
      <c r="H41" s="6" t="s">
        <v>92</v>
      </c>
      <c r="I41" s="6">
        <v>0.5</v>
      </c>
      <c r="J41" s="6">
        <v>20.038399999999999</v>
      </c>
      <c r="K41" s="6">
        <v>0.66794799999999999</v>
      </c>
      <c r="L41" s="6"/>
      <c r="M41" t="s">
        <v>121</v>
      </c>
      <c r="N41" t="s">
        <v>95</v>
      </c>
      <c r="O41">
        <v>0</v>
      </c>
      <c r="P41">
        <v>56.730499999999999</v>
      </c>
      <c r="Q41">
        <v>2.1903700000000002</v>
      </c>
      <c r="S41" t="s">
        <v>121</v>
      </c>
      <c r="T41" t="s">
        <v>95</v>
      </c>
      <c r="U41">
        <v>0.26666666666666666</v>
      </c>
      <c r="V41">
        <v>46.9758</v>
      </c>
      <c r="W41">
        <v>1.56586</v>
      </c>
      <c r="Y41" t="s">
        <v>121</v>
      </c>
      <c r="Z41" t="s">
        <v>95</v>
      </c>
      <c r="AA41">
        <v>0.92666666666666664</v>
      </c>
      <c r="AB41">
        <v>12.9998</v>
      </c>
      <c r="AC41">
        <v>0.45773900000000001</v>
      </c>
      <c r="AE41" s="17">
        <f t="shared" si="3"/>
        <v>1.0159784000000003</v>
      </c>
      <c r="AF41" s="17">
        <f t="shared" si="4"/>
        <v>0.83418393559472226</v>
      </c>
      <c r="AG41" s="17">
        <f t="shared" si="2"/>
        <v>0.37305839714562106</v>
      </c>
      <c r="AH41" s="19">
        <v>19</v>
      </c>
    </row>
    <row r="42" spans="1:34" x14ac:dyDescent="0.25">
      <c r="A42" s="6" t="s">
        <v>122</v>
      </c>
      <c r="B42" s="6" t="s">
        <v>92</v>
      </c>
      <c r="C42" s="6">
        <v>1</v>
      </c>
      <c r="D42" s="6">
        <v>4.7347900000000003</v>
      </c>
      <c r="E42" s="6">
        <v>0.15782599999999999</v>
      </c>
      <c r="F42" s="6"/>
      <c r="G42" s="6" t="s">
        <v>122</v>
      </c>
      <c r="H42" s="6" t="s">
        <v>92</v>
      </c>
      <c r="I42" s="6">
        <v>0.70333299999999999</v>
      </c>
      <c r="J42" s="6">
        <v>15.3232</v>
      </c>
      <c r="K42" s="6">
        <v>0.51077499999999998</v>
      </c>
      <c r="L42" s="6"/>
      <c r="M42" t="s">
        <v>122</v>
      </c>
      <c r="N42" t="s">
        <v>95</v>
      </c>
      <c r="O42">
        <v>0</v>
      </c>
      <c r="P42">
        <v>47.236800000000002</v>
      </c>
      <c r="Q42">
        <v>1.6691499999999999</v>
      </c>
      <c r="S42" t="s">
        <v>122</v>
      </c>
      <c r="T42" t="s">
        <v>95</v>
      </c>
      <c r="U42">
        <v>0.25666666666666665</v>
      </c>
      <c r="V42">
        <v>30.665199999999999</v>
      </c>
      <c r="W42">
        <v>1.02217</v>
      </c>
      <c r="Y42" t="s">
        <v>122</v>
      </c>
      <c r="Z42" t="s">
        <v>95</v>
      </c>
      <c r="AA42">
        <v>0.75</v>
      </c>
      <c r="AB42">
        <v>16.741599999999998</v>
      </c>
      <c r="AC42">
        <v>0.63415299999999997</v>
      </c>
      <c r="AE42" s="17">
        <f t="shared" si="3"/>
        <v>0.79881479999999994</v>
      </c>
      <c r="AF42" s="17">
        <f t="shared" si="4"/>
        <v>0.57626339078037925</v>
      </c>
      <c r="AG42" s="17">
        <f t="shared" si="2"/>
        <v>0.25771282294589071</v>
      </c>
      <c r="AH42" s="19">
        <v>19.5</v>
      </c>
    </row>
    <row r="43" spans="1:34" x14ac:dyDescent="0.25">
      <c r="A43" s="6" t="s">
        <v>123</v>
      </c>
      <c r="B43" s="6" t="s">
        <v>92</v>
      </c>
      <c r="C43" s="6">
        <v>0.95333299999999999</v>
      </c>
      <c r="D43" s="6">
        <v>7.4078600000000003</v>
      </c>
      <c r="E43" s="6">
        <v>0.24692900000000001</v>
      </c>
      <c r="F43" s="6"/>
      <c r="G43" s="6" t="s">
        <v>123</v>
      </c>
      <c r="H43" s="6" t="s">
        <v>92</v>
      </c>
      <c r="I43" s="6">
        <v>0.57999999999999996</v>
      </c>
      <c r="J43" s="6">
        <v>31.8584</v>
      </c>
      <c r="K43" s="6">
        <v>1.0619499999999999</v>
      </c>
      <c r="L43" s="6"/>
      <c r="M43" t="s">
        <v>123</v>
      </c>
      <c r="N43" t="s">
        <v>95</v>
      </c>
      <c r="O43">
        <v>2.3411371237458192E-2</v>
      </c>
      <c r="P43">
        <v>38.687100000000001</v>
      </c>
      <c r="Q43">
        <v>1.9539</v>
      </c>
      <c r="S43" t="s">
        <v>123</v>
      </c>
      <c r="T43" t="s">
        <v>95</v>
      </c>
      <c r="U43">
        <v>0.16999999999999998</v>
      </c>
      <c r="V43">
        <v>25.734300000000001</v>
      </c>
      <c r="W43">
        <v>0.85781200000000002</v>
      </c>
      <c r="Y43" t="s">
        <v>123</v>
      </c>
      <c r="Z43" t="s">
        <v>95</v>
      </c>
      <c r="AA43">
        <v>0.56666666666666665</v>
      </c>
      <c r="AB43">
        <v>19.1251</v>
      </c>
      <c r="AC43">
        <v>0.67342000000000002</v>
      </c>
      <c r="AE43" s="17">
        <f t="shared" si="3"/>
        <v>0.95880219999999983</v>
      </c>
      <c r="AF43" s="17">
        <f t="shared" si="4"/>
        <v>0.6323101639347577</v>
      </c>
      <c r="AG43" s="17">
        <f t="shared" si="2"/>
        <v>0.2827777018844308</v>
      </c>
      <c r="AH43" s="19">
        <v>20</v>
      </c>
    </row>
    <row r="44" spans="1:34" x14ac:dyDescent="0.25">
      <c r="A44" s="6" t="s">
        <v>124</v>
      </c>
      <c r="B44" s="6" t="s">
        <v>92</v>
      </c>
      <c r="C44" s="6">
        <v>0.57651200000000002</v>
      </c>
      <c r="D44" s="6">
        <v>14.706799999999999</v>
      </c>
      <c r="E44" s="6">
        <v>0.52337299999999998</v>
      </c>
      <c r="F44" s="6"/>
      <c r="G44" s="6" t="s">
        <v>124</v>
      </c>
      <c r="H44" s="6" t="s">
        <v>92</v>
      </c>
      <c r="I44" s="6">
        <v>0.11666700000000001</v>
      </c>
      <c r="J44" s="6">
        <v>71.639300000000006</v>
      </c>
      <c r="K44" s="6">
        <v>2.3879800000000002</v>
      </c>
      <c r="L44" s="6"/>
      <c r="M44" t="s">
        <v>124</v>
      </c>
      <c r="N44" t="s">
        <v>95</v>
      </c>
      <c r="O44">
        <v>0</v>
      </c>
      <c r="P44">
        <v>56.9253</v>
      </c>
      <c r="Q44">
        <v>2.32348</v>
      </c>
      <c r="S44" t="s">
        <v>124</v>
      </c>
      <c r="T44" t="s">
        <v>95</v>
      </c>
      <c r="U44">
        <v>0.13666666666666666</v>
      </c>
      <c r="V44">
        <v>27.479399999999998</v>
      </c>
      <c r="W44">
        <v>0.91598100000000005</v>
      </c>
      <c r="Y44" t="s">
        <v>124</v>
      </c>
      <c r="Z44" t="s">
        <v>95</v>
      </c>
      <c r="AA44">
        <v>0.85</v>
      </c>
      <c r="AB44">
        <v>13.125400000000001</v>
      </c>
      <c r="AC44">
        <v>0.45259899999999997</v>
      </c>
      <c r="AE44" s="17">
        <f t="shared" si="3"/>
        <v>1.3206826</v>
      </c>
      <c r="AF44" s="17">
        <f t="shared" si="4"/>
        <v>0.96148082214067032</v>
      </c>
      <c r="AG44" s="17">
        <f t="shared" si="2"/>
        <v>0.42998729547378473</v>
      </c>
      <c r="AH44" s="19">
        <v>20.5</v>
      </c>
    </row>
    <row r="45" spans="1:34" x14ac:dyDescent="0.25">
      <c r="A45" s="6" t="s">
        <v>104</v>
      </c>
      <c r="B45" s="6" t="s">
        <v>92</v>
      </c>
      <c r="C45" s="6">
        <v>0.72240800000000005</v>
      </c>
      <c r="D45" s="6">
        <v>16.921900000000001</v>
      </c>
      <c r="E45" s="6">
        <v>0.56594800000000001</v>
      </c>
      <c r="F45" s="6"/>
      <c r="G45" s="6" t="s">
        <v>125</v>
      </c>
      <c r="H45" s="6" t="s">
        <v>92</v>
      </c>
      <c r="I45" s="6">
        <v>0.37666699999999997</v>
      </c>
      <c r="J45" s="6">
        <v>40.999699999999997</v>
      </c>
      <c r="K45" s="6">
        <v>1.36666</v>
      </c>
      <c r="L45" s="6"/>
      <c r="M45" t="s">
        <v>125</v>
      </c>
      <c r="N45" t="s">
        <v>95</v>
      </c>
      <c r="O45">
        <v>0</v>
      </c>
      <c r="P45">
        <v>41.0107</v>
      </c>
      <c r="Q45">
        <v>1.67391</v>
      </c>
      <c r="S45" t="s">
        <v>125</v>
      </c>
      <c r="T45" t="s">
        <v>95</v>
      </c>
      <c r="U45">
        <v>0</v>
      </c>
      <c r="V45">
        <v>42.124499999999998</v>
      </c>
      <c r="W45">
        <v>1.40415</v>
      </c>
      <c r="Y45" t="s">
        <v>125</v>
      </c>
      <c r="Z45" t="s">
        <v>95</v>
      </c>
      <c r="AA45">
        <v>0.69666666666666666</v>
      </c>
      <c r="AB45">
        <v>12.575799999999999</v>
      </c>
      <c r="AC45">
        <v>0.51121000000000005</v>
      </c>
      <c r="AE45" s="17">
        <f t="shared" si="3"/>
        <v>1.1043756</v>
      </c>
      <c r="AF45" s="17">
        <f t="shared" si="4"/>
        <v>0.53027750744944879</v>
      </c>
      <c r="AG45" s="17">
        <f t="shared" si="2"/>
        <v>0.23714731071922371</v>
      </c>
      <c r="AH45" s="19">
        <v>21</v>
      </c>
    </row>
    <row r="46" spans="1:34" x14ac:dyDescent="0.25">
      <c r="A46" s="6" t="s">
        <v>105</v>
      </c>
      <c r="B46" s="6" t="s">
        <v>92</v>
      </c>
      <c r="C46" s="6">
        <v>1</v>
      </c>
      <c r="D46" s="6">
        <v>4.0958600000000001</v>
      </c>
      <c r="E46" s="6">
        <v>0.13652900000000001</v>
      </c>
      <c r="F46" s="6"/>
      <c r="G46" s="6" t="s">
        <v>126</v>
      </c>
      <c r="H46" s="6" t="s">
        <v>92</v>
      </c>
      <c r="I46" s="6">
        <v>0.46333299999999999</v>
      </c>
      <c r="J46" s="6">
        <v>37.4955</v>
      </c>
      <c r="K46" s="6">
        <v>1.2498499999999999</v>
      </c>
      <c r="L46" s="6"/>
      <c r="M46" t="s">
        <v>126</v>
      </c>
      <c r="N46" t="s">
        <v>95</v>
      </c>
      <c r="O46">
        <v>0</v>
      </c>
      <c r="P46">
        <v>48.969000000000001</v>
      </c>
      <c r="Q46">
        <v>2.46075</v>
      </c>
      <c r="S46" t="s">
        <v>126</v>
      </c>
      <c r="T46" t="s">
        <v>95</v>
      </c>
      <c r="U46">
        <v>9.3333333333333324E-2</v>
      </c>
      <c r="V46">
        <v>64.164900000000003</v>
      </c>
      <c r="W46">
        <v>2.2049799999999999</v>
      </c>
      <c r="Y46" t="s">
        <v>126</v>
      </c>
      <c r="Z46" t="s">
        <v>95</v>
      </c>
      <c r="AA46">
        <v>0.82333333333333336</v>
      </c>
      <c r="AB46">
        <v>14.1036</v>
      </c>
      <c r="AC46">
        <v>0.50915500000000002</v>
      </c>
      <c r="AE46" s="17">
        <f t="shared" si="3"/>
        <v>1.3122528</v>
      </c>
      <c r="AF46" s="17">
        <f t="shared" si="4"/>
        <v>1.0182330666069042</v>
      </c>
      <c r="AG46" s="17">
        <f t="shared" si="2"/>
        <v>0.45536767077422174</v>
      </c>
      <c r="AH46" s="19">
        <v>21.5</v>
      </c>
    </row>
    <row r="47" spans="1:34" x14ac:dyDescent="0.25">
      <c r="A47" s="6" t="s">
        <v>106</v>
      </c>
      <c r="B47" s="6" t="s">
        <v>92</v>
      </c>
      <c r="C47" s="6">
        <v>0.94</v>
      </c>
      <c r="D47" s="6">
        <v>5.9316399999999998</v>
      </c>
      <c r="E47" s="6">
        <v>0.19772100000000001</v>
      </c>
      <c r="F47" s="6"/>
      <c r="G47" s="6" t="s">
        <v>127</v>
      </c>
      <c r="H47" s="6" t="s">
        <v>92</v>
      </c>
      <c r="I47" s="6">
        <v>0.1</v>
      </c>
      <c r="J47" s="6">
        <v>68.52</v>
      </c>
      <c r="K47" s="6">
        <v>2.2839999999999998</v>
      </c>
      <c r="L47" s="6"/>
      <c r="M47" t="s">
        <v>127</v>
      </c>
      <c r="N47" t="s">
        <v>95</v>
      </c>
      <c r="O47">
        <v>2.3333333333333331E-2</v>
      </c>
      <c r="P47">
        <v>71.944599999999994</v>
      </c>
      <c r="Q47">
        <v>3.0228799999999998</v>
      </c>
      <c r="S47" t="s">
        <v>127</v>
      </c>
      <c r="T47" t="s">
        <v>95</v>
      </c>
      <c r="U47">
        <v>0.24000000000000002</v>
      </c>
      <c r="V47">
        <v>42.512300000000003</v>
      </c>
      <c r="W47">
        <v>1.4170799999999999</v>
      </c>
      <c r="Y47" t="s">
        <v>127</v>
      </c>
      <c r="Z47" t="s">
        <v>95</v>
      </c>
      <c r="AA47">
        <v>0.71333333333333326</v>
      </c>
      <c r="AB47">
        <v>16.752199999999998</v>
      </c>
      <c r="AC47">
        <v>0.634552</v>
      </c>
      <c r="AE47" s="17">
        <f t="shared" si="3"/>
        <v>1.5112465999999998</v>
      </c>
      <c r="AF47" s="17">
        <f t="shared" si="4"/>
        <v>1.16027945182262</v>
      </c>
      <c r="AG47" s="17">
        <f t="shared" si="2"/>
        <v>0.51889274543431407</v>
      </c>
      <c r="AH47" s="19">
        <v>22</v>
      </c>
    </row>
    <row r="48" spans="1:34" x14ac:dyDescent="0.25">
      <c r="A48" s="6" t="s">
        <v>107</v>
      </c>
      <c r="B48" s="6" t="s">
        <v>92</v>
      </c>
      <c r="C48" s="6">
        <v>1</v>
      </c>
      <c r="D48" s="6">
        <v>5.17706</v>
      </c>
      <c r="E48" s="6">
        <v>0.172569</v>
      </c>
      <c r="F48" s="6"/>
      <c r="G48" s="6" t="s">
        <v>128</v>
      </c>
      <c r="H48" s="6" t="s">
        <v>92</v>
      </c>
      <c r="I48" s="6">
        <v>0.16666700000000001</v>
      </c>
      <c r="J48" s="6">
        <v>52.736699999999999</v>
      </c>
      <c r="K48" s="6">
        <v>1.75789</v>
      </c>
      <c r="L48" s="6"/>
      <c r="M48" t="s">
        <v>128</v>
      </c>
      <c r="N48" t="s">
        <v>95</v>
      </c>
      <c r="O48">
        <v>0</v>
      </c>
      <c r="P48">
        <v>44.258499999999998</v>
      </c>
      <c r="Q48">
        <v>1.6892499999999999</v>
      </c>
      <c r="S48" t="s">
        <v>128</v>
      </c>
      <c r="T48" t="s">
        <v>95</v>
      </c>
      <c r="U48">
        <v>0.19</v>
      </c>
      <c r="V48">
        <v>33.383400000000002</v>
      </c>
      <c r="W48">
        <v>1.1127800000000001</v>
      </c>
      <c r="Y48" t="s">
        <v>128</v>
      </c>
      <c r="Z48" t="s">
        <v>95</v>
      </c>
      <c r="AA48">
        <v>1</v>
      </c>
      <c r="AB48">
        <v>13.257899999999999</v>
      </c>
      <c r="AC48">
        <v>0.44192999999999999</v>
      </c>
      <c r="AE48" s="17">
        <f t="shared" si="3"/>
        <v>1.0348838</v>
      </c>
      <c r="AF48" s="17">
        <f t="shared" si="4"/>
        <v>0.71627193337251438</v>
      </c>
      <c r="AG48" s="17">
        <f t="shared" si="2"/>
        <v>0.32032654667922844</v>
      </c>
      <c r="AH48" s="19">
        <v>22.5</v>
      </c>
    </row>
    <row r="49" spans="1:34" x14ac:dyDescent="0.25">
      <c r="A49" s="6" t="s">
        <v>108</v>
      </c>
      <c r="B49" s="6" t="s">
        <v>92</v>
      </c>
      <c r="C49" s="6">
        <v>1</v>
      </c>
      <c r="D49" s="6">
        <v>4.8038499999999997</v>
      </c>
      <c r="E49" s="6">
        <v>0.16012799999999999</v>
      </c>
      <c r="F49" s="6"/>
      <c r="G49" s="6" t="s">
        <v>129</v>
      </c>
      <c r="H49" s="6" t="s">
        <v>92</v>
      </c>
      <c r="I49" s="6">
        <v>0.28999999999999998</v>
      </c>
      <c r="J49" s="6">
        <v>73.425700000000006</v>
      </c>
      <c r="K49" s="6">
        <v>2.4475199999999999</v>
      </c>
      <c r="L49" s="6"/>
      <c r="M49" t="s">
        <v>129</v>
      </c>
      <c r="N49" t="s">
        <v>95</v>
      </c>
      <c r="O49">
        <v>0.11186440677966102</v>
      </c>
      <c r="P49">
        <v>47.310600000000001</v>
      </c>
      <c r="Q49">
        <v>2.31915</v>
      </c>
      <c r="S49" t="s">
        <v>129</v>
      </c>
      <c r="T49" t="s">
        <v>95</v>
      </c>
      <c r="U49">
        <v>0.24333333333333332</v>
      </c>
      <c r="V49">
        <v>33.917999999999999</v>
      </c>
      <c r="W49">
        <v>1.1306</v>
      </c>
      <c r="Y49" t="s">
        <v>129</v>
      </c>
      <c r="Z49" t="s">
        <v>95</v>
      </c>
      <c r="AA49">
        <v>0.40333333333333332</v>
      </c>
      <c r="AB49">
        <v>25.687899999999999</v>
      </c>
      <c r="AC49">
        <v>1.0358000000000001</v>
      </c>
      <c r="AE49" s="17">
        <f t="shared" si="3"/>
        <v>1.4186396000000001</v>
      </c>
      <c r="AF49" s="17">
        <f t="shared" si="4"/>
        <v>0.95954393800430016</v>
      </c>
      <c r="AG49" s="17">
        <f t="shared" si="2"/>
        <v>0.42912109455509179</v>
      </c>
      <c r="AH49" s="19">
        <v>23</v>
      </c>
    </row>
    <row r="50" spans="1:34" x14ac:dyDescent="0.25">
      <c r="A50" s="6" t="s">
        <v>109</v>
      </c>
      <c r="B50" s="6" t="s">
        <v>92</v>
      </c>
      <c r="C50" s="6">
        <v>0.106667</v>
      </c>
      <c r="D50" s="6">
        <v>111.04600000000001</v>
      </c>
      <c r="E50" s="6">
        <v>3.7015400000000001</v>
      </c>
      <c r="F50" s="6"/>
      <c r="G50" s="6" t="s">
        <v>130</v>
      </c>
      <c r="H50" s="6" t="s">
        <v>92</v>
      </c>
      <c r="I50" s="6">
        <v>9.3332999999999999E-2</v>
      </c>
      <c r="J50" s="6">
        <v>55.575499999999998</v>
      </c>
      <c r="K50" s="6">
        <v>1.8525199999999999</v>
      </c>
      <c r="L50" s="6"/>
      <c r="M50" t="s">
        <v>130</v>
      </c>
      <c r="N50" t="s">
        <v>95</v>
      </c>
      <c r="O50">
        <v>0</v>
      </c>
      <c r="P50">
        <v>55.695999999999998</v>
      </c>
      <c r="Q50">
        <v>2.2640699999999998</v>
      </c>
      <c r="S50" t="s">
        <v>130</v>
      </c>
      <c r="T50" t="s">
        <v>95</v>
      </c>
      <c r="U50">
        <v>0.53999999999999992</v>
      </c>
      <c r="V50">
        <v>23.842600000000001</v>
      </c>
      <c r="W50">
        <v>0.79475300000000004</v>
      </c>
      <c r="Y50" t="s">
        <v>130</v>
      </c>
      <c r="Z50" t="s">
        <v>95</v>
      </c>
      <c r="AA50">
        <v>0.36000000000000004</v>
      </c>
      <c r="AB50">
        <v>18.934100000000001</v>
      </c>
      <c r="AC50">
        <v>0.66203100000000004</v>
      </c>
      <c r="AE50" s="17">
        <f t="shared" si="3"/>
        <v>1.8549828000000002</v>
      </c>
      <c r="AF50" s="17">
        <f t="shared" si="4"/>
        <v>1.2373715207437495</v>
      </c>
      <c r="AG50" s="17">
        <f t="shared" si="2"/>
        <v>0.55336936676106296</v>
      </c>
      <c r="AH50" s="19">
        <v>23.5</v>
      </c>
    </row>
    <row r="51" spans="1:34" x14ac:dyDescent="0.25">
      <c r="A51" s="6" t="s">
        <v>110</v>
      </c>
      <c r="B51" s="6" t="s">
        <v>92</v>
      </c>
      <c r="C51" s="6">
        <v>0</v>
      </c>
      <c r="D51" s="6">
        <v>97.221599999999995</v>
      </c>
      <c r="E51" s="6">
        <v>3.24072</v>
      </c>
      <c r="F51" s="6"/>
      <c r="G51" s="6" t="s">
        <v>131</v>
      </c>
      <c r="H51" s="6" t="s">
        <v>92</v>
      </c>
      <c r="I51" s="6">
        <v>0.18</v>
      </c>
      <c r="J51" s="6">
        <v>67.441100000000006</v>
      </c>
      <c r="K51" s="6">
        <v>2.34171</v>
      </c>
      <c r="L51" s="6"/>
      <c r="M51" t="s">
        <v>131</v>
      </c>
      <c r="N51" t="s">
        <v>95</v>
      </c>
      <c r="O51">
        <v>0</v>
      </c>
      <c r="P51">
        <v>42.9009</v>
      </c>
      <c r="Q51">
        <v>1.6823900000000001</v>
      </c>
      <c r="S51" t="s">
        <v>131</v>
      </c>
      <c r="T51" t="s">
        <v>95</v>
      </c>
      <c r="U51">
        <v>0.63666666666666671</v>
      </c>
      <c r="V51">
        <v>21.260200000000001</v>
      </c>
      <c r="W51">
        <v>0.71583300000000005</v>
      </c>
      <c r="Y51" t="s">
        <v>131</v>
      </c>
      <c r="Z51" t="s">
        <v>95</v>
      </c>
      <c r="AA51">
        <v>0.45666666666666667</v>
      </c>
      <c r="AB51">
        <v>20.098199999999999</v>
      </c>
      <c r="AC51">
        <v>0.68829499999999999</v>
      </c>
      <c r="AE51" s="17">
        <f t="shared" si="3"/>
        <v>1.7337896000000002</v>
      </c>
      <c r="AF51" s="17">
        <f t="shared" si="4"/>
        <v>1.0922846424093398</v>
      </c>
      <c r="AG51" s="17">
        <f t="shared" si="2"/>
        <v>0.48848454224126664</v>
      </c>
      <c r="AH51" s="19">
        <v>24</v>
      </c>
    </row>
    <row r="52" spans="1:34" x14ac:dyDescent="0.25">
      <c r="A52" s="6" t="s">
        <v>111</v>
      </c>
      <c r="B52" s="6" t="s">
        <v>92</v>
      </c>
      <c r="C52" s="6">
        <v>0.30333300000000002</v>
      </c>
      <c r="D52" s="6">
        <v>53.754100000000001</v>
      </c>
      <c r="E52" s="6">
        <v>1.7918000000000001</v>
      </c>
      <c r="F52" s="6"/>
      <c r="G52" s="6" t="s">
        <v>132</v>
      </c>
      <c r="H52" s="6" t="s">
        <v>92</v>
      </c>
      <c r="I52" s="6">
        <v>0</v>
      </c>
      <c r="J52" s="6">
        <v>102.238</v>
      </c>
      <c r="K52" s="6">
        <v>3.4079199999999998</v>
      </c>
      <c r="L52" s="6"/>
      <c r="M52" t="s">
        <v>132</v>
      </c>
      <c r="N52" t="s">
        <v>95</v>
      </c>
      <c r="O52">
        <v>0.11333333333333333</v>
      </c>
      <c r="P52">
        <v>38.721400000000003</v>
      </c>
      <c r="Q52">
        <v>1.36825</v>
      </c>
      <c r="S52" t="s">
        <v>132</v>
      </c>
      <c r="T52" t="s">
        <v>95</v>
      </c>
      <c r="U52">
        <v>0.56666666666666665</v>
      </c>
      <c r="V52">
        <v>22.330400000000001</v>
      </c>
      <c r="W52">
        <v>0.74434699999999998</v>
      </c>
      <c r="Y52" t="s">
        <v>132</v>
      </c>
      <c r="Z52" t="s">
        <v>95</v>
      </c>
      <c r="AA52">
        <v>0.56333333333333324</v>
      </c>
      <c r="AB52">
        <v>16.7895</v>
      </c>
      <c r="AC52">
        <v>0.95939799999999997</v>
      </c>
      <c r="AE52" s="17">
        <f t="shared" si="3"/>
        <v>1.6543430000000001</v>
      </c>
      <c r="AF52" s="17">
        <f t="shared" si="4"/>
        <v>1.0591054243402778</v>
      </c>
      <c r="AG52" s="17">
        <f t="shared" si="2"/>
        <v>0.47364634483272428</v>
      </c>
      <c r="AH52" s="19">
        <v>24.5</v>
      </c>
    </row>
    <row r="53" spans="1:34" x14ac:dyDescent="0.25">
      <c r="A53" s="6" t="s">
        <v>112</v>
      </c>
      <c r="B53" s="6" t="s">
        <v>92</v>
      </c>
      <c r="C53" s="6">
        <v>0.66666700000000001</v>
      </c>
      <c r="D53" s="6">
        <v>22.213699999999999</v>
      </c>
      <c r="E53" s="6">
        <v>0.740456</v>
      </c>
      <c r="F53" s="6"/>
      <c r="G53" s="6" t="s">
        <v>133</v>
      </c>
      <c r="H53" s="6" t="s">
        <v>92</v>
      </c>
      <c r="I53" s="6">
        <v>0.14000000000000001</v>
      </c>
      <c r="J53" s="6">
        <v>39.759599999999999</v>
      </c>
      <c r="K53" s="6">
        <v>1.3253200000000001</v>
      </c>
      <c r="L53" s="6"/>
      <c r="M53" t="s">
        <v>133</v>
      </c>
      <c r="N53" t="s">
        <v>95</v>
      </c>
      <c r="O53">
        <v>0.33666666666666667</v>
      </c>
      <c r="P53">
        <v>22.5703</v>
      </c>
      <c r="Q53">
        <v>0.75234500000000004</v>
      </c>
      <c r="S53" t="s">
        <v>133</v>
      </c>
      <c r="T53" t="s">
        <v>95</v>
      </c>
      <c r="U53">
        <v>0.10333333333333333</v>
      </c>
      <c r="V53">
        <v>40.929299999999998</v>
      </c>
      <c r="W53">
        <v>1.3643099999999999</v>
      </c>
      <c r="Y53" t="s">
        <v>133</v>
      </c>
      <c r="Z53" t="s">
        <v>95</v>
      </c>
      <c r="AA53">
        <v>0.5033333333333333</v>
      </c>
      <c r="AB53">
        <v>18.1858</v>
      </c>
      <c r="AC53">
        <v>0.60619400000000001</v>
      </c>
      <c r="AE53" s="17">
        <f t="shared" si="3"/>
        <v>0.95772499999999994</v>
      </c>
      <c r="AF53" s="17">
        <f t="shared" si="4"/>
        <v>0.35825907279928065</v>
      </c>
      <c r="AG53" s="17">
        <f t="shared" si="2"/>
        <v>0.16021832806704747</v>
      </c>
      <c r="AH53" s="19">
        <v>25</v>
      </c>
    </row>
    <row r="54" spans="1:34" x14ac:dyDescent="0.25">
      <c r="A54" s="6" t="s">
        <v>113</v>
      </c>
      <c r="B54" s="6" t="s">
        <v>92</v>
      </c>
      <c r="C54" s="6">
        <v>0.24</v>
      </c>
      <c r="D54" s="6">
        <v>54.611400000000003</v>
      </c>
      <c r="E54" s="6">
        <v>1.8203800000000001</v>
      </c>
      <c r="F54" s="6"/>
      <c r="G54" s="6" t="s">
        <v>134</v>
      </c>
      <c r="H54" s="6" t="s">
        <v>92</v>
      </c>
      <c r="I54" s="6">
        <v>0.21333299999999999</v>
      </c>
      <c r="J54" s="6">
        <v>29.769600000000001</v>
      </c>
      <c r="K54" s="6">
        <v>0.99231800000000003</v>
      </c>
      <c r="L54" s="6"/>
      <c r="M54" t="s">
        <v>134</v>
      </c>
      <c r="N54" t="s">
        <v>95</v>
      </c>
      <c r="O54">
        <v>0.52</v>
      </c>
      <c r="P54">
        <v>19.4634</v>
      </c>
      <c r="Q54">
        <v>0.65533399999999997</v>
      </c>
      <c r="S54" t="s">
        <v>134</v>
      </c>
      <c r="T54" t="s">
        <v>95</v>
      </c>
      <c r="U54">
        <v>0.13333333333333333</v>
      </c>
      <c r="V54">
        <v>60.317900000000002</v>
      </c>
      <c r="W54">
        <v>2.0106000000000002</v>
      </c>
      <c r="Y54" t="s">
        <v>134</v>
      </c>
      <c r="Z54" t="s">
        <v>95</v>
      </c>
      <c r="AA54">
        <v>0.85666666666666669</v>
      </c>
      <c r="AB54">
        <v>14.519500000000001</v>
      </c>
      <c r="AC54">
        <v>0.483985</v>
      </c>
      <c r="AE54" s="17">
        <f t="shared" si="3"/>
        <v>1.1925234</v>
      </c>
      <c r="AF54" s="17">
        <f t="shared" si="4"/>
        <v>0.68813780443440287</v>
      </c>
      <c r="AG54" s="17">
        <f t="shared" si="2"/>
        <v>0.30774458172055619</v>
      </c>
      <c r="AH54" s="19">
        <v>25.5</v>
      </c>
    </row>
    <row r="55" spans="1:34" x14ac:dyDescent="0.25">
      <c r="A55" s="6" t="s">
        <v>114</v>
      </c>
      <c r="B55" s="6" t="s">
        <v>92</v>
      </c>
      <c r="C55" s="6">
        <v>0.95</v>
      </c>
      <c r="D55" s="6">
        <v>10.250400000000001</v>
      </c>
      <c r="E55" s="6">
        <v>0.34168199999999999</v>
      </c>
      <c r="F55" s="6"/>
      <c r="G55" s="6" t="s">
        <v>135</v>
      </c>
      <c r="H55" s="6" t="s">
        <v>92</v>
      </c>
      <c r="I55" s="6">
        <v>0.21333299999999999</v>
      </c>
      <c r="J55" s="6">
        <v>37.623899999999999</v>
      </c>
      <c r="K55" s="6">
        <v>1.25413</v>
      </c>
      <c r="L55" s="6"/>
      <c r="M55" t="s">
        <v>135</v>
      </c>
      <c r="N55" t="s">
        <v>95</v>
      </c>
      <c r="O55">
        <v>0.14000000000000001</v>
      </c>
      <c r="P55">
        <v>39.628999999999998</v>
      </c>
      <c r="Q55">
        <v>1.73811</v>
      </c>
      <c r="S55" t="s">
        <v>135</v>
      </c>
      <c r="T55" t="s">
        <v>95</v>
      </c>
      <c r="U55">
        <v>0.11</v>
      </c>
      <c r="V55">
        <v>44.917000000000002</v>
      </c>
      <c r="W55">
        <v>1.4972300000000001</v>
      </c>
      <c r="Y55" t="s">
        <v>104</v>
      </c>
      <c r="Z55" t="s">
        <v>95</v>
      </c>
      <c r="AA55">
        <v>0.26755852842809363</v>
      </c>
      <c r="AB55">
        <v>49.191800000000001</v>
      </c>
      <c r="AC55">
        <v>1.7823100000000001</v>
      </c>
      <c r="AE55" s="17">
        <f t="shared" si="3"/>
        <v>1.3226923999999998</v>
      </c>
      <c r="AF55" s="17">
        <f t="shared" si="4"/>
        <v>0.58765757504587735</v>
      </c>
      <c r="AG55" s="17">
        <f t="shared" si="2"/>
        <v>0.26280845705905315</v>
      </c>
      <c r="AH55" s="19">
        <v>26</v>
      </c>
    </row>
    <row r="56" spans="1:34" x14ac:dyDescent="0.25">
      <c r="A56" s="6" t="s">
        <v>115</v>
      </c>
      <c r="B56" s="6" t="s">
        <v>92</v>
      </c>
      <c r="C56" s="6">
        <v>0.66</v>
      </c>
      <c r="D56" s="6">
        <v>16.709299999999999</v>
      </c>
      <c r="E56" s="6">
        <v>0.55697700000000006</v>
      </c>
      <c r="F56" s="6"/>
      <c r="G56" s="6" t="s">
        <v>136</v>
      </c>
      <c r="H56" s="6" t="s">
        <v>92</v>
      </c>
      <c r="I56" s="6">
        <v>0.08</v>
      </c>
      <c r="J56" s="6">
        <v>157.90600000000001</v>
      </c>
      <c r="K56" s="6">
        <v>5.2635500000000004</v>
      </c>
      <c r="L56" s="6"/>
      <c r="M56" t="s">
        <v>136</v>
      </c>
      <c r="N56" t="s">
        <v>95</v>
      </c>
      <c r="O56">
        <v>0.43</v>
      </c>
      <c r="P56">
        <v>23.1175</v>
      </c>
      <c r="Q56">
        <v>0.77058400000000005</v>
      </c>
      <c r="S56" t="s">
        <v>136</v>
      </c>
      <c r="T56" t="s">
        <v>95</v>
      </c>
      <c r="U56">
        <v>7.6666666666666661E-2</v>
      </c>
      <c r="V56">
        <v>38.105699999999999</v>
      </c>
      <c r="W56">
        <v>1.30054</v>
      </c>
      <c r="Y56" t="s">
        <v>105</v>
      </c>
      <c r="Z56" t="s">
        <v>95</v>
      </c>
      <c r="AA56">
        <v>0.59</v>
      </c>
      <c r="AB56">
        <v>24.2837</v>
      </c>
      <c r="AC56">
        <v>0.80945599999999995</v>
      </c>
      <c r="AE56" s="17">
        <f t="shared" si="3"/>
        <v>1.7402214</v>
      </c>
      <c r="AF56" s="17">
        <f t="shared" si="4"/>
        <v>1.9883254502552645</v>
      </c>
      <c r="AG56" s="17">
        <f t="shared" si="2"/>
        <v>0.88920617363272958</v>
      </c>
      <c r="AH56" s="19">
        <v>26.5</v>
      </c>
    </row>
    <row r="57" spans="1:34" x14ac:dyDescent="0.25">
      <c r="A57" s="6" t="s">
        <v>116</v>
      </c>
      <c r="B57" s="6" t="s">
        <v>92</v>
      </c>
      <c r="C57" s="6">
        <v>0.76333300000000004</v>
      </c>
      <c r="D57" s="6">
        <v>15.012499999999999</v>
      </c>
      <c r="E57" s="6">
        <v>0.50041800000000003</v>
      </c>
      <c r="F57" s="6"/>
      <c r="G57" s="6" t="s">
        <v>137</v>
      </c>
      <c r="H57" s="6" t="s">
        <v>92</v>
      </c>
      <c r="I57" s="6">
        <v>0.18</v>
      </c>
      <c r="J57" s="6">
        <v>66.212199999999996</v>
      </c>
      <c r="K57" s="6">
        <v>2.2070699999999999</v>
      </c>
      <c r="L57" s="6"/>
      <c r="M57" t="s">
        <v>137</v>
      </c>
      <c r="N57" t="s">
        <v>95</v>
      </c>
      <c r="O57">
        <v>0.02</v>
      </c>
      <c r="P57">
        <v>51.716299999999997</v>
      </c>
      <c r="Q57">
        <v>2.4626800000000002</v>
      </c>
      <c r="S57" t="s">
        <v>137</v>
      </c>
      <c r="T57" t="s">
        <v>95</v>
      </c>
      <c r="U57">
        <v>6.3333333333333325E-2</v>
      </c>
      <c r="V57">
        <v>59.9711</v>
      </c>
      <c r="W57">
        <v>2.0895800000000002</v>
      </c>
      <c r="Y57" t="s">
        <v>106</v>
      </c>
      <c r="Z57" t="s">
        <v>95</v>
      </c>
      <c r="AA57">
        <v>0.38666666666666666</v>
      </c>
      <c r="AB57">
        <v>28.2532</v>
      </c>
      <c r="AC57">
        <v>0.94177299999999997</v>
      </c>
      <c r="AE57" s="17">
        <f t="shared" si="3"/>
        <v>1.6403041999999999</v>
      </c>
      <c r="AF57" s="17">
        <f t="shared" si="4"/>
        <v>0.86409787629423118</v>
      </c>
      <c r="AG57" s="17">
        <f t="shared" si="2"/>
        <v>0.38643631812142099</v>
      </c>
      <c r="AH57" s="19">
        <v>27</v>
      </c>
    </row>
    <row r="58" spans="1:34" x14ac:dyDescent="0.25">
      <c r="A58" s="6" t="s">
        <v>117</v>
      </c>
      <c r="B58" s="6" t="s">
        <v>92</v>
      </c>
      <c r="C58" s="6">
        <v>0.85</v>
      </c>
      <c r="D58" s="6">
        <v>13.195499999999999</v>
      </c>
      <c r="E58" s="6">
        <v>0.43985099999999999</v>
      </c>
      <c r="F58" s="6"/>
      <c r="G58" s="6" t="s">
        <v>138</v>
      </c>
      <c r="H58" s="6" t="s">
        <v>92</v>
      </c>
      <c r="I58" s="6">
        <v>0.31</v>
      </c>
      <c r="J58" s="6">
        <v>54.375100000000003</v>
      </c>
      <c r="K58" s="6">
        <v>1.8125</v>
      </c>
      <c r="L58" s="6"/>
      <c r="M58" t="s">
        <v>138</v>
      </c>
      <c r="N58" t="s">
        <v>95</v>
      </c>
      <c r="O58">
        <v>2.3333333333333331E-2</v>
      </c>
      <c r="P58">
        <v>53.896299999999997</v>
      </c>
      <c r="Q58">
        <v>2.2740999999999998</v>
      </c>
      <c r="S58" t="s">
        <v>138</v>
      </c>
      <c r="T58" t="s">
        <v>95</v>
      </c>
      <c r="U58">
        <v>0.69</v>
      </c>
      <c r="V58">
        <v>20.1631</v>
      </c>
      <c r="W58">
        <v>0.67210400000000003</v>
      </c>
      <c r="Y58" t="s">
        <v>107</v>
      </c>
      <c r="Z58" t="s">
        <v>95</v>
      </c>
      <c r="AA58">
        <v>1</v>
      </c>
      <c r="AB58">
        <v>4.6598699999999997</v>
      </c>
      <c r="AC58">
        <v>0.15532899999999999</v>
      </c>
      <c r="AE58" s="17">
        <f t="shared" si="3"/>
        <v>1.0707768</v>
      </c>
      <c r="AF58" s="17">
        <f t="shared" si="4"/>
        <v>0.92103095362843257</v>
      </c>
      <c r="AG58" s="17">
        <f t="shared" si="2"/>
        <v>0.41189756433892633</v>
      </c>
      <c r="AH58" s="19">
        <v>27.5</v>
      </c>
    </row>
    <row r="59" spans="1:34" x14ac:dyDescent="0.25">
      <c r="A59" s="6" t="s">
        <v>118</v>
      </c>
      <c r="B59" s="6" t="s">
        <v>92</v>
      </c>
      <c r="C59" s="6">
        <v>0.78333299999999995</v>
      </c>
      <c r="D59" s="6">
        <v>11.741899999999999</v>
      </c>
      <c r="E59" s="6">
        <v>0.39139800000000002</v>
      </c>
      <c r="F59" s="6"/>
      <c r="G59" s="6" t="s">
        <v>139</v>
      </c>
      <c r="H59" s="6" t="s">
        <v>92</v>
      </c>
      <c r="I59" s="6">
        <v>0.3</v>
      </c>
      <c r="J59" s="6">
        <v>41.563400000000001</v>
      </c>
      <c r="K59" s="6">
        <v>1.3854500000000001</v>
      </c>
      <c r="L59" s="6"/>
      <c r="M59" t="s">
        <v>139</v>
      </c>
      <c r="N59" t="s">
        <v>95</v>
      </c>
      <c r="O59">
        <v>0.39333333333333337</v>
      </c>
      <c r="P59">
        <v>35.7104</v>
      </c>
      <c r="Q59">
        <v>1.3374699999999999</v>
      </c>
      <c r="S59" t="s">
        <v>139</v>
      </c>
      <c r="T59" t="s">
        <v>95</v>
      </c>
      <c r="U59">
        <v>7.0000000000000007E-2</v>
      </c>
      <c r="V59">
        <v>40.2605</v>
      </c>
      <c r="W59">
        <v>1.34202</v>
      </c>
      <c r="Y59" t="s">
        <v>108</v>
      </c>
      <c r="Z59" t="s">
        <v>95</v>
      </c>
      <c r="AA59">
        <v>1</v>
      </c>
      <c r="AB59">
        <v>5.6787299999999998</v>
      </c>
      <c r="AC59">
        <v>0.18929099999999999</v>
      </c>
      <c r="AE59" s="17">
        <f t="shared" si="3"/>
        <v>0.92912580000000011</v>
      </c>
      <c r="AF59" s="17">
        <f t="shared" si="4"/>
        <v>0.58778505845181184</v>
      </c>
      <c r="AG59" s="17">
        <f t="shared" si="2"/>
        <v>0.26286546937138772</v>
      </c>
      <c r="AH59" s="19">
        <v>28</v>
      </c>
    </row>
    <row r="60" spans="1:34" x14ac:dyDescent="0.25">
      <c r="A60" s="6" t="s">
        <v>119</v>
      </c>
      <c r="B60" s="6" t="s">
        <v>92</v>
      </c>
      <c r="C60" s="6">
        <v>0.79</v>
      </c>
      <c r="D60" s="6">
        <v>13.164099999999999</v>
      </c>
      <c r="E60" s="6">
        <v>0.438805</v>
      </c>
      <c r="F60" s="6"/>
      <c r="G60" s="6" t="s">
        <v>140</v>
      </c>
      <c r="H60" s="6" t="s">
        <v>92</v>
      </c>
      <c r="I60" s="6">
        <v>0.14666699999999999</v>
      </c>
      <c r="J60" s="6">
        <v>62.2729</v>
      </c>
      <c r="K60" s="6">
        <v>2.0757599999999998</v>
      </c>
      <c r="L60" s="6"/>
      <c r="M60" t="s">
        <v>140</v>
      </c>
      <c r="N60" t="s">
        <v>95</v>
      </c>
      <c r="O60">
        <v>7.3333333333333334E-2</v>
      </c>
      <c r="P60">
        <v>44.856299999999997</v>
      </c>
      <c r="Q60">
        <v>1.88472</v>
      </c>
      <c r="S60" t="s">
        <v>140</v>
      </c>
      <c r="T60" t="s">
        <v>95</v>
      </c>
      <c r="U60">
        <v>0</v>
      </c>
      <c r="V60">
        <v>61.021700000000003</v>
      </c>
      <c r="W60">
        <v>2.0755699999999999</v>
      </c>
      <c r="Y60" t="s">
        <v>109</v>
      </c>
      <c r="Z60" t="s">
        <v>95</v>
      </c>
      <c r="AA60">
        <v>1</v>
      </c>
      <c r="AB60">
        <v>6.9686700000000004</v>
      </c>
      <c r="AC60">
        <v>0.232289</v>
      </c>
      <c r="AE60" s="17">
        <f t="shared" si="3"/>
        <v>1.3414288000000001</v>
      </c>
      <c r="AF60" s="17">
        <f t="shared" si="4"/>
        <v>0.92443114415011973</v>
      </c>
      <c r="AG60" s="17">
        <f t="shared" si="2"/>
        <v>0.41341817576751494</v>
      </c>
      <c r="AH60" s="19">
        <v>28.5</v>
      </c>
    </row>
    <row r="61" spans="1:34" x14ac:dyDescent="0.25">
      <c r="A61" s="6" t="s">
        <v>120</v>
      </c>
      <c r="B61" s="6" t="s">
        <v>92</v>
      </c>
      <c r="C61" s="6">
        <v>0.69666700000000004</v>
      </c>
      <c r="D61" s="6">
        <v>14.848599999999999</v>
      </c>
      <c r="E61" s="6">
        <v>0.49495499999999998</v>
      </c>
      <c r="F61" s="6"/>
      <c r="G61" s="6" t="s">
        <v>141</v>
      </c>
      <c r="H61" s="6" t="s">
        <v>92</v>
      </c>
      <c r="I61" s="6">
        <v>0</v>
      </c>
      <c r="J61" s="6">
        <v>119.07</v>
      </c>
      <c r="K61" s="6">
        <v>4.00908</v>
      </c>
      <c r="L61" s="6"/>
      <c r="M61" t="s">
        <v>141</v>
      </c>
      <c r="N61" t="s">
        <v>95</v>
      </c>
      <c r="O61">
        <v>1.6666666666666666E-2</v>
      </c>
      <c r="P61">
        <v>49.384399999999999</v>
      </c>
      <c r="Q61">
        <v>2.2046600000000001</v>
      </c>
      <c r="S61" t="s">
        <v>141</v>
      </c>
      <c r="T61" t="s">
        <v>95</v>
      </c>
      <c r="U61">
        <v>0.30666666666666664</v>
      </c>
      <c r="V61">
        <v>34.728000000000002</v>
      </c>
      <c r="W61">
        <v>1.1576</v>
      </c>
      <c r="Y61" t="s">
        <v>110</v>
      </c>
      <c r="Z61" t="s">
        <v>95</v>
      </c>
      <c r="AA61">
        <v>1</v>
      </c>
      <c r="AB61">
        <v>8.6414000000000009</v>
      </c>
      <c r="AC61">
        <v>0.288047</v>
      </c>
      <c r="AE61" s="17">
        <f t="shared" si="3"/>
        <v>1.6308684</v>
      </c>
      <c r="AF61" s="17">
        <f t="shared" si="4"/>
        <v>1.5250064555306975</v>
      </c>
      <c r="AG61" s="17">
        <f t="shared" si="2"/>
        <v>0.68200362013852989</v>
      </c>
      <c r="AH61" s="19">
        <v>29</v>
      </c>
    </row>
    <row r="62" spans="1:34" x14ac:dyDescent="0.25">
      <c r="A62" s="6" t="s">
        <v>121</v>
      </c>
      <c r="B62" s="6" t="s">
        <v>92</v>
      </c>
      <c r="C62" s="6">
        <v>0.64333300000000004</v>
      </c>
      <c r="D62" s="6">
        <v>14.866400000000001</v>
      </c>
      <c r="E62" s="6">
        <v>0.49554599999999999</v>
      </c>
      <c r="F62" s="6"/>
      <c r="G62" s="6" t="s">
        <v>142</v>
      </c>
      <c r="H62" s="6" t="s">
        <v>92</v>
      </c>
      <c r="I62" s="6">
        <v>0.05</v>
      </c>
      <c r="J62" s="6">
        <v>101.843</v>
      </c>
      <c r="K62" s="6">
        <v>3.3947500000000002</v>
      </c>
      <c r="L62" s="6"/>
      <c r="M62" t="s">
        <v>142</v>
      </c>
      <c r="N62" t="s">
        <v>95</v>
      </c>
      <c r="O62">
        <v>3.0000000000000002E-2</v>
      </c>
      <c r="P62">
        <v>49.967599999999997</v>
      </c>
      <c r="Q62">
        <v>2.1537700000000002</v>
      </c>
      <c r="S62" t="s">
        <v>142</v>
      </c>
      <c r="T62" t="s">
        <v>95</v>
      </c>
      <c r="U62">
        <v>0.12000000000000001</v>
      </c>
      <c r="V62">
        <v>44.384799999999998</v>
      </c>
      <c r="W62">
        <v>1.56284</v>
      </c>
      <c r="Y62" t="s">
        <v>111</v>
      </c>
      <c r="Z62" t="s">
        <v>95</v>
      </c>
      <c r="AA62">
        <v>1</v>
      </c>
      <c r="AB62">
        <v>8.3031100000000002</v>
      </c>
      <c r="AC62">
        <v>0.27677000000000002</v>
      </c>
      <c r="AE62" s="17">
        <f t="shared" si="3"/>
        <v>1.5767352000000001</v>
      </c>
      <c r="AF62" s="17">
        <f t="shared" si="4"/>
        <v>1.2744822142168954</v>
      </c>
      <c r="AG62" s="17">
        <f t="shared" si="2"/>
        <v>0.56996577342068544</v>
      </c>
      <c r="AH62" s="19">
        <v>29.5</v>
      </c>
    </row>
    <row r="63" spans="1:34" x14ac:dyDescent="0.25">
      <c r="A63" s="6" t="s">
        <v>122</v>
      </c>
      <c r="B63" s="6" t="s">
        <v>92</v>
      </c>
      <c r="C63" s="6">
        <v>0.51666699999999999</v>
      </c>
      <c r="D63" s="6">
        <v>27.221</v>
      </c>
      <c r="E63" s="6">
        <v>0.90736799999999995</v>
      </c>
      <c r="F63" s="6"/>
      <c r="G63" s="6" t="s">
        <v>143</v>
      </c>
      <c r="H63" s="6" t="s">
        <v>92</v>
      </c>
      <c r="I63" s="6">
        <v>4.6667E-2</v>
      </c>
      <c r="J63" s="6">
        <v>43.947400000000002</v>
      </c>
      <c r="K63" s="6">
        <v>1.4649099999999999</v>
      </c>
      <c r="L63" s="6"/>
      <c r="M63" t="s">
        <v>143</v>
      </c>
      <c r="N63" t="s">
        <v>95</v>
      </c>
      <c r="O63">
        <v>0</v>
      </c>
      <c r="P63">
        <v>56.730400000000003</v>
      </c>
      <c r="Q63">
        <v>3.2417400000000001</v>
      </c>
      <c r="S63" t="s">
        <v>143</v>
      </c>
      <c r="T63" t="s">
        <v>95</v>
      </c>
      <c r="U63">
        <v>9.6666666666666665E-2</v>
      </c>
      <c r="V63">
        <v>46.760899999999999</v>
      </c>
      <c r="W63">
        <v>1.6760200000000001</v>
      </c>
      <c r="Y63" t="s">
        <v>112</v>
      </c>
      <c r="Z63" t="s">
        <v>95</v>
      </c>
      <c r="AA63">
        <v>1</v>
      </c>
      <c r="AB63">
        <v>7.9153399999999996</v>
      </c>
      <c r="AC63">
        <v>0.263845</v>
      </c>
      <c r="AE63" s="17">
        <f t="shared" si="3"/>
        <v>1.5107766</v>
      </c>
      <c r="AF63" s="17">
        <f t="shared" si="4"/>
        <v>1.1118210031308098</v>
      </c>
      <c r="AG63" s="17">
        <f t="shared" si="2"/>
        <v>0.49722146836249942</v>
      </c>
      <c r="AH63" s="19">
        <v>30</v>
      </c>
    </row>
    <row r="64" spans="1:34" x14ac:dyDescent="0.25">
      <c r="A64" s="6" t="s">
        <v>123</v>
      </c>
      <c r="B64" s="6" t="s">
        <v>92</v>
      </c>
      <c r="C64" s="6">
        <v>0.94333299999999998</v>
      </c>
      <c r="D64" s="6">
        <v>7.9996900000000002</v>
      </c>
      <c r="E64" s="6">
        <v>0.266656</v>
      </c>
      <c r="F64" s="6"/>
      <c r="G64" s="6" t="s">
        <v>144</v>
      </c>
      <c r="H64" s="6" t="s">
        <v>92</v>
      </c>
      <c r="I64" s="6">
        <v>0.31333299999999997</v>
      </c>
      <c r="J64" s="6">
        <v>29.226299999999998</v>
      </c>
      <c r="K64" s="6">
        <v>0.97421000000000002</v>
      </c>
      <c r="L64" s="6"/>
      <c r="M64" t="s">
        <v>144</v>
      </c>
      <c r="N64" t="s">
        <v>95</v>
      </c>
      <c r="O64">
        <v>5.6666666666666664E-2</v>
      </c>
      <c r="P64">
        <v>48.219299999999997</v>
      </c>
      <c r="Q64">
        <v>2.1242000000000001</v>
      </c>
      <c r="S64" t="s">
        <v>144</v>
      </c>
      <c r="T64" t="s">
        <v>95</v>
      </c>
      <c r="U64">
        <v>0.24000000000000002</v>
      </c>
      <c r="V64">
        <v>28.0199</v>
      </c>
      <c r="W64">
        <v>0.94343299999999997</v>
      </c>
      <c r="Y64" t="s">
        <v>113</v>
      </c>
      <c r="Z64" t="s">
        <v>95</v>
      </c>
      <c r="AA64">
        <v>1</v>
      </c>
      <c r="AB64">
        <v>8.2161000000000008</v>
      </c>
      <c r="AC64">
        <v>0.27387</v>
      </c>
      <c r="AE64" s="17">
        <f t="shared" si="3"/>
        <v>0.91647380000000012</v>
      </c>
      <c r="AF64" s="17">
        <f t="shared" si="4"/>
        <v>0.75793562694875327</v>
      </c>
      <c r="AG64" s="17">
        <f t="shared" si="2"/>
        <v>0.33895911688526675</v>
      </c>
      <c r="AH64" s="19">
        <v>30.5</v>
      </c>
    </row>
    <row r="65" spans="1:34" x14ac:dyDescent="0.25">
      <c r="A65" s="6" t="s">
        <v>124</v>
      </c>
      <c r="B65" s="6" t="s">
        <v>92</v>
      </c>
      <c r="C65" s="6">
        <v>0.86333300000000002</v>
      </c>
      <c r="D65" s="6">
        <v>9.8925900000000002</v>
      </c>
      <c r="E65" s="6">
        <v>0.32975300000000002</v>
      </c>
      <c r="F65" s="6"/>
      <c r="G65" s="6" t="s">
        <v>145</v>
      </c>
      <c r="H65" s="6" t="s">
        <v>92</v>
      </c>
      <c r="I65" s="6">
        <v>0.473333</v>
      </c>
      <c r="J65" s="6">
        <v>22.489100000000001</v>
      </c>
      <c r="K65" s="6">
        <v>0.749637</v>
      </c>
      <c r="L65" s="6"/>
      <c r="M65" t="s">
        <v>145</v>
      </c>
      <c r="N65" t="s">
        <v>95</v>
      </c>
      <c r="O65">
        <v>8.7837837837837843E-2</v>
      </c>
      <c r="P65">
        <v>30.2239</v>
      </c>
      <c r="Q65">
        <v>1.16246</v>
      </c>
      <c r="S65" t="s">
        <v>145</v>
      </c>
      <c r="T65" t="s">
        <v>95</v>
      </c>
      <c r="U65">
        <v>0.10333333333333333</v>
      </c>
      <c r="V65">
        <v>46.035600000000002</v>
      </c>
      <c r="W65">
        <v>1.56053</v>
      </c>
      <c r="Y65" t="s">
        <v>114</v>
      </c>
      <c r="Z65" t="s">
        <v>95</v>
      </c>
      <c r="AA65">
        <v>1</v>
      </c>
      <c r="AB65">
        <v>8.9430800000000001</v>
      </c>
      <c r="AC65">
        <v>0.29810300000000001</v>
      </c>
      <c r="AE65" s="17">
        <f t="shared" si="3"/>
        <v>0.82009659999999995</v>
      </c>
      <c r="AF65" s="17">
        <f t="shared" si="4"/>
        <v>0.54390556101891441</v>
      </c>
      <c r="AG65" s="17">
        <f t="shared" si="2"/>
        <v>0.24324196155569047</v>
      </c>
      <c r="AH65" s="19">
        <v>31</v>
      </c>
    </row>
    <row r="66" spans="1:34" x14ac:dyDescent="0.25">
      <c r="A66" s="6" t="s">
        <v>125</v>
      </c>
      <c r="B66" s="6" t="s">
        <v>92</v>
      </c>
      <c r="C66" s="6">
        <v>0.76</v>
      </c>
      <c r="D66" s="6">
        <v>13.8086</v>
      </c>
      <c r="E66" s="6">
        <v>0.46028599999999997</v>
      </c>
      <c r="F66" s="6"/>
      <c r="G66" s="6" t="s">
        <v>146</v>
      </c>
      <c r="H66" s="6" t="s">
        <v>92</v>
      </c>
      <c r="I66" s="6">
        <v>0.5</v>
      </c>
      <c r="J66" s="6">
        <v>29.712199999999999</v>
      </c>
      <c r="K66" s="6">
        <v>0.99040600000000001</v>
      </c>
      <c r="L66" s="6"/>
      <c r="M66" t="s">
        <v>146</v>
      </c>
      <c r="N66" t="s">
        <v>95</v>
      </c>
      <c r="O66">
        <v>2.364864864864865E-2</v>
      </c>
      <c r="P66">
        <v>39.094000000000001</v>
      </c>
      <c r="Q66">
        <v>1.87053</v>
      </c>
      <c r="S66" t="s">
        <v>146</v>
      </c>
      <c r="T66" t="s">
        <v>95</v>
      </c>
      <c r="U66">
        <v>0</v>
      </c>
      <c r="V66">
        <v>50.839300000000001</v>
      </c>
      <c r="W66">
        <v>1.7351300000000001</v>
      </c>
      <c r="Y66" t="s">
        <v>115</v>
      </c>
      <c r="Z66" t="s">
        <v>95</v>
      </c>
      <c r="AA66">
        <v>1</v>
      </c>
      <c r="AB66">
        <v>8.5517400000000006</v>
      </c>
      <c r="AC66">
        <v>0.28505799999999998</v>
      </c>
      <c r="AE66" s="17">
        <f t="shared" si="3"/>
        <v>1.068282</v>
      </c>
      <c r="AF66" s="17">
        <f t="shared" si="4"/>
        <v>0.72066839638213653</v>
      </c>
      <c r="AG66" s="17">
        <f t="shared" si="2"/>
        <v>0.32229270470924415</v>
      </c>
      <c r="AH66" s="19">
        <v>31.5</v>
      </c>
    </row>
    <row r="67" spans="1:34" x14ac:dyDescent="0.25">
      <c r="A67" s="6" t="s">
        <v>126</v>
      </c>
      <c r="B67" s="6" t="s">
        <v>92</v>
      </c>
      <c r="C67" s="6">
        <v>0.57666700000000004</v>
      </c>
      <c r="D67" s="6">
        <v>18.441600000000001</v>
      </c>
      <c r="E67" s="6">
        <v>0.61472000000000004</v>
      </c>
      <c r="F67" s="6"/>
      <c r="G67" s="6" t="s">
        <v>147</v>
      </c>
      <c r="H67" s="6" t="s">
        <v>92</v>
      </c>
      <c r="I67" s="6">
        <v>0.276667</v>
      </c>
      <c r="J67" s="6">
        <v>43.792999999999999</v>
      </c>
      <c r="K67" s="6">
        <v>1.45977</v>
      </c>
      <c r="L67" s="6"/>
      <c r="M67" t="s">
        <v>147</v>
      </c>
      <c r="N67" t="s">
        <v>95</v>
      </c>
      <c r="O67">
        <v>0</v>
      </c>
      <c r="P67">
        <v>43.032899999999998</v>
      </c>
      <c r="Q67">
        <v>2.2181899999999999</v>
      </c>
      <c r="S67" t="s">
        <v>147</v>
      </c>
      <c r="T67" t="s">
        <v>95</v>
      </c>
      <c r="U67">
        <v>0</v>
      </c>
      <c r="V67">
        <v>67.820300000000003</v>
      </c>
      <c r="W67">
        <v>2.6912799999999999</v>
      </c>
      <c r="Y67" t="s">
        <v>116</v>
      </c>
      <c r="Z67" t="s">
        <v>95</v>
      </c>
      <c r="AA67">
        <v>1</v>
      </c>
      <c r="AB67">
        <v>8.0450700000000008</v>
      </c>
      <c r="AC67">
        <v>0.26816899999999999</v>
      </c>
      <c r="AE67" s="17">
        <f t="shared" si="3"/>
        <v>1.4504257999999999</v>
      </c>
      <c r="AF67" s="17">
        <f t="shared" si="4"/>
        <v>1.0277893329657593</v>
      </c>
      <c r="AG67" s="17">
        <f t="shared" si="2"/>
        <v>0.45964136301212061</v>
      </c>
      <c r="AH67" s="19">
        <v>32</v>
      </c>
    </row>
    <row r="68" spans="1:34" x14ac:dyDescent="0.25">
      <c r="A68" s="6" t="s">
        <v>127</v>
      </c>
      <c r="B68" s="6" t="s">
        <v>92</v>
      </c>
      <c r="C68" s="6">
        <v>0.71666700000000005</v>
      </c>
      <c r="D68" s="6">
        <v>18.552399999999999</v>
      </c>
      <c r="E68" s="6">
        <v>0.61841400000000002</v>
      </c>
      <c r="F68" s="6"/>
      <c r="G68" s="6" t="s">
        <v>148</v>
      </c>
      <c r="H68" s="6" t="s">
        <v>92</v>
      </c>
      <c r="I68" s="6">
        <v>0.44666699999999998</v>
      </c>
      <c r="J68" s="6">
        <v>40.296100000000003</v>
      </c>
      <c r="K68" s="6">
        <v>1.3431999999999999</v>
      </c>
      <c r="L68" s="6"/>
      <c r="M68" t="s">
        <v>148</v>
      </c>
      <c r="N68" t="s">
        <v>95</v>
      </c>
      <c r="O68">
        <v>5.6666666666666664E-2</v>
      </c>
      <c r="P68">
        <v>43.606000000000002</v>
      </c>
      <c r="Q68">
        <v>1.7167699999999999</v>
      </c>
      <c r="S68" t="s">
        <v>148</v>
      </c>
      <c r="T68" t="s">
        <v>95</v>
      </c>
      <c r="U68">
        <v>0</v>
      </c>
      <c r="V68">
        <v>72.17</v>
      </c>
      <c r="W68">
        <v>2.7233999999999998</v>
      </c>
      <c r="Y68" t="s">
        <v>117</v>
      </c>
      <c r="Z68" t="s">
        <v>95</v>
      </c>
      <c r="AA68">
        <v>0.91333333333333333</v>
      </c>
      <c r="AB68">
        <v>12.7521</v>
      </c>
      <c r="AC68">
        <v>0.42507200000000001</v>
      </c>
      <c r="AE68" s="17">
        <f t="shared" si="3"/>
        <v>1.3653711999999998</v>
      </c>
      <c r="AF68" s="17">
        <f t="shared" si="4"/>
        <v>0.92335293151275588</v>
      </c>
      <c r="AG68" s="17">
        <f t="shared" ref="AG68:AG131" si="5">AF68/SQRT(5)</f>
        <v>0.41293598441724594</v>
      </c>
      <c r="AH68" s="19">
        <v>32.5</v>
      </c>
    </row>
    <row r="69" spans="1:34" x14ac:dyDescent="0.25">
      <c r="A69" s="6" t="s">
        <v>128</v>
      </c>
      <c r="B69" s="6" t="s">
        <v>92</v>
      </c>
      <c r="C69" s="6">
        <v>0.723333</v>
      </c>
      <c r="D69" s="6">
        <v>16.720300000000002</v>
      </c>
      <c r="E69" s="6">
        <v>0.55734399999999995</v>
      </c>
      <c r="F69" s="6"/>
      <c r="G69" s="6" t="s">
        <v>149</v>
      </c>
      <c r="H69" s="6" t="s">
        <v>92</v>
      </c>
      <c r="I69" s="6">
        <v>0.23</v>
      </c>
      <c r="J69" s="6">
        <v>57.357399999999998</v>
      </c>
      <c r="K69" s="6">
        <v>1.91191</v>
      </c>
      <c r="L69" s="6"/>
      <c r="M69" t="s">
        <v>149</v>
      </c>
      <c r="N69" t="s">
        <v>95</v>
      </c>
      <c r="O69">
        <v>6.7137809187279157E-2</v>
      </c>
      <c r="P69">
        <v>36.593000000000004</v>
      </c>
      <c r="Q69">
        <v>1.8115399999999999</v>
      </c>
      <c r="S69" t="s">
        <v>149</v>
      </c>
      <c r="T69" t="s">
        <v>95</v>
      </c>
      <c r="U69">
        <v>8.247422680412371E-2</v>
      </c>
      <c r="V69">
        <v>23.680499999999999</v>
      </c>
      <c r="W69">
        <v>0.87381799999999998</v>
      </c>
      <c r="Y69" t="s">
        <v>118</v>
      </c>
      <c r="Z69" t="s">
        <v>95</v>
      </c>
      <c r="AA69">
        <v>1</v>
      </c>
      <c r="AB69">
        <v>7.9240300000000001</v>
      </c>
      <c r="AC69">
        <v>0.26413399999999998</v>
      </c>
      <c r="AE69" s="17">
        <f t="shared" si="3"/>
        <v>1.0837492</v>
      </c>
      <c r="AF69" s="17">
        <f t="shared" si="4"/>
        <v>0.74304649562002534</v>
      </c>
      <c r="AG69" s="17">
        <f t="shared" si="5"/>
        <v>0.33230049492987529</v>
      </c>
      <c r="AH69" s="19">
        <v>33</v>
      </c>
    </row>
    <row r="70" spans="1:34" x14ac:dyDescent="0.25">
      <c r="A70" s="6" t="s">
        <v>129</v>
      </c>
      <c r="B70" s="6" t="s">
        <v>92</v>
      </c>
      <c r="C70" s="6">
        <v>0.81</v>
      </c>
      <c r="D70" s="6">
        <v>12.9534</v>
      </c>
      <c r="E70" s="6">
        <v>0.43177900000000002</v>
      </c>
      <c r="F70" s="6"/>
      <c r="G70" s="6" t="s">
        <v>150</v>
      </c>
      <c r="H70" s="6" t="s">
        <v>92</v>
      </c>
      <c r="I70" s="6">
        <v>0.123333</v>
      </c>
      <c r="J70" s="6">
        <v>109.965</v>
      </c>
      <c r="K70" s="6">
        <v>3.6655000000000002</v>
      </c>
      <c r="L70" s="6"/>
      <c r="M70" t="s">
        <v>150</v>
      </c>
      <c r="N70" t="s">
        <v>95</v>
      </c>
      <c r="O70">
        <v>0</v>
      </c>
      <c r="P70">
        <v>56.956400000000002</v>
      </c>
      <c r="Q70">
        <v>3.4519000000000002</v>
      </c>
      <c r="S70" t="s">
        <v>150</v>
      </c>
      <c r="T70" t="s">
        <v>95</v>
      </c>
      <c r="U70">
        <v>0</v>
      </c>
      <c r="V70">
        <v>38.695399999999999</v>
      </c>
      <c r="W70">
        <v>1.52946</v>
      </c>
      <c r="Y70" t="s">
        <v>119</v>
      </c>
      <c r="Z70" t="s">
        <v>95</v>
      </c>
      <c r="AA70">
        <v>1</v>
      </c>
      <c r="AB70">
        <v>7.8912800000000001</v>
      </c>
      <c r="AC70">
        <v>0.26304300000000003</v>
      </c>
      <c r="AE70" s="17">
        <f t="shared" si="3"/>
        <v>1.8683364</v>
      </c>
      <c r="AF70" s="17">
        <f t="shared" si="4"/>
        <v>1.6196428586624587</v>
      </c>
      <c r="AG70" s="17">
        <f t="shared" si="5"/>
        <v>0.72432630624826833</v>
      </c>
      <c r="AH70" s="19">
        <v>33.5</v>
      </c>
    </row>
    <row r="71" spans="1:34" x14ac:dyDescent="0.25">
      <c r="A71" s="6" t="s">
        <v>130</v>
      </c>
      <c r="B71" s="6" t="s">
        <v>92</v>
      </c>
      <c r="C71" s="6">
        <v>0.76666699999999999</v>
      </c>
      <c r="D71" s="6">
        <v>15.881500000000001</v>
      </c>
      <c r="E71" s="6">
        <v>0.52938399999999997</v>
      </c>
      <c r="F71" s="6"/>
      <c r="G71" s="6" t="s">
        <v>151</v>
      </c>
      <c r="H71" s="6" t="s">
        <v>92</v>
      </c>
      <c r="I71" s="6">
        <v>0</v>
      </c>
      <c r="J71" s="6">
        <v>146.21899999999999</v>
      </c>
      <c r="K71" s="6">
        <v>5.0770499999999998</v>
      </c>
      <c r="L71" s="6"/>
      <c r="M71" t="s">
        <v>151</v>
      </c>
      <c r="N71" t="s">
        <v>95</v>
      </c>
      <c r="O71">
        <v>9.0000000000000011E-2</v>
      </c>
      <c r="P71">
        <v>39.896599999999999</v>
      </c>
      <c r="Q71">
        <v>1.89984</v>
      </c>
      <c r="S71" t="s">
        <v>151</v>
      </c>
      <c r="T71" t="s">
        <v>95</v>
      </c>
      <c r="U71">
        <v>0.1839464882943144</v>
      </c>
      <c r="V71">
        <v>36.160499999999999</v>
      </c>
      <c r="W71">
        <v>1.3961600000000001</v>
      </c>
      <c r="Y71" t="s">
        <v>120</v>
      </c>
      <c r="Z71" t="s">
        <v>95</v>
      </c>
      <c r="AA71">
        <v>1</v>
      </c>
      <c r="AB71">
        <v>9.8116500000000002</v>
      </c>
      <c r="AC71">
        <v>0.32705499999999998</v>
      </c>
      <c r="AE71" s="17">
        <f t="shared" si="3"/>
        <v>1.8458978000000001</v>
      </c>
      <c r="AF71" s="17">
        <f t="shared" si="4"/>
        <v>1.9160904484103038</v>
      </c>
      <c r="AG71" s="17">
        <f t="shared" si="5"/>
        <v>0.85690169873669864</v>
      </c>
      <c r="AH71" s="19">
        <v>34</v>
      </c>
    </row>
    <row r="72" spans="1:34" x14ac:dyDescent="0.25">
      <c r="A72" s="6" t="s">
        <v>131</v>
      </c>
      <c r="B72" s="6" t="s">
        <v>92</v>
      </c>
      <c r="C72" s="6">
        <v>0.18</v>
      </c>
      <c r="D72" s="6">
        <v>35.524500000000003</v>
      </c>
      <c r="E72" s="6">
        <v>1.18415</v>
      </c>
      <c r="F72" s="6"/>
      <c r="G72" s="6" t="s">
        <v>152</v>
      </c>
      <c r="H72" s="6" t="s">
        <v>92</v>
      </c>
      <c r="I72" s="6">
        <v>0.05</v>
      </c>
      <c r="J72" s="6">
        <v>121.545</v>
      </c>
      <c r="K72" s="6">
        <v>4.0514900000000003</v>
      </c>
      <c r="L72" s="6"/>
      <c r="M72" t="s">
        <v>152</v>
      </c>
      <c r="N72" t="s">
        <v>95</v>
      </c>
      <c r="O72">
        <v>2.0270270270270268E-2</v>
      </c>
      <c r="P72">
        <v>36.503900000000002</v>
      </c>
      <c r="Q72">
        <v>1.5533600000000001</v>
      </c>
      <c r="S72" t="s">
        <v>152</v>
      </c>
      <c r="T72" t="s">
        <v>95</v>
      </c>
      <c r="U72">
        <v>0.23666666666666666</v>
      </c>
      <c r="V72">
        <v>38.366199999999999</v>
      </c>
      <c r="W72">
        <v>1.32297</v>
      </c>
      <c r="Y72" t="s">
        <v>121</v>
      </c>
      <c r="Z72" t="s">
        <v>95</v>
      </c>
      <c r="AA72">
        <v>0.95</v>
      </c>
      <c r="AB72">
        <v>10.216799999999999</v>
      </c>
      <c r="AC72">
        <v>0.340561</v>
      </c>
      <c r="AE72" s="17">
        <f t="shared" si="3"/>
        <v>1.6905062000000002</v>
      </c>
      <c r="AF72" s="17">
        <f t="shared" si="4"/>
        <v>1.3970401825492351</v>
      </c>
      <c r="AG72" s="17">
        <f t="shared" si="5"/>
        <v>0.62477536309576098</v>
      </c>
      <c r="AH72" s="19">
        <v>34.5</v>
      </c>
    </row>
    <row r="73" spans="1:34" x14ac:dyDescent="0.25">
      <c r="A73" s="6" t="s">
        <v>132</v>
      </c>
      <c r="B73" s="6" t="s">
        <v>92</v>
      </c>
      <c r="C73" s="6">
        <v>0.29333300000000001</v>
      </c>
      <c r="D73" s="6">
        <v>33.235199999999999</v>
      </c>
      <c r="E73" s="6">
        <v>1.1078399999999999</v>
      </c>
      <c r="F73" s="6"/>
      <c r="G73" s="6" t="s">
        <v>153</v>
      </c>
      <c r="H73" s="6" t="s">
        <v>92</v>
      </c>
      <c r="I73" s="6">
        <v>0.20333300000000001</v>
      </c>
      <c r="J73" s="6">
        <v>41.334299999999999</v>
      </c>
      <c r="K73" s="6">
        <v>1.37781</v>
      </c>
      <c r="L73" s="6"/>
      <c r="M73" t="s">
        <v>153</v>
      </c>
      <c r="N73" t="s">
        <v>95</v>
      </c>
      <c r="O73">
        <v>0.38</v>
      </c>
      <c r="P73">
        <v>38.142299999999999</v>
      </c>
      <c r="Q73">
        <v>1.3819699999999999</v>
      </c>
      <c r="S73" t="s">
        <v>153</v>
      </c>
      <c r="T73" t="s">
        <v>95</v>
      </c>
      <c r="U73">
        <v>0.13</v>
      </c>
      <c r="V73">
        <v>54.558300000000003</v>
      </c>
      <c r="W73">
        <v>1.9278500000000001</v>
      </c>
      <c r="Y73" t="s">
        <v>122</v>
      </c>
      <c r="Z73" t="s">
        <v>95</v>
      </c>
      <c r="AA73">
        <v>1</v>
      </c>
      <c r="AB73">
        <v>8.0122800000000005</v>
      </c>
      <c r="AC73">
        <v>0.26707599999999998</v>
      </c>
      <c r="AE73" s="17">
        <f t="shared" si="3"/>
        <v>1.2125092</v>
      </c>
      <c r="AF73" s="17">
        <f t="shared" si="4"/>
        <v>0.6067440470356511</v>
      </c>
      <c r="AG73" s="17">
        <f t="shared" si="5"/>
        <v>0.27134418682300909</v>
      </c>
      <c r="AH73" s="19">
        <v>35</v>
      </c>
    </row>
    <row r="74" spans="1:34" x14ac:dyDescent="0.25">
      <c r="A74" s="6" t="s">
        <v>133</v>
      </c>
      <c r="B74" s="6" t="s">
        <v>92</v>
      </c>
      <c r="C74" s="6">
        <v>7.6666999999999999E-2</v>
      </c>
      <c r="D74" s="6">
        <v>72.876099999999994</v>
      </c>
      <c r="E74" s="6">
        <v>2.4291999999999998</v>
      </c>
      <c r="F74" s="6"/>
      <c r="G74" s="6" t="s">
        <v>154</v>
      </c>
      <c r="H74" s="6" t="s">
        <v>92</v>
      </c>
      <c r="I74" s="6">
        <v>8.3333000000000004E-2</v>
      </c>
      <c r="J74" s="6">
        <v>76.645700000000005</v>
      </c>
      <c r="K74" s="6">
        <v>2.5548600000000001</v>
      </c>
      <c r="L74" s="6"/>
      <c r="M74" t="s">
        <v>154</v>
      </c>
      <c r="N74" t="s">
        <v>95</v>
      </c>
      <c r="O74">
        <v>0.16333333333333336</v>
      </c>
      <c r="P74">
        <v>38.7119</v>
      </c>
      <c r="Q74">
        <v>1.66862</v>
      </c>
      <c r="S74" t="s">
        <v>154</v>
      </c>
      <c r="T74" t="s">
        <v>95</v>
      </c>
      <c r="U74">
        <v>0.13666666666666666</v>
      </c>
      <c r="V74">
        <v>38.811199999999999</v>
      </c>
      <c r="W74">
        <v>1.3523099999999999</v>
      </c>
      <c r="Y74" t="s">
        <v>123</v>
      </c>
      <c r="Z74" t="s">
        <v>95</v>
      </c>
      <c r="AA74">
        <v>1</v>
      </c>
      <c r="AB74">
        <v>7.88096</v>
      </c>
      <c r="AC74">
        <v>0.26269900000000002</v>
      </c>
      <c r="AE74" s="17">
        <f t="shared" si="3"/>
        <v>1.6535378000000001</v>
      </c>
      <c r="AF74" s="17">
        <f t="shared" si="4"/>
        <v>0.92728525607776147</v>
      </c>
      <c r="AG74" s="17">
        <f t="shared" si="5"/>
        <v>0.41469457342463489</v>
      </c>
      <c r="AH74" s="19">
        <v>35.5</v>
      </c>
    </row>
    <row r="75" spans="1:34" x14ac:dyDescent="0.25">
      <c r="A75" s="6" t="s">
        <v>134</v>
      </c>
      <c r="B75" s="6" t="s">
        <v>92</v>
      </c>
      <c r="C75" s="6">
        <v>0.27333299999999999</v>
      </c>
      <c r="D75" s="6">
        <v>58.249200000000002</v>
      </c>
      <c r="E75" s="6">
        <v>1.9678800000000001</v>
      </c>
      <c r="F75" s="6"/>
      <c r="G75" s="6" t="s">
        <v>155</v>
      </c>
      <c r="H75" s="6" t="s">
        <v>92</v>
      </c>
      <c r="I75" s="6">
        <v>2.3333E-2</v>
      </c>
      <c r="J75" s="6">
        <v>120.809</v>
      </c>
      <c r="K75" s="6">
        <v>4.0676399999999999</v>
      </c>
      <c r="L75" s="6"/>
      <c r="M75" t="s">
        <v>155</v>
      </c>
      <c r="N75" t="s">
        <v>95</v>
      </c>
      <c r="O75">
        <v>9.6666666666666665E-2</v>
      </c>
      <c r="P75">
        <v>29.8306</v>
      </c>
      <c r="Q75">
        <v>1.0322</v>
      </c>
      <c r="S75" t="s">
        <v>155</v>
      </c>
      <c r="T75" t="s">
        <v>95</v>
      </c>
      <c r="U75">
        <v>0.28333333333333333</v>
      </c>
      <c r="V75">
        <v>26.8537</v>
      </c>
      <c r="W75">
        <v>0.94555299999999998</v>
      </c>
      <c r="Y75" t="s">
        <v>124</v>
      </c>
      <c r="Z75" t="s">
        <v>95</v>
      </c>
      <c r="AA75">
        <v>1</v>
      </c>
      <c r="AB75">
        <v>7.1029499999999999</v>
      </c>
      <c r="AC75">
        <v>0.236765</v>
      </c>
      <c r="AE75" s="17">
        <f t="shared" si="3"/>
        <v>1.6500075999999999</v>
      </c>
      <c r="AF75" s="17">
        <f t="shared" si="4"/>
        <v>1.4850241113147962</v>
      </c>
      <c r="AG75" s="17">
        <f t="shared" si="5"/>
        <v>0.66412297222521977</v>
      </c>
      <c r="AH75" s="19">
        <v>36</v>
      </c>
    </row>
    <row r="76" spans="1:34" x14ac:dyDescent="0.25">
      <c r="A76" s="6" t="s">
        <v>135</v>
      </c>
      <c r="B76" s="6" t="s">
        <v>92</v>
      </c>
      <c r="C76" s="6">
        <v>0.81666700000000003</v>
      </c>
      <c r="D76" s="6">
        <v>20.1753</v>
      </c>
      <c r="E76" s="6">
        <v>0.67251000000000005</v>
      </c>
      <c r="F76" s="6"/>
      <c r="G76" s="6" t="s">
        <v>156</v>
      </c>
      <c r="H76" s="6" t="s">
        <v>92</v>
      </c>
      <c r="I76" s="6">
        <v>3.3333000000000002E-2</v>
      </c>
      <c r="J76" s="6">
        <v>95.875100000000003</v>
      </c>
      <c r="K76" s="6">
        <v>3.19584</v>
      </c>
      <c r="L76" s="6"/>
      <c r="M76" t="s">
        <v>156</v>
      </c>
      <c r="N76" t="s">
        <v>95</v>
      </c>
      <c r="O76">
        <v>0.53691275167785235</v>
      </c>
      <c r="P76">
        <v>20.4956</v>
      </c>
      <c r="Q76">
        <v>0.73725300000000005</v>
      </c>
      <c r="S76" t="s">
        <v>156</v>
      </c>
      <c r="T76" t="s">
        <v>95</v>
      </c>
      <c r="U76">
        <v>0.23666666666666666</v>
      </c>
      <c r="V76">
        <v>44.177700000000002</v>
      </c>
      <c r="W76">
        <v>1.51813</v>
      </c>
      <c r="Y76" t="s">
        <v>125</v>
      </c>
      <c r="Z76" t="s">
        <v>95</v>
      </c>
      <c r="AA76">
        <v>1</v>
      </c>
      <c r="AB76">
        <v>7.1514300000000004</v>
      </c>
      <c r="AC76">
        <v>0.23838100000000001</v>
      </c>
      <c r="AE76" s="17">
        <f t="shared" si="3"/>
        <v>1.2724228</v>
      </c>
      <c r="AF76" s="17">
        <f t="shared" si="4"/>
        <v>1.1699840041610399</v>
      </c>
      <c r="AG76" s="17">
        <f t="shared" si="5"/>
        <v>0.52323275317829632</v>
      </c>
      <c r="AH76" s="19">
        <v>36.5</v>
      </c>
    </row>
    <row r="77" spans="1:34" x14ac:dyDescent="0.25">
      <c r="A77" s="6" t="s">
        <v>136</v>
      </c>
      <c r="B77" s="6" t="s">
        <v>92</v>
      </c>
      <c r="C77" s="6">
        <v>0.76666699999999999</v>
      </c>
      <c r="D77" s="6">
        <v>20.1099</v>
      </c>
      <c r="E77" s="6">
        <v>0.67032999999999998</v>
      </c>
      <c r="F77" s="6"/>
      <c r="G77" s="6" t="s">
        <v>157</v>
      </c>
      <c r="H77" s="6" t="s">
        <v>92</v>
      </c>
      <c r="I77" s="6">
        <v>0.14000000000000001</v>
      </c>
      <c r="J77" s="6">
        <v>64.258600000000001</v>
      </c>
      <c r="K77" s="6">
        <v>2.14195</v>
      </c>
      <c r="L77" s="6"/>
      <c r="M77" t="s">
        <v>157</v>
      </c>
      <c r="N77" t="s">
        <v>95</v>
      </c>
      <c r="O77">
        <v>0.17770034843205573</v>
      </c>
      <c r="P77">
        <v>35.279899999999998</v>
      </c>
      <c r="Q77">
        <v>1.6720299999999999</v>
      </c>
      <c r="S77" t="s">
        <v>157</v>
      </c>
      <c r="T77" t="s">
        <v>95</v>
      </c>
      <c r="U77">
        <v>3.6666666666666667E-2</v>
      </c>
      <c r="V77">
        <v>55.656700000000001</v>
      </c>
      <c r="W77">
        <v>1.9192</v>
      </c>
      <c r="Y77" t="s">
        <v>126</v>
      </c>
      <c r="Z77" t="s">
        <v>95</v>
      </c>
      <c r="AA77">
        <v>1</v>
      </c>
      <c r="AB77">
        <v>9.4052600000000002</v>
      </c>
      <c r="AC77">
        <v>0.31350899999999998</v>
      </c>
      <c r="AE77" s="17">
        <f t="shared" si="3"/>
        <v>1.3434037999999999</v>
      </c>
      <c r="AF77" s="17">
        <f t="shared" si="4"/>
        <v>0.8048173886212947</v>
      </c>
      <c r="AG77" s="17">
        <f t="shared" si="5"/>
        <v>0.3599252780862161</v>
      </c>
      <c r="AH77" s="19">
        <v>37</v>
      </c>
    </row>
    <row r="78" spans="1:34" x14ac:dyDescent="0.25">
      <c r="A78" s="6" t="s">
        <v>137</v>
      </c>
      <c r="B78" s="6" t="s">
        <v>92</v>
      </c>
      <c r="C78" s="6">
        <v>0.75333300000000003</v>
      </c>
      <c r="D78" s="6">
        <v>21.693000000000001</v>
      </c>
      <c r="E78" s="6">
        <v>0.72309900000000005</v>
      </c>
      <c r="F78" s="6"/>
      <c r="G78" s="6" t="s">
        <v>158</v>
      </c>
      <c r="H78" s="6" t="s">
        <v>92</v>
      </c>
      <c r="I78" s="6">
        <v>0.35666700000000001</v>
      </c>
      <c r="J78" s="6">
        <v>27.327400000000001</v>
      </c>
      <c r="K78" s="6">
        <v>0.910914</v>
      </c>
      <c r="L78" s="6"/>
      <c r="M78" t="s">
        <v>158</v>
      </c>
      <c r="N78" t="s">
        <v>95</v>
      </c>
      <c r="O78">
        <v>0.4966666666666667</v>
      </c>
      <c r="P78">
        <v>24.972999999999999</v>
      </c>
      <c r="Q78">
        <v>0.99099400000000004</v>
      </c>
      <c r="S78" t="s">
        <v>158</v>
      </c>
      <c r="T78" t="s">
        <v>95</v>
      </c>
      <c r="U78">
        <v>8.3333333333333329E-2</v>
      </c>
      <c r="V78">
        <v>48.368699999999997</v>
      </c>
      <c r="W78">
        <v>1.8321499999999999</v>
      </c>
      <c r="Y78" t="s">
        <v>127</v>
      </c>
      <c r="Z78" t="s">
        <v>95</v>
      </c>
      <c r="AA78">
        <v>0.98</v>
      </c>
      <c r="AB78">
        <v>10.132400000000001</v>
      </c>
      <c r="AC78">
        <v>0.33774599999999999</v>
      </c>
      <c r="AE78" s="17">
        <f t="shared" si="3"/>
        <v>0.95898060000000007</v>
      </c>
      <c r="AF78" s="17">
        <f t="shared" si="4"/>
        <v>0.54939344152601555</v>
      </c>
      <c r="AG78" s="17">
        <f t="shared" si="5"/>
        <v>0.24569621632894531</v>
      </c>
      <c r="AH78" s="19">
        <v>37.5</v>
      </c>
    </row>
    <row r="79" spans="1:34" x14ac:dyDescent="0.25">
      <c r="A79" s="6" t="s">
        <v>138</v>
      </c>
      <c r="B79" s="6" t="s">
        <v>92</v>
      </c>
      <c r="C79" s="6">
        <v>0.58666700000000005</v>
      </c>
      <c r="D79" s="6">
        <v>41.8093</v>
      </c>
      <c r="E79" s="6">
        <v>1.39364</v>
      </c>
      <c r="F79" s="6"/>
      <c r="G79" s="6" t="s">
        <v>159</v>
      </c>
      <c r="H79" s="6" t="s">
        <v>92</v>
      </c>
      <c r="I79" s="6">
        <v>0.16333300000000001</v>
      </c>
      <c r="J79" s="6">
        <v>57.099899999999998</v>
      </c>
      <c r="K79" s="6">
        <v>1.90333</v>
      </c>
      <c r="L79" s="6"/>
      <c r="M79" t="s">
        <v>159</v>
      </c>
      <c r="N79" t="s">
        <v>95</v>
      </c>
      <c r="O79">
        <v>0</v>
      </c>
      <c r="P79">
        <v>57.7973</v>
      </c>
      <c r="Q79">
        <v>2.5238999999999998</v>
      </c>
      <c r="S79" t="s">
        <v>159</v>
      </c>
      <c r="T79" t="s">
        <v>95</v>
      </c>
      <c r="U79">
        <v>0</v>
      </c>
      <c r="V79">
        <v>55.744599999999998</v>
      </c>
      <c r="W79">
        <v>2.6171199999999999</v>
      </c>
      <c r="Y79" t="s">
        <v>128</v>
      </c>
      <c r="Z79" t="s">
        <v>95</v>
      </c>
      <c r="AA79">
        <v>0.95</v>
      </c>
      <c r="AB79">
        <v>13.1508</v>
      </c>
      <c r="AC79">
        <v>0.438359</v>
      </c>
      <c r="AE79" s="17">
        <f t="shared" si="3"/>
        <v>1.7752697999999998</v>
      </c>
      <c r="AF79" s="17">
        <f t="shared" si="4"/>
        <v>0.89701311888689783</v>
      </c>
      <c r="AG79" s="17">
        <f t="shared" si="5"/>
        <v>0.40115646210804079</v>
      </c>
      <c r="AH79" s="19">
        <v>38</v>
      </c>
    </row>
    <row r="80" spans="1:34" x14ac:dyDescent="0.25">
      <c r="A80" s="6" t="s">
        <v>139</v>
      </c>
      <c r="B80" s="6" t="s">
        <v>92</v>
      </c>
      <c r="C80" s="6">
        <v>0.72</v>
      </c>
      <c r="D80" s="6">
        <v>20.869700000000002</v>
      </c>
      <c r="E80" s="6">
        <v>0.69565600000000005</v>
      </c>
      <c r="F80" s="6"/>
      <c r="G80" s="6" t="s">
        <v>160</v>
      </c>
      <c r="H80" s="6" t="s">
        <v>92</v>
      </c>
      <c r="I80" s="6">
        <v>9.3332999999999999E-2</v>
      </c>
      <c r="J80" s="6">
        <v>44.546199999999999</v>
      </c>
      <c r="K80" s="6">
        <v>1.4848699999999999</v>
      </c>
      <c r="L80" s="6"/>
      <c r="M80" t="s">
        <v>160</v>
      </c>
      <c r="N80" t="s">
        <v>95</v>
      </c>
      <c r="O80">
        <v>0.13043478260869565</v>
      </c>
      <c r="P80">
        <v>44.664400000000001</v>
      </c>
      <c r="Q80">
        <v>2.3507600000000002</v>
      </c>
      <c r="S80" t="s">
        <v>160</v>
      </c>
      <c r="T80" t="s">
        <v>95</v>
      </c>
      <c r="U80">
        <v>0.10333333333333333</v>
      </c>
      <c r="V80">
        <v>32.4283</v>
      </c>
      <c r="W80">
        <v>1.0918600000000001</v>
      </c>
      <c r="Y80" t="s">
        <v>129</v>
      </c>
      <c r="Z80" t="s">
        <v>95</v>
      </c>
      <c r="AA80">
        <v>1</v>
      </c>
      <c r="AB80">
        <v>7.5312999999999999</v>
      </c>
      <c r="AC80">
        <v>0.25104300000000002</v>
      </c>
      <c r="AE80" s="17">
        <f t="shared" si="3"/>
        <v>1.1748377999999999</v>
      </c>
      <c r="AF80" s="17">
        <f t="shared" si="4"/>
        <v>0.8013754317953603</v>
      </c>
      <c r="AG80" s="17">
        <f t="shared" si="5"/>
        <v>0.3583859881985344</v>
      </c>
      <c r="AH80" s="19">
        <v>38.5</v>
      </c>
    </row>
    <row r="81" spans="1:36" x14ac:dyDescent="0.25">
      <c r="A81" s="6" t="s">
        <v>140</v>
      </c>
      <c r="B81" s="6" t="s">
        <v>92</v>
      </c>
      <c r="C81" s="6">
        <v>1</v>
      </c>
      <c r="D81" s="6">
        <v>7.3597200000000003</v>
      </c>
      <c r="E81" s="6">
        <v>0.24532399999999999</v>
      </c>
      <c r="F81" s="6"/>
      <c r="G81" s="6" t="s">
        <v>161</v>
      </c>
      <c r="H81" s="6" t="s">
        <v>92</v>
      </c>
      <c r="I81" s="6">
        <v>0.12</v>
      </c>
      <c r="J81" s="6">
        <v>54.595999999999997</v>
      </c>
      <c r="K81" s="6">
        <v>1.8198700000000001</v>
      </c>
      <c r="L81" s="6"/>
      <c r="M81" t="s">
        <v>161</v>
      </c>
      <c r="N81" t="s">
        <v>95</v>
      </c>
      <c r="O81">
        <v>0.12666666666666665</v>
      </c>
      <c r="P81">
        <v>36.375999999999998</v>
      </c>
      <c r="Q81">
        <v>1.4377899999999999</v>
      </c>
      <c r="S81" t="s">
        <v>161</v>
      </c>
      <c r="T81" t="s">
        <v>95</v>
      </c>
      <c r="U81">
        <v>0.3</v>
      </c>
      <c r="V81">
        <v>38.917999999999999</v>
      </c>
      <c r="W81">
        <v>1.3513200000000001</v>
      </c>
      <c r="Y81" t="s">
        <v>130</v>
      </c>
      <c r="Z81" t="s">
        <v>95</v>
      </c>
      <c r="AA81">
        <v>1</v>
      </c>
      <c r="AB81">
        <v>8.2813300000000005</v>
      </c>
      <c r="AC81">
        <v>0.27604400000000001</v>
      </c>
      <c r="AE81" s="17">
        <f t="shared" si="3"/>
        <v>1.0260696</v>
      </c>
      <c r="AF81" s="17">
        <f t="shared" si="4"/>
        <v>0.72068069873058227</v>
      </c>
      <c r="AG81" s="17">
        <f t="shared" si="5"/>
        <v>0.32229820648672564</v>
      </c>
      <c r="AH81" s="19">
        <v>39</v>
      </c>
    </row>
    <row r="82" spans="1:36" x14ac:dyDescent="0.25">
      <c r="A82" s="6" t="s">
        <v>141</v>
      </c>
      <c r="B82" s="6" t="s">
        <v>92</v>
      </c>
      <c r="C82" s="6">
        <v>0.95666700000000005</v>
      </c>
      <c r="D82" s="6">
        <v>8.3836300000000001</v>
      </c>
      <c r="E82" s="6">
        <v>0.27945399999999998</v>
      </c>
      <c r="F82" s="6"/>
      <c r="G82" s="6" t="s">
        <v>162</v>
      </c>
      <c r="H82" s="6" t="s">
        <v>92</v>
      </c>
      <c r="I82" s="6">
        <v>0.2</v>
      </c>
      <c r="J82" s="6">
        <v>72.580399999999997</v>
      </c>
      <c r="K82" s="6">
        <v>2.4193500000000001</v>
      </c>
      <c r="L82" s="6"/>
      <c r="M82" t="s">
        <v>162</v>
      </c>
      <c r="N82" t="s">
        <v>95</v>
      </c>
      <c r="O82">
        <v>0.11666666666666667</v>
      </c>
      <c r="P82">
        <v>33.461100000000002</v>
      </c>
      <c r="Q82">
        <v>1.1381300000000001</v>
      </c>
      <c r="S82" t="s">
        <v>162</v>
      </c>
      <c r="T82" t="s">
        <v>95</v>
      </c>
      <c r="U82">
        <v>0.12000000000000001</v>
      </c>
      <c r="V82">
        <v>57.907600000000002</v>
      </c>
      <c r="W82">
        <v>2.1289600000000002</v>
      </c>
      <c r="Y82" t="s">
        <v>131</v>
      </c>
      <c r="Z82" t="s">
        <v>95</v>
      </c>
      <c r="AA82">
        <v>0.93666666666666676</v>
      </c>
      <c r="AB82">
        <v>9.9908699999999993</v>
      </c>
      <c r="AC82">
        <v>0.33302900000000002</v>
      </c>
      <c r="AE82" s="17">
        <f t="shared" si="3"/>
        <v>1.2597846000000001</v>
      </c>
      <c r="AF82" s="17">
        <f t="shared" si="4"/>
        <v>0.99181420411929966</v>
      </c>
      <c r="AG82" s="17">
        <f t="shared" si="5"/>
        <v>0.44355279629212119</v>
      </c>
      <c r="AH82" s="19">
        <v>39.5</v>
      </c>
    </row>
    <row r="83" spans="1:36" s="10" customFormat="1" x14ac:dyDescent="0.25">
      <c r="A83" s="11" t="s">
        <v>142</v>
      </c>
      <c r="B83" s="11" t="s">
        <v>92</v>
      </c>
      <c r="C83" s="11">
        <v>1</v>
      </c>
      <c r="D83" s="11">
        <v>7.7189899999999998</v>
      </c>
      <c r="E83" s="11">
        <v>0.25729999999999997</v>
      </c>
      <c r="F83" s="11"/>
      <c r="G83" s="11" t="s">
        <v>163</v>
      </c>
      <c r="H83" s="11" t="s">
        <v>92</v>
      </c>
      <c r="I83" s="11">
        <v>4.1985000000000001E-2</v>
      </c>
      <c r="J83" s="11">
        <v>89.3476</v>
      </c>
      <c r="K83" s="11">
        <v>3.5038299999999998</v>
      </c>
      <c r="L83" s="11"/>
      <c r="M83" s="10" t="s">
        <v>163</v>
      </c>
      <c r="N83" s="10" t="s">
        <v>95</v>
      </c>
      <c r="O83" s="10">
        <v>5.3691275167785234E-2</v>
      </c>
      <c r="P83" s="10">
        <v>27.686399999999999</v>
      </c>
      <c r="Q83" s="10">
        <v>0.98528000000000004</v>
      </c>
      <c r="S83" s="10" t="s">
        <v>163</v>
      </c>
      <c r="T83" s="10" t="s">
        <v>95</v>
      </c>
      <c r="U83" s="10">
        <v>0.05</v>
      </c>
      <c r="V83" s="10">
        <v>48.563899999999997</v>
      </c>
      <c r="W83" s="10">
        <v>1.7468999999999999</v>
      </c>
      <c r="Y83" s="10" t="s">
        <v>132</v>
      </c>
      <c r="Z83" s="10" t="s">
        <v>95</v>
      </c>
      <c r="AA83" s="10">
        <v>1</v>
      </c>
      <c r="AB83" s="10">
        <v>8.8642099999999999</v>
      </c>
      <c r="AC83" s="10">
        <v>0.29547400000000001</v>
      </c>
      <c r="AE83" s="17">
        <f t="shared" si="3"/>
        <v>1.3577567999999998</v>
      </c>
      <c r="AF83" s="17">
        <f t="shared" si="4"/>
        <v>1.3449211400900798</v>
      </c>
      <c r="AG83" s="17">
        <f t="shared" si="5"/>
        <v>0.60146701872358721</v>
      </c>
      <c r="AH83" s="19">
        <v>40</v>
      </c>
    </row>
    <row r="84" spans="1:36" x14ac:dyDescent="0.25">
      <c r="A84" s="6" t="s">
        <v>104</v>
      </c>
      <c r="B84" s="6" t="s">
        <v>93</v>
      </c>
      <c r="C84" s="6">
        <v>0.986622</v>
      </c>
      <c r="D84" s="6">
        <v>8.2969299999999997</v>
      </c>
      <c r="E84" s="6">
        <v>0.27748899999999999</v>
      </c>
      <c r="F84" s="6"/>
      <c r="G84" s="6" t="s">
        <v>105</v>
      </c>
      <c r="H84" s="6" t="s">
        <v>93</v>
      </c>
      <c r="I84" s="6">
        <v>0</v>
      </c>
      <c r="J84" s="6">
        <v>73.6113</v>
      </c>
      <c r="K84" s="6">
        <v>2.5037799999999999</v>
      </c>
      <c r="L84" s="6"/>
      <c r="M84" t="s">
        <v>105</v>
      </c>
      <c r="N84" t="s">
        <v>96</v>
      </c>
      <c r="O84">
        <v>0.39436619718309857</v>
      </c>
      <c r="P84">
        <v>24.782399999999999</v>
      </c>
      <c r="Q84">
        <v>0.94589400000000001</v>
      </c>
      <c r="S84" t="s">
        <v>104</v>
      </c>
      <c r="T84" t="s">
        <v>96</v>
      </c>
      <c r="U84">
        <v>3.678929765886288E-2</v>
      </c>
      <c r="V84">
        <v>45.987000000000002</v>
      </c>
      <c r="W84">
        <v>1.77556</v>
      </c>
      <c r="Y84" t="s">
        <v>104</v>
      </c>
      <c r="Z84" t="s">
        <v>96</v>
      </c>
      <c r="AA84">
        <v>1</v>
      </c>
      <c r="AB84">
        <v>7.8721899999999998</v>
      </c>
      <c r="AC84">
        <v>0.26328400000000002</v>
      </c>
      <c r="AE84" s="17">
        <f t="shared" si="3"/>
        <v>1.1532013999999999</v>
      </c>
      <c r="AF84" s="17">
        <f t="shared" si="4"/>
        <v>0.97637010480186226</v>
      </c>
      <c r="AG84" s="17">
        <f t="shared" si="5"/>
        <v>0.43664598510711156</v>
      </c>
      <c r="AH84" s="20">
        <v>40.5</v>
      </c>
      <c r="AJ84">
        <f>AVERAGE(AE84:AE144)</f>
        <v>1.0096438786885245</v>
      </c>
    </row>
    <row r="85" spans="1:36" x14ac:dyDescent="0.25">
      <c r="A85" s="6" t="s">
        <v>105</v>
      </c>
      <c r="B85" s="6" t="s">
        <v>93</v>
      </c>
      <c r="C85" s="6">
        <v>0.96666700000000005</v>
      </c>
      <c r="D85" s="6">
        <v>6.10548</v>
      </c>
      <c r="E85" s="6">
        <v>0.203516</v>
      </c>
      <c r="F85" s="6"/>
      <c r="G85" s="6" t="s">
        <v>106</v>
      </c>
      <c r="H85" s="6" t="s">
        <v>93</v>
      </c>
      <c r="I85" s="6">
        <v>2.6667E-2</v>
      </c>
      <c r="J85" s="6">
        <v>99.707400000000007</v>
      </c>
      <c r="K85" s="6">
        <v>3.4984999999999999</v>
      </c>
      <c r="L85" s="6"/>
      <c r="M85" t="s">
        <v>106</v>
      </c>
      <c r="N85" t="s">
        <v>96</v>
      </c>
      <c r="O85">
        <v>0</v>
      </c>
      <c r="P85">
        <v>41.919699999999999</v>
      </c>
      <c r="Q85">
        <v>1.92292</v>
      </c>
      <c r="S85" t="s">
        <v>105</v>
      </c>
      <c r="T85" t="s">
        <v>96</v>
      </c>
      <c r="U85">
        <v>0.51006711409395977</v>
      </c>
      <c r="V85">
        <v>18.929300000000001</v>
      </c>
      <c r="W85">
        <v>0.792022</v>
      </c>
      <c r="Y85" t="s">
        <v>105</v>
      </c>
      <c r="Z85" t="s">
        <v>96</v>
      </c>
      <c r="AA85">
        <v>1</v>
      </c>
      <c r="AB85">
        <v>7.6685299999999996</v>
      </c>
      <c r="AC85">
        <v>0.25561800000000001</v>
      </c>
      <c r="AE85" s="17">
        <f t="shared" si="3"/>
        <v>1.3345151999999998</v>
      </c>
      <c r="AF85" s="17">
        <f t="shared" si="4"/>
        <v>1.3934245273703203</v>
      </c>
      <c r="AG85" s="17">
        <f t="shared" si="5"/>
        <v>0.62315839294311048</v>
      </c>
      <c r="AH85" s="20">
        <v>41</v>
      </c>
      <c r="AJ85">
        <f>AVERAGE(AE145:AE205)</f>
        <v>0.93409912131147554</v>
      </c>
    </row>
    <row r="86" spans="1:36" x14ac:dyDescent="0.25">
      <c r="A86" s="6" t="s">
        <v>106</v>
      </c>
      <c r="B86" s="6" t="s">
        <v>93</v>
      </c>
      <c r="C86" s="6">
        <v>0.76666699999999999</v>
      </c>
      <c r="D86" s="6">
        <v>13.5907</v>
      </c>
      <c r="E86" s="6">
        <v>0.45302199999999998</v>
      </c>
      <c r="F86" s="6"/>
      <c r="G86" s="6" t="s">
        <v>107</v>
      </c>
      <c r="H86" s="6" t="s">
        <v>93</v>
      </c>
      <c r="I86" s="6">
        <v>7.8947000000000003E-2</v>
      </c>
      <c r="J86" s="6">
        <v>30.829699999999999</v>
      </c>
      <c r="K86" s="6">
        <v>1.2635099999999999</v>
      </c>
      <c r="L86" s="6"/>
      <c r="M86" t="s">
        <v>107</v>
      </c>
      <c r="N86" t="s">
        <v>96</v>
      </c>
      <c r="O86">
        <v>0.11594202898550726</v>
      </c>
      <c r="P86">
        <v>34.063600000000001</v>
      </c>
      <c r="Q86">
        <v>1.8023100000000001</v>
      </c>
      <c r="S86" t="s">
        <v>106</v>
      </c>
      <c r="T86" t="s">
        <v>96</v>
      </c>
      <c r="U86">
        <v>0</v>
      </c>
      <c r="V86">
        <v>53.801400000000001</v>
      </c>
      <c r="W86">
        <v>2.5377999999999998</v>
      </c>
      <c r="Y86" t="s">
        <v>106</v>
      </c>
      <c r="Z86" t="s">
        <v>96</v>
      </c>
      <c r="AA86">
        <v>1</v>
      </c>
      <c r="AB86">
        <v>7.8081500000000004</v>
      </c>
      <c r="AC86">
        <v>0.260272</v>
      </c>
      <c r="AE86" s="17">
        <f t="shared" si="3"/>
        <v>1.2633828</v>
      </c>
      <c r="AF86" s="17">
        <f t="shared" si="4"/>
        <v>0.94571370482678307</v>
      </c>
      <c r="AG86" s="17">
        <f t="shared" si="5"/>
        <v>0.42293602624917159</v>
      </c>
      <c r="AH86" s="20">
        <v>41.5</v>
      </c>
      <c r="AJ86">
        <f>AVERAGE(AE205:AE266)</f>
        <v>0.76135108387096784</v>
      </c>
    </row>
    <row r="87" spans="1:36" x14ac:dyDescent="0.25">
      <c r="A87" s="6" t="s">
        <v>107</v>
      </c>
      <c r="B87" s="6" t="s">
        <v>93</v>
      </c>
      <c r="C87" s="6">
        <v>1</v>
      </c>
      <c r="D87" s="6">
        <v>8.3411299999999997</v>
      </c>
      <c r="E87" s="6">
        <v>0.27803800000000001</v>
      </c>
      <c r="F87" s="6"/>
      <c r="G87" s="6" t="s">
        <v>108</v>
      </c>
      <c r="H87" s="6" t="s">
        <v>93</v>
      </c>
      <c r="I87" s="6">
        <v>0.4</v>
      </c>
      <c r="J87" s="6">
        <v>41.426299999999998</v>
      </c>
      <c r="K87" s="6">
        <v>1.4235899999999999</v>
      </c>
      <c r="L87" s="6"/>
      <c r="M87" t="s">
        <v>108</v>
      </c>
      <c r="N87" t="s">
        <v>96</v>
      </c>
      <c r="O87">
        <v>0</v>
      </c>
      <c r="P87">
        <v>46.604300000000002</v>
      </c>
      <c r="Q87">
        <v>3.1489400000000001</v>
      </c>
      <c r="S87" t="s">
        <v>107</v>
      </c>
      <c r="T87" t="s">
        <v>96</v>
      </c>
      <c r="U87">
        <v>0.34666666666666668</v>
      </c>
      <c r="V87">
        <v>47.013100000000001</v>
      </c>
      <c r="W87">
        <v>1.7412300000000001</v>
      </c>
      <c r="Y87" t="s">
        <v>107</v>
      </c>
      <c r="Z87" t="s">
        <v>96</v>
      </c>
      <c r="AA87">
        <v>1</v>
      </c>
      <c r="AB87">
        <v>7.5144900000000003</v>
      </c>
      <c r="AC87">
        <v>0.25048300000000001</v>
      </c>
      <c r="AE87" s="17">
        <f t="shared" si="3"/>
        <v>1.3684562</v>
      </c>
      <c r="AF87" s="17">
        <f t="shared" si="4"/>
        <v>1.1990619803351286</v>
      </c>
      <c r="AG87" s="17">
        <f t="shared" si="5"/>
        <v>0.53623681945297264</v>
      </c>
      <c r="AH87" s="20">
        <v>42</v>
      </c>
      <c r="AJ87">
        <f>AVERAGE(AE268:AE325)</f>
        <v>0.84136566551724101</v>
      </c>
    </row>
    <row r="88" spans="1:36" x14ac:dyDescent="0.25">
      <c r="A88" s="6" t="s">
        <v>108</v>
      </c>
      <c r="B88" s="6" t="s">
        <v>93</v>
      </c>
      <c r="C88" s="6">
        <v>1</v>
      </c>
      <c r="D88" s="6">
        <v>7.66479</v>
      </c>
      <c r="E88" s="6">
        <v>0.25549300000000003</v>
      </c>
      <c r="F88" s="6"/>
      <c r="G88" s="6" t="s">
        <v>109</v>
      </c>
      <c r="H88" s="6" t="s">
        <v>93</v>
      </c>
      <c r="I88" s="6">
        <v>0.49</v>
      </c>
      <c r="J88" s="6">
        <v>31.671800000000001</v>
      </c>
      <c r="K88" s="6">
        <v>1.0846499999999999</v>
      </c>
      <c r="L88" s="6"/>
      <c r="M88" t="s">
        <v>109</v>
      </c>
      <c r="N88" t="s">
        <v>96</v>
      </c>
      <c r="O88">
        <v>0.29431438127090304</v>
      </c>
      <c r="P88">
        <v>27.705100000000002</v>
      </c>
      <c r="Q88">
        <v>1.27088</v>
      </c>
      <c r="S88" t="s">
        <v>108</v>
      </c>
      <c r="T88" t="s">
        <v>96</v>
      </c>
      <c r="U88">
        <v>0.78333333333333333</v>
      </c>
      <c r="V88">
        <v>15.2653</v>
      </c>
      <c r="W88">
        <v>0.50884300000000005</v>
      </c>
      <c r="Y88" t="s">
        <v>108</v>
      </c>
      <c r="Z88" t="s">
        <v>96</v>
      </c>
      <c r="AA88">
        <v>1</v>
      </c>
      <c r="AB88">
        <v>8.0746599999999997</v>
      </c>
      <c r="AC88">
        <v>0.26915499999999998</v>
      </c>
      <c r="AE88" s="17">
        <f t="shared" ref="AE88:AE151" si="6">AVERAGE(AC88,W88,Q88,K88,E88)</f>
        <v>0.67780419999999997</v>
      </c>
      <c r="AF88" s="17">
        <f t="shared" ref="AF88:AF151" si="7">STDEV(AC88,W88,Q88,K88,E88)</f>
        <v>0.47200402936172059</v>
      </c>
      <c r="AG88" s="17">
        <f t="shared" si="5"/>
        <v>0.21108661906132278</v>
      </c>
      <c r="AH88" s="20">
        <v>42.5</v>
      </c>
    </row>
    <row r="89" spans="1:36" x14ac:dyDescent="0.25">
      <c r="A89" s="6" t="s">
        <v>109</v>
      </c>
      <c r="B89" s="6" t="s">
        <v>93</v>
      </c>
      <c r="C89" s="6">
        <v>0.91</v>
      </c>
      <c r="D89" s="6">
        <v>9.0278799999999997</v>
      </c>
      <c r="E89" s="6">
        <v>0.300929</v>
      </c>
      <c r="F89" s="6"/>
      <c r="G89" s="6" t="s">
        <v>110</v>
      </c>
      <c r="H89" s="6" t="s">
        <v>93</v>
      </c>
      <c r="I89" s="6">
        <v>0.64666699999999999</v>
      </c>
      <c r="J89" s="6">
        <v>18.611499999999999</v>
      </c>
      <c r="K89" s="6">
        <v>0.62038300000000002</v>
      </c>
      <c r="L89" s="6"/>
      <c r="M89" t="s">
        <v>110</v>
      </c>
      <c r="N89" t="s">
        <v>96</v>
      </c>
      <c r="O89">
        <v>0.21</v>
      </c>
      <c r="P89">
        <v>25.607600000000001</v>
      </c>
      <c r="Q89">
        <v>0.85358599999999996</v>
      </c>
      <c r="S89" t="s">
        <v>109</v>
      </c>
      <c r="T89" t="s">
        <v>96</v>
      </c>
      <c r="U89">
        <v>0.9</v>
      </c>
      <c r="V89">
        <v>13.9122</v>
      </c>
      <c r="W89">
        <v>0.46373999999999999</v>
      </c>
      <c r="Y89" t="s">
        <v>109</v>
      </c>
      <c r="Z89" t="s">
        <v>96</v>
      </c>
      <c r="AA89">
        <v>1</v>
      </c>
      <c r="AB89">
        <v>6.82986</v>
      </c>
      <c r="AC89">
        <v>0.227662</v>
      </c>
      <c r="AE89" s="17">
        <f t="shared" si="6"/>
        <v>0.49325999999999998</v>
      </c>
      <c r="AF89" s="17">
        <f t="shared" si="7"/>
        <v>0.25219041663493086</v>
      </c>
      <c r="AG89" s="17">
        <f t="shared" si="5"/>
        <v>0.11278298297393982</v>
      </c>
      <c r="AH89" s="20">
        <v>43</v>
      </c>
    </row>
    <row r="90" spans="1:36" x14ac:dyDescent="0.25">
      <c r="A90" s="6" t="s">
        <v>110</v>
      </c>
      <c r="B90" s="6" t="s">
        <v>93</v>
      </c>
      <c r="C90" s="6">
        <v>1</v>
      </c>
      <c r="D90" s="6">
        <v>7.8268199999999997</v>
      </c>
      <c r="E90" s="6">
        <v>0.26089400000000001</v>
      </c>
      <c r="F90" s="6"/>
      <c r="G90" s="6" t="s">
        <v>111</v>
      </c>
      <c r="H90" s="6" t="s">
        <v>93</v>
      </c>
      <c r="I90" s="6">
        <v>0.64666699999999999</v>
      </c>
      <c r="J90" s="6">
        <v>23.783999999999999</v>
      </c>
      <c r="K90" s="6">
        <v>0.79279999999999995</v>
      </c>
      <c r="L90" s="6"/>
      <c r="M90" t="s">
        <v>111</v>
      </c>
      <c r="N90" t="s">
        <v>96</v>
      </c>
      <c r="O90">
        <v>0.20666666666666667</v>
      </c>
      <c r="P90">
        <v>34.810200000000002</v>
      </c>
      <c r="Q90">
        <v>1.1603399999999999</v>
      </c>
      <c r="S90" t="s">
        <v>110</v>
      </c>
      <c r="T90" t="s">
        <v>96</v>
      </c>
      <c r="U90">
        <v>0.32</v>
      </c>
      <c r="V90">
        <v>28.7761</v>
      </c>
      <c r="W90">
        <v>0.959202</v>
      </c>
      <c r="Y90" t="s">
        <v>110</v>
      </c>
      <c r="Z90" t="s">
        <v>96</v>
      </c>
      <c r="AA90">
        <v>1</v>
      </c>
      <c r="AB90">
        <v>5.2284899999999999</v>
      </c>
      <c r="AC90">
        <v>0.17428299999999999</v>
      </c>
      <c r="AE90" s="17">
        <f t="shared" si="6"/>
        <v>0.66950379999999998</v>
      </c>
      <c r="AF90" s="17">
        <f t="shared" si="7"/>
        <v>0.43366253719245795</v>
      </c>
      <c r="AG90" s="17">
        <f t="shared" si="5"/>
        <v>0.19393978249147334</v>
      </c>
      <c r="AH90" s="20">
        <v>43.5</v>
      </c>
    </row>
    <row r="91" spans="1:36" x14ac:dyDescent="0.25">
      <c r="A91" s="6" t="s">
        <v>111</v>
      </c>
      <c r="B91" s="6" t="s">
        <v>93</v>
      </c>
      <c r="C91" s="6">
        <v>0.51333300000000004</v>
      </c>
      <c r="D91" s="6">
        <v>22.259699999999999</v>
      </c>
      <c r="E91" s="6">
        <v>0.74199000000000004</v>
      </c>
      <c r="F91" s="6"/>
      <c r="G91" s="6" t="s">
        <v>112</v>
      </c>
      <c r="H91" s="6" t="s">
        <v>93</v>
      </c>
      <c r="I91" s="6">
        <v>0.67</v>
      </c>
      <c r="J91" s="6">
        <v>26.3474</v>
      </c>
      <c r="K91" s="6">
        <v>0.87824599999999997</v>
      </c>
      <c r="L91" s="6"/>
      <c r="M91" t="s">
        <v>112</v>
      </c>
      <c r="N91" t="s">
        <v>96</v>
      </c>
      <c r="O91">
        <v>0.52666666666666673</v>
      </c>
      <c r="P91">
        <v>20.683499999999999</v>
      </c>
      <c r="Q91">
        <v>0.68944899999999998</v>
      </c>
      <c r="S91" t="s">
        <v>111</v>
      </c>
      <c r="T91" t="s">
        <v>96</v>
      </c>
      <c r="U91">
        <v>0.10333333333333333</v>
      </c>
      <c r="V91">
        <v>55.326099999999997</v>
      </c>
      <c r="W91">
        <v>1.9619200000000001</v>
      </c>
      <c r="Y91" t="s">
        <v>111</v>
      </c>
      <c r="Z91" t="s">
        <v>96</v>
      </c>
      <c r="AA91">
        <v>0.95</v>
      </c>
      <c r="AB91">
        <v>8.7223500000000005</v>
      </c>
      <c r="AC91">
        <v>0.29074499999999998</v>
      </c>
      <c r="AE91" s="17">
        <f t="shared" si="6"/>
        <v>0.91247000000000011</v>
      </c>
      <c r="AF91" s="17">
        <f t="shared" si="7"/>
        <v>0.62607115353248766</v>
      </c>
      <c r="AG91" s="17">
        <f t="shared" si="5"/>
        <v>0.27998753161007001</v>
      </c>
      <c r="AH91" s="20">
        <v>44</v>
      </c>
    </row>
    <row r="92" spans="1:36" x14ac:dyDescent="0.25">
      <c r="A92" s="6" t="s">
        <v>112</v>
      </c>
      <c r="B92" s="6" t="s">
        <v>93</v>
      </c>
      <c r="C92" s="6">
        <v>0.41666700000000001</v>
      </c>
      <c r="D92" s="6">
        <v>24.5471</v>
      </c>
      <c r="E92" s="6">
        <v>0.81823699999999999</v>
      </c>
      <c r="F92" s="6"/>
      <c r="G92" s="6" t="s">
        <v>113</v>
      </c>
      <c r="H92" s="6" t="s">
        <v>93</v>
      </c>
      <c r="I92" s="6">
        <v>0.80666700000000002</v>
      </c>
      <c r="J92" s="6">
        <v>15.2227</v>
      </c>
      <c r="K92" s="6">
        <v>0.50742500000000001</v>
      </c>
      <c r="L92" s="6"/>
      <c r="M92" t="s">
        <v>113</v>
      </c>
      <c r="N92" t="s">
        <v>96</v>
      </c>
      <c r="O92">
        <v>0.1453287197231834</v>
      </c>
      <c r="P92">
        <v>36.251199999999997</v>
      </c>
      <c r="Q92">
        <v>1.6111599999999999</v>
      </c>
      <c r="S92" t="s">
        <v>112</v>
      </c>
      <c r="T92" t="s">
        <v>96</v>
      </c>
      <c r="U92">
        <v>6.6666666666666671E-3</v>
      </c>
      <c r="V92">
        <v>53.456600000000002</v>
      </c>
      <c r="W92">
        <v>1.9368300000000001</v>
      </c>
      <c r="Y92" t="s">
        <v>112</v>
      </c>
      <c r="Z92" t="s">
        <v>96</v>
      </c>
      <c r="AA92">
        <v>1</v>
      </c>
      <c r="AB92">
        <v>7.2147399999999999</v>
      </c>
      <c r="AC92">
        <v>0.24049100000000001</v>
      </c>
      <c r="AE92" s="17">
        <f t="shared" si="6"/>
        <v>1.0228286</v>
      </c>
      <c r="AF92" s="17">
        <f t="shared" si="7"/>
        <v>0.72475566736059394</v>
      </c>
      <c r="AG92" s="17">
        <f t="shared" si="5"/>
        <v>0.3241205878593027</v>
      </c>
      <c r="AH92" s="20">
        <v>44.5</v>
      </c>
    </row>
    <row r="93" spans="1:36" x14ac:dyDescent="0.25">
      <c r="A93" s="6" t="s">
        <v>113</v>
      </c>
      <c r="B93" s="6" t="s">
        <v>93</v>
      </c>
      <c r="C93" s="6">
        <v>0.473333</v>
      </c>
      <c r="D93" s="6">
        <v>22.892499999999998</v>
      </c>
      <c r="E93" s="6">
        <v>0.76308200000000004</v>
      </c>
      <c r="F93" s="6"/>
      <c r="G93" s="6" t="s">
        <v>114</v>
      </c>
      <c r="H93" s="6" t="s">
        <v>93</v>
      </c>
      <c r="I93" s="6">
        <v>0.32666699999999999</v>
      </c>
      <c r="J93" s="6">
        <v>21.509799999999998</v>
      </c>
      <c r="K93" s="6">
        <v>0.71699400000000002</v>
      </c>
      <c r="L93" s="6"/>
      <c r="M93" t="s">
        <v>114</v>
      </c>
      <c r="N93" t="s">
        <v>96</v>
      </c>
      <c r="O93">
        <v>0.24324324324324326</v>
      </c>
      <c r="P93">
        <v>31.577000000000002</v>
      </c>
      <c r="Q93">
        <v>1.3849499999999999</v>
      </c>
      <c r="S93" t="s">
        <v>113</v>
      </c>
      <c r="T93" t="s">
        <v>96</v>
      </c>
      <c r="U93">
        <v>0</v>
      </c>
      <c r="V93">
        <v>68.144800000000004</v>
      </c>
      <c r="W93">
        <v>2.7814199999999998</v>
      </c>
      <c r="Y93" t="s">
        <v>113</v>
      </c>
      <c r="Z93" t="s">
        <v>96</v>
      </c>
      <c r="AA93">
        <v>1</v>
      </c>
      <c r="AB93">
        <v>6.8325899999999997</v>
      </c>
      <c r="AC93">
        <v>0.22775300000000001</v>
      </c>
      <c r="AE93" s="17">
        <f t="shared" si="6"/>
        <v>1.1748397999999998</v>
      </c>
      <c r="AF93" s="17">
        <f t="shared" si="7"/>
        <v>0.98759643887936366</v>
      </c>
      <c r="AG93" s="17">
        <f t="shared" si="5"/>
        <v>0.44166655433419466</v>
      </c>
      <c r="AH93" s="20">
        <v>45</v>
      </c>
    </row>
    <row r="94" spans="1:36" x14ac:dyDescent="0.25">
      <c r="A94" s="6" t="s">
        <v>114</v>
      </c>
      <c r="B94" s="6" t="s">
        <v>93</v>
      </c>
      <c r="C94" s="6">
        <v>0.57999999999999996</v>
      </c>
      <c r="D94" s="6">
        <v>17.904900000000001</v>
      </c>
      <c r="E94" s="6">
        <v>0.59682999999999997</v>
      </c>
      <c r="F94" s="6"/>
      <c r="G94" s="6" t="s">
        <v>115</v>
      </c>
      <c r="H94" s="6" t="s">
        <v>93</v>
      </c>
      <c r="I94" s="6">
        <v>0.62</v>
      </c>
      <c r="J94" s="6">
        <v>21.876300000000001</v>
      </c>
      <c r="K94" s="6">
        <v>0.729209</v>
      </c>
      <c r="L94" s="6"/>
      <c r="M94" t="s">
        <v>115</v>
      </c>
      <c r="N94" t="s">
        <v>96</v>
      </c>
      <c r="O94">
        <v>0.02</v>
      </c>
      <c r="P94">
        <v>30.264299999999999</v>
      </c>
      <c r="Q94">
        <v>1.2252700000000001</v>
      </c>
      <c r="S94" t="s">
        <v>114</v>
      </c>
      <c r="T94" t="s">
        <v>96</v>
      </c>
      <c r="U94">
        <v>0</v>
      </c>
      <c r="V94">
        <v>67.7</v>
      </c>
      <c r="W94">
        <v>2.5074100000000001</v>
      </c>
      <c r="Y94" t="s">
        <v>114</v>
      </c>
      <c r="Z94" t="s">
        <v>96</v>
      </c>
      <c r="AA94">
        <v>1</v>
      </c>
      <c r="AB94">
        <v>5.7994399999999997</v>
      </c>
      <c r="AC94">
        <v>0.19331499999999999</v>
      </c>
      <c r="AE94" s="17">
        <f t="shared" si="6"/>
        <v>1.0504068</v>
      </c>
      <c r="AF94" s="17">
        <f t="shared" si="7"/>
        <v>0.89399968643378203</v>
      </c>
      <c r="AG94" s="17">
        <f t="shared" si="5"/>
        <v>0.39980881414588659</v>
      </c>
      <c r="AH94" s="20">
        <v>45.5</v>
      </c>
    </row>
    <row r="95" spans="1:36" x14ac:dyDescent="0.25">
      <c r="A95" s="6" t="s">
        <v>115</v>
      </c>
      <c r="B95" s="6" t="s">
        <v>93</v>
      </c>
      <c r="C95" s="6">
        <v>0.56000000000000005</v>
      </c>
      <c r="D95" s="6">
        <v>20.723099999999999</v>
      </c>
      <c r="E95" s="6">
        <v>0.69077100000000002</v>
      </c>
      <c r="F95" s="6"/>
      <c r="G95" s="6" t="s">
        <v>116</v>
      </c>
      <c r="H95" s="6" t="s">
        <v>93</v>
      </c>
      <c r="I95" s="6">
        <v>0.32</v>
      </c>
      <c r="J95" s="6">
        <v>23.550999999999998</v>
      </c>
      <c r="K95" s="6">
        <v>0.78503500000000004</v>
      </c>
      <c r="L95" s="6"/>
      <c r="M95" t="s">
        <v>116</v>
      </c>
      <c r="N95" t="s">
        <v>96</v>
      </c>
      <c r="O95">
        <v>0.51</v>
      </c>
      <c r="P95">
        <v>26.8992</v>
      </c>
      <c r="Q95">
        <v>0.89664100000000002</v>
      </c>
      <c r="S95" t="s">
        <v>115</v>
      </c>
      <c r="T95" t="s">
        <v>96</v>
      </c>
      <c r="U95">
        <v>0.08</v>
      </c>
      <c r="V95">
        <v>27.9163</v>
      </c>
      <c r="W95">
        <v>0.93054199999999998</v>
      </c>
      <c r="Y95" t="s">
        <v>115</v>
      </c>
      <c r="Z95" t="s">
        <v>96</v>
      </c>
      <c r="AA95">
        <v>1</v>
      </c>
      <c r="AB95">
        <v>5.8380400000000003</v>
      </c>
      <c r="AC95">
        <v>0.194601</v>
      </c>
      <c r="AE95" s="17">
        <f t="shared" si="6"/>
        <v>0.69951800000000008</v>
      </c>
      <c r="AF95" s="17">
        <f t="shared" si="7"/>
        <v>0.2977248771483495</v>
      </c>
      <c r="AG95" s="17">
        <f t="shared" si="5"/>
        <v>0.13314661277929662</v>
      </c>
      <c r="AH95" s="20">
        <v>46</v>
      </c>
    </row>
    <row r="96" spans="1:36" x14ac:dyDescent="0.25">
      <c r="A96" s="6" t="s">
        <v>116</v>
      </c>
      <c r="B96" s="6" t="s">
        <v>93</v>
      </c>
      <c r="C96" s="6">
        <v>0.32</v>
      </c>
      <c r="D96" s="6">
        <v>31.391500000000001</v>
      </c>
      <c r="E96" s="6">
        <v>1.0463800000000001</v>
      </c>
      <c r="F96" s="6"/>
      <c r="G96" s="6" t="s">
        <v>117</v>
      </c>
      <c r="H96" s="6" t="s">
        <v>93</v>
      </c>
      <c r="I96" s="6">
        <v>0.82333299999999998</v>
      </c>
      <c r="J96" s="6">
        <v>12.7423</v>
      </c>
      <c r="K96" s="6">
        <v>0.42474400000000001</v>
      </c>
      <c r="L96" s="6"/>
      <c r="M96" t="s">
        <v>117</v>
      </c>
      <c r="N96" t="s">
        <v>96</v>
      </c>
      <c r="O96">
        <v>0.52333333333333332</v>
      </c>
      <c r="P96">
        <v>26.161100000000001</v>
      </c>
      <c r="Q96">
        <v>0.87203600000000003</v>
      </c>
      <c r="S96" t="s">
        <v>116</v>
      </c>
      <c r="T96" t="s">
        <v>96</v>
      </c>
      <c r="U96">
        <v>0.38999999999999996</v>
      </c>
      <c r="V96">
        <v>26.293500000000002</v>
      </c>
      <c r="W96">
        <v>0.87645099999999998</v>
      </c>
      <c r="Y96" t="s">
        <v>116</v>
      </c>
      <c r="Z96" t="s">
        <v>96</v>
      </c>
      <c r="AA96">
        <v>1</v>
      </c>
      <c r="AB96">
        <v>5.7653999999999996</v>
      </c>
      <c r="AC96">
        <v>0.19217999999999999</v>
      </c>
      <c r="AE96" s="17">
        <f t="shared" si="6"/>
        <v>0.68235820000000003</v>
      </c>
      <c r="AF96" s="17">
        <f t="shared" si="7"/>
        <v>0.35805072877205535</v>
      </c>
      <c r="AG96" s="17">
        <f t="shared" si="5"/>
        <v>0.1601251537855311</v>
      </c>
      <c r="AH96" s="20">
        <v>46.5</v>
      </c>
    </row>
    <row r="97" spans="1:34" x14ac:dyDescent="0.25">
      <c r="A97" s="6" t="s">
        <v>117</v>
      </c>
      <c r="B97" s="6" t="s">
        <v>93</v>
      </c>
      <c r="C97" s="6">
        <v>0.47</v>
      </c>
      <c r="D97" s="6">
        <v>37.312899999999999</v>
      </c>
      <c r="E97" s="6">
        <v>1.24376</v>
      </c>
      <c r="F97" s="6"/>
      <c r="G97" s="6" t="s">
        <v>118</v>
      </c>
      <c r="H97" s="6" t="s">
        <v>93</v>
      </c>
      <c r="I97" s="6">
        <v>0.33</v>
      </c>
      <c r="J97" s="6">
        <v>38.883600000000001</v>
      </c>
      <c r="K97" s="6">
        <v>1.2961199999999999</v>
      </c>
      <c r="L97" s="6"/>
      <c r="M97" t="s">
        <v>118</v>
      </c>
      <c r="N97" t="s">
        <v>96</v>
      </c>
      <c r="O97">
        <v>0.33</v>
      </c>
      <c r="P97">
        <v>40.361899999999999</v>
      </c>
      <c r="Q97">
        <v>1.3589899999999999</v>
      </c>
      <c r="S97" t="s">
        <v>117</v>
      </c>
      <c r="T97" t="s">
        <v>96</v>
      </c>
      <c r="U97">
        <v>0.61</v>
      </c>
      <c r="V97">
        <v>18.7332</v>
      </c>
      <c r="W97">
        <v>0.62444100000000002</v>
      </c>
      <c r="Y97" t="s">
        <v>117</v>
      </c>
      <c r="Z97" t="s">
        <v>96</v>
      </c>
      <c r="AA97">
        <v>1</v>
      </c>
      <c r="AB97">
        <v>8.1987900000000007</v>
      </c>
      <c r="AC97">
        <v>0.27329300000000001</v>
      </c>
      <c r="AE97" s="17">
        <f t="shared" si="6"/>
        <v>0.95932080000000008</v>
      </c>
      <c r="AF97" s="17">
        <f t="shared" si="7"/>
        <v>0.48395595147358172</v>
      </c>
      <c r="AG97" s="17">
        <f t="shared" si="5"/>
        <v>0.21643168112210365</v>
      </c>
      <c r="AH97" s="20">
        <v>47</v>
      </c>
    </row>
    <row r="98" spans="1:34" x14ac:dyDescent="0.25">
      <c r="A98" s="6" t="s">
        <v>118</v>
      </c>
      <c r="B98" s="6" t="s">
        <v>93</v>
      </c>
      <c r="C98" s="6">
        <v>0.84666699999999995</v>
      </c>
      <c r="D98" s="6">
        <v>12.724</v>
      </c>
      <c r="E98" s="6">
        <v>0.42413400000000001</v>
      </c>
      <c r="F98" s="6"/>
      <c r="G98" s="6" t="s">
        <v>119</v>
      </c>
      <c r="H98" s="6" t="s">
        <v>93</v>
      </c>
      <c r="I98" s="6">
        <v>0.60666699999999996</v>
      </c>
      <c r="J98" s="6">
        <v>18.506799999999998</v>
      </c>
      <c r="K98" s="6">
        <v>0.61689400000000005</v>
      </c>
      <c r="L98" s="6"/>
      <c r="M98" t="s">
        <v>119</v>
      </c>
      <c r="N98" t="s">
        <v>96</v>
      </c>
      <c r="O98">
        <v>0.10431654676258993</v>
      </c>
      <c r="P98">
        <v>35.314900000000002</v>
      </c>
      <c r="Q98">
        <v>2.29318</v>
      </c>
      <c r="S98" t="s">
        <v>118</v>
      </c>
      <c r="T98" t="s">
        <v>96</v>
      </c>
      <c r="U98">
        <v>0</v>
      </c>
      <c r="V98">
        <v>61.4953</v>
      </c>
      <c r="W98">
        <v>2.5411299999999999</v>
      </c>
      <c r="Y98" t="s">
        <v>118</v>
      </c>
      <c r="Z98" t="s">
        <v>96</v>
      </c>
      <c r="AA98">
        <v>1</v>
      </c>
      <c r="AB98">
        <v>7.2316099999999999</v>
      </c>
      <c r="AC98">
        <v>0.24105399999999999</v>
      </c>
      <c r="AE98" s="17">
        <f t="shared" si="6"/>
        <v>1.2232784000000003</v>
      </c>
      <c r="AF98" s="17">
        <f t="shared" si="7"/>
        <v>1.1014219057512877</v>
      </c>
      <c r="AG98" s="17">
        <f t="shared" si="5"/>
        <v>0.49257085063344919</v>
      </c>
      <c r="AH98" s="20">
        <v>47.5</v>
      </c>
    </row>
    <row r="99" spans="1:34" x14ac:dyDescent="0.25">
      <c r="A99" s="6" t="s">
        <v>119</v>
      </c>
      <c r="B99" s="6" t="s">
        <v>93</v>
      </c>
      <c r="C99" s="6">
        <v>0.57999999999999996</v>
      </c>
      <c r="D99" s="6">
        <v>23.8536</v>
      </c>
      <c r="E99" s="6">
        <v>0.79511900000000002</v>
      </c>
      <c r="F99" s="6"/>
      <c r="G99" s="6" t="s">
        <v>120</v>
      </c>
      <c r="H99" s="6" t="s">
        <v>93</v>
      </c>
      <c r="I99" s="6">
        <v>0.68</v>
      </c>
      <c r="J99" s="6">
        <v>15.335800000000001</v>
      </c>
      <c r="K99" s="6">
        <v>0.51119199999999998</v>
      </c>
      <c r="L99" s="6"/>
      <c r="M99" t="s">
        <v>120</v>
      </c>
      <c r="N99" t="s">
        <v>96</v>
      </c>
      <c r="O99">
        <v>0.40878378378378377</v>
      </c>
      <c r="P99">
        <v>24.8964</v>
      </c>
      <c r="Q99">
        <v>0.89234400000000003</v>
      </c>
      <c r="S99" t="s">
        <v>119</v>
      </c>
      <c r="T99" t="s">
        <v>96</v>
      </c>
      <c r="U99">
        <v>0</v>
      </c>
      <c r="V99">
        <v>62.884799999999998</v>
      </c>
      <c r="W99">
        <v>2.7581099999999998</v>
      </c>
      <c r="Y99" t="s">
        <v>119</v>
      </c>
      <c r="Z99" t="s">
        <v>96</v>
      </c>
      <c r="AA99">
        <v>1</v>
      </c>
      <c r="AB99">
        <v>6.70695</v>
      </c>
      <c r="AC99">
        <v>0.22356500000000001</v>
      </c>
      <c r="AE99" s="17">
        <f t="shared" si="6"/>
        <v>1.0360659999999999</v>
      </c>
      <c r="AF99" s="17">
        <f t="shared" si="7"/>
        <v>0.99747150321525502</v>
      </c>
      <c r="AG99" s="17">
        <f t="shared" si="5"/>
        <v>0.44608281736164201</v>
      </c>
      <c r="AH99" s="20">
        <v>48</v>
      </c>
    </row>
    <row r="100" spans="1:34" x14ac:dyDescent="0.25">
      <c r="A100" s="6" t="s">
        <v>120</v>
      </c>
      <c r="B100" s="6" t="s">
        <v>93</v>
      </c>
      <c r="C100" s="6">
        <v>0.35666700000000001</v>
      </c>
      <c r="D100" s="6">
        <v>29.206700000000001</v>
      </c>
      <c r="E100" s="6">
        <v>0.97355499999999995</v>
      </c>
      <c r="F100" s="6"/>
      <c r="G100" s="6" t="s">
        <v>121</v>
      </c>
      <c r="H100" s="6" t="s">
        <v>93</v>
      </c>
      <c r="I100" s="6">
        <v>0.63</v>
      </c>
      <c r="J100" s="6">
        <v>20.599900000000002</v>
      </c>
      <c r="K100" s="6">
        <v>0.68666300000000002</v>
      </c>
      <c r="L100" s="6"/>
      <c r="M100" t="s">
        <v>121</v>
      </c>
      <c r="N100" t="s">
        <v>96</v>
      </c>
      <c r="O100">
        <v>0.6095890410958904</v>
      </c>
      <c r="P100">
        <v>27.213100000000001</v>
      </c>
      <c r="Q100">
        <v>0.97538000000000002</v>
      </c>
      <c r="S100" t="s">
        <v>120</v>
      </c>
      <c r="T100" t="s">
        <v>96</v>
      </c>
      <c r="U100">
        <v>0.2533333333333333</v>
      </c>
      <c r="V100">
        <v>54.538499999999999</v>
      </c>
      <c r="W100">
        <v>2.0199400000000001</v>
      </c>
      <c r="Y100" t="s">
        <v>120</v>
      </c>
      <c r="Z100" t="s">
        <v>96</v>
      </c>
      <c r="AA100">
        <v>1</v>
      </c>
      <c r="AB100">
        <v>6.2413299999999996</v>
      </c>
      <c r="AC100">
        <v>0.20804400000000001</v>
      </c>
      <c r="AE100" s="17">
        <f t="shared" si="6"/>
        <v>0.97271640000000004</v>
      </c>
      <c r="AF100" s="17">
        <f t="shared" si="7"/>
        <v>0.66393438933850957</v>
      </c>
      <c r="AG100" s="17">
        <f t="shared" si="5"/>
        <v>0.29692048543214378</v>
      </c>
      <c r="AH100" s="20">
        <v>48.5</v>
      </c>
    </row>
    <row r="101" spans="1:34" x14ac:dyDescent="0.25">
      <c r="A101" s="6" t="s">
        <v>121</v>
      </c>
      <c r="B101" s="6" t="s">
        <v>93</v>
      </c>
      <c r="C101" s="6">
        <v>0.91</v>
      </c>
      <c r="D101" s="6">
        <v>12.0905</v>
      </c>
      <c r="E101" s="6">
        <v>0.40301599999999999</v>
      </c>
      <c r="F101" s="6"/>
      <c r="G101" s="6" t="s">
        <v>122</v>
      </c>
      <c r="H101" s="6" t="s">
        <v>93</v>
      </c>
      <c r="I101" s="6">
        <v>0.216667</v>
      </c>
      <c r="J101" s="6">
        <v>27.3384</v>
      </c>
      <c r="K101" s="6">
        <v>0.91128100000000001</v>
      </c>
      <c r="L101" s="6"/>
      <c r="M101" t="s">
        <v>122</v>
      </c>
      <c r="N101" t="s">
        <v>96</v>
      </c>
      <c r="O101">
        <v>0.46075085324232079</v>
      </c>
      <c r="P101">
        <v>22.6675</v>
      </c>
      <c r="Q101">
        <v>0.92144300000000001</v>
      </c>
      <c r="S101" t="s">
        <v>121</v>
      </c>
      <c r="T101" t="s">
        <v>96</v>
      </c>
      <c r="U101">
        <v>0.08</v>
      </c>
      <c r="V101">
        <v>52.634500000000003</v>
      </c>
      <c r="W101">
        <v>1.7964</v>
      </c>
      <c r="Y101" t="s">
        <v>121</v>
      </c>
      <c r="Z101" t="s">
        <v>96</v>
      </c>
      <c r="AA101">
        <v>1</v>
      </c>
      <c r="AB101">
        <v>6.14419</v>
      </c>
      <c r="AC101">
        <v>0.20480599999999999</v>
      </c>
      <c r="AE101" s="17">
        <f t="shared" si="6"/>
        <v>0.84738919999999995</v>
      </c>
      <c r="AF101" s="17">
        <f t="shared" si="7"/>
        <v>0.61655663481119083</v>
      </c>
      <c r="AG101" s="17">
        <f t="shared" si="5"/>
        <v>0.27573250948326716</v>
      </c>
      <c r="AH101" s="20">
        <v>49</v>
      </c>
    </row>
    <row r="102" spans="1:34" x14ac:dyDescent="0.25">
      <c r="A102" s="6" t="s">
        <v>122</v>
      </c>
      <c r="B102" s="6" t="s">
        <v>93</v>
      </c>
      <c r="C102" s="6">
        <v>0.656667</v>
      </c>
      <c r="D102" s="6">
        <v>24.219899999999999</v>
      </c>
      <c r="E102" s="6">
        <v>0.80733100000000002</v>
      </c>
      <c r="F102" s="6"/>
      <c r="G102" s="6" t="s">
        <v>123</v>
      </c>
      <c r="H102" s="6" t="s">
        <v>93</v>
      </c>
      <c r="I102" s="6">
        <v>0.66</v>
      </c>
      <c r="J102" s="6">
        <v>12.852</v>
      </c>
      <c r="K102" s="6">
        <v>0.42840099999999998</v>
      </c>
      <c r="L102" s="6"/>
      <c r="M102" t="s">
        <v>123</v>
      </c>
      <c r="N102" t="s">
        <v>96</v>
      </c>
      <c r="O102">
        <v>0</v>
      </c>
      <c r="P102">
        <v>45.137799999999999</v>
      </c>
      <c r="Q102">
        <v>1.97973</v>
      </c>
      <c r="S102" t="s">
        <v>122</v>
      </c>
      <c r="T102" t="s">
        <v>96</v>
      </c>
      <c r="U102">
        <v>0</v>
      </c>
      <c r="V102">
        <v>59.332700000000003</v>
      </c>
      <c r="W102">
        <v>2.5685199999999999</v>
      </c>
      <c r="Y102" t="s">
        <v>122</v>
      </c>
      <c r="Z102" t="s">
        <v>96</v>
      </c>
      <c r="AA102">
        <v>1</v>
      </c>
      <c r="AB102">
        <v>5.82761</v>
      </c>
      <c r="AC102">
        <v>0.19425400000000001</v>
      </c>
      <c r="AE102" s="17">
        <f t="shared" si="6"/>
        <v>1.1956472000000002</v>
      </c>
      <c r="AF102" s="17">
        <f t="shared" si="7"/>
        <v>1.0297827569248283</v>
      </c>
      <c r="AG102" s="17">
        <f t="shared" si="5"/>
        <v>0.46053284930821164</v>
      </c>
      <c r="AH102" s="20">
        <v>49.5</v>
      </c>
    </row>
    <row r="103" spans="1:34" x14ac:dyDescent="0.25">
      <c r="A103" s="6" t="s">
        <v>123</v>
      </c>
      <c r="B103" s="6" t="s">
        <v>93</v>
      </c>
      <c r="C103" s="6">
        <v>0.66333299999999995</v>
      </c>
      <c r="D103" s="6">
        <v>20.2394</v>
      </c>
      <c r="E103" s="6">
        <v>0.674647</v>
      </c>
      <c r="F103" s="6"/>
      <c r="G103" s="6" t="s">
        <v>124</v>
      </c>
      <c r="H103" s="6" t="s">
        <v>93</v>
      </c>
      <c r="I103" s="6">
        <v>0.59666699999999995</v>
      </c>
      <c r="J103" s="6">
        <v>22.650300000000001</v>
      </c>
      <c r="K103" s="6">
        <v>0.75501099999999999</v>
      </c>
      <c r="L103" s="6"/>
      <c r="M103" t="s">
        <v>124</v>
      </c>
      <c r="N103" t="s">
        <v>96</v>
      </c>
      <c r="O103">
        <v>0.13945578231292516</v>
      </c>
      <c r="P103">
        <v>28.3521</v>
      </c>
      <c r="Q103">
        <v>1.1074999999999999</v>
      </c>
      <c r="S103" t="s">
        <v>123</v>
      </c>
      <c r="T103" t="s">
        <v>96</v>
      </c>
      <c r="U103">
        <v>0</v>
      </c>
      <c r="V103">
        <v>50.734900000000003</v>
      </c>
      <c r="W103">
        <v>2.01329</v>
      </c>
      <c r="Y103" t="s">
        <v>123</v>
      </c>
      <c r="Z103" t="s">
        <v>96</v>
      </c>
      <c r="AA103">
        <v>1</v>
      </c>
      <c r="AB103">
        <v>5.7009800000000004</v>
      </c>
      <c r="AC103">
        <v>0.19003300000000001</v>
      </c>
      <c r="AE103" s="17">
        <f t="shared" si="6"/>
        <v>0.94809619999999994</v>
      </c>
      <c r="AF103" s="17">
        <f t="shared" si="7"/>
        <v>0.67947839878225702</v>
      </c>
      <c r="AG103" s="17">
        <f t="shared" si="5"/>
        <v>0.30387197778396741</v>
      </c>
      <c r="AH103" s="20">
        <v>50</v>
      </c>
    </row>
    <row r="104" spans="1:34" x14ac:dyDescent="0.25">
      <c r="A104" s="6" t="s">
        <v>124</v>
      </c>
      <c r="B104" s="6" t="s">
        <v>93</v>
      </c>
      <c r="C104" s="6">
        <v>0.42333300000000001</v>
      </c>
      <c r="D104" s="6">
        <v>22.018999999999998</v>
      </c>
      <c r="E104" s="6">
        <v>0.73396700000000004</v>
      </c>
      <c r="F104" s="6"/>
      <c r="G104" s="6" t="s">
        <v>125</v>
      </c>
      <c r="H104" s="6" t="s">
        <v>93</v>
      </c>
      <c r="I104" s="6">
        <v>0.37333300000000003</v>
      </c>
      <c r="J104" s="6">
        <v>32.564700000000002</v>
      </c>
      <c r="K104" s="6">
        <v>1.0854900000000001</v>
      </c>
      <c r="L104" s="6"/>
      <c r="M104" t="s">
        <v>125</v>
      </c>
      <c r="N104" t="s">
        <v>96</v>
      </c>
      <c r="O104">
        <v>0.19285714285714287</v>
      </c>
      <c r="P104">
        <v>32.950000000000003</v>
      </c>
      <c r="Q104">
        <v>1.2722</v>
      </c>
      <c r="S104" t="s">
        <v>124</v>
      </c>
      <c r="T104" t="s">
        <v>96</v>
      </c>
      <c r="U104">
        <v>0</v>
      </c>
      <c r="V104">
        <v>57.3675</v>
      </c>
      <c r="W104">
        <v>2.0785300000000002</v>
      </c>
      <c r="Y104" t="s">
        <v>124</v>
      </c>
      <c r="Z104" t="s">
        <v>96</v>
      </c>
      <c r="AA104">
        <v>1</v>
      </c>
      <c r="AB104">
        <v>5.2665499999999996</v>
      </c>
      <c r="AC104">
        <v>0.17555200000000001</v>
      </c>
      <c r="AE104" s="17">
        <f t="shared" si="6"/>
        <v>1.0691478000000001</v>
      </c>
      <c r="AF104" s="17">
        <f t="shared" si="7"/>
        <v>0.70199880903901846</v>
      </c>
      <c r="AG104" s="17">
        <f t="shared" si="5"/>
        <v>0.31394341142702781</v>
      </c>
      <c r="AH104" s="20">
        <v>50.5</v>
      </c>
    </row>
    <row r="105" spans="1:34" x14ac:dyDescent="0.25">
      <c r="A105" s="6" t="s">
        <v>125</v>
      </c>
      <c r="B105" s="6" t="s">
        <v>93</v>
      </c>
      <c r="C105" s="6">
        <v>0.526667</v>
      </c>
      <c r="D105" s="6">
        <v>22.7257</v>
      </c>
      <c r="E105" s="6">
        <v>0.75752299999999995</v>
      </c>
      <c r="F105" s="6"/>
      <c r="G105" s="6" t="s">
        <v>126</v>
      </c>
      <c r="H105" s="6" t="s">
        <v>93</v>
      </c>
      <c r="I105" s="6">
        <v>0.71</v>
      </c>
      <c r="J105" s="6">
        <v>16.800799999999999</v>
      </c>
      <c r="K105" s="6">
        <v>0.56002600000000002</v>
      </c>
      <c r="L105" s="6"/>
      <c r="M105" t="s">
        <v>126</v>
      </c>
      <c r="N105" t="s">
        <v>96</v>
      </c>
      <c r="O105">
        <v>4.778156996587031E-2</v>
      </c>
      <c r="P105">
        <v>53.4116</v>
      </c>
      <c r="Q105">
        <v>3.2568100000000002</v>
      </c>
      <c r="S105" t="s">
        <v>125</v>
      </c>
      <c r="T105" t="s">
        <v>96</v>
      </c>
      <c r="U105">
        <v>9.0000000000000011E-2</v>
      </c>
      <c r="V105">
        <v>32.699599999999997</v>
      </c>
      <c r="W105">
        <v>1.1160300000000001</v>
      </c>
      <c r="Y105" t="s">
        <v>125</v>
      </c>
      <c r="Z105" t="s">
        <v>96</v>
      </c>
      <c r="AA105">
        <v>1</v>
      </c>
      <c r="AB105">
        <v>10.715</v>
      </c>
      <c r="AC105">
        <v>0.35716700000000001</v>
      </c>
      <c r="AE105" s="17">
        <f t="shared" si="6"/>
        <v>1.2095112000000001</v>
      </c>
      <c r="AF105" s="17">
        <f t="shared" si="7"/>
        <v>1.1782175207136838</v>
      </c>
      <c r="AG105" s="17">
        <f t="shared" si="5"/>
        <v>0.52691489371941269</v>
      </c>
      <c r="AH105" s="20">
        <v>51</v>
      </c>
    </row>
    <row r="106" spans="1:34" x14ac:dyDescent="0.25">
      <c r="A106" s="6" t="s">
        <v>126</v>
      </c>
      <c r="B106" s="6" t="s">
        <v>93</v>
      </c>
      <c r="C106" s="6">
        <v>0.89</v>
      </c>
      <c r="D106" s="6">
        <v>10.4003</v>
      </c>
      <c r="E106" s="6">
        <v>0.34667700000000001</v>
      </c>
      <c r="F106" s="6"/>
      <c r="G106" s="6" t="s">
        <v>127</v>
      </c>
      <c r="H106" s="6" t="s">
        <v>93</v>
      </c>
      <c r="I106" s="6">
        <v>0.68666700000000003</v>
      </c>
      <c r="J106" s="6">
        <v>18.564</v>
      </c>
      <c r="K106" s="6">
        <v>0.61879799999999996</v>
      </c>
      <c r="L106" s="6"/>
      <c r="M106" t="s">
        <v>127</v>
      </c>
      <c r="N106" t="s">
        <v>96</v>
      </c>
      <c r="O106">
        <v>6.6889632107023408E-2</v>
      </c>
      <c r="P106">
        <v>29.884</v>
      </c>
      <c r="Q106">
        <v>1.11093</v>
      </c>
      <c r="S106" t="s">
        <v>126</v>
      </c>
      <c r="T106" t="s">
        <v>96</v>
      </c>
      <c r="U106">
        <v>3.0000000000000002E-2</v>
      </c>
      <c r="V106">
        <v>42.8902</v>
      </c>
      <c r="W106">
        <v>1.52634</v>
      </c>
      <c r="Y106" t="s">
        <v>126</v>
      </c>
      <c r="Z106" t="s">
        <v>96</v>
      </c>
      <c r="AA106">
        <v>1</v>
      </c>
      <c r="AB106">
        <v>9.88584</v>
      </c>
      <c r="AC106">
        <v>0.32952799999999999</v>
      </c>
      <c r="AE106" s="17">
        <f t="shared" si="6"/>
        <v>0.7864546</v>
      </c>
      <c r="AF106" s="17">
        <f t="shared" si="7"/>
        <v>0.52033875531023055</v>
      </c>
      <c r="AG106" s="17">
        <f t="shared" si="5"/>
        <v>0.23270256564026104</v>
      </c>
      <c r="AH106" s="20">
        <v>51.5</v>
      </c>
    </row>
    <row r="107" spans="1:34" x14ac:dyDescent="0.25">
      <c r="A107" s="6" t="s">
        <v>127</v>
      </c>
      <c r="B107" s="6" t="s">
        <v>93</v>
      </c>
      <c r="C107" s="6">
        <v>0.94333299999999998</v>
      </c>
      <c r="D107" s="6">
        <v>8.6603300000000001</v>
      </c>
      <c r="E107" s="6">
        <v>0.28867799999999999</v>
      </c>
      <c r="F107" s="6"/>
      <c r="G107" s="6" t="s">
        <v>128</v>
      </c>
      <c r="H107" s="6" t="s">
        <v>93</v>
      </c>
      <c r="I107" s="6">
        <v>0.78333299999999995</v>
      </c>
      <c r="J107" s="6">
        <v>17.2303</v>
      </c>
      <c r="K107" s="6">
        <v>0.57434200000000002</v>
      </c>
      <c r="L107" s="6"/>
      <c r="M107" t="s">
        <v>128</v>
      </c>
      <c r="N107" t="s">
        <v>96</v>
      </c>
      <c r="O107">
        <v>0.21088435374149661</v>
      </c>
      <c r="P107">
        <v>33.638500000000001</v>
      </c>
      <c r="Q107">
        <v>1.4016</v>
      </c>
      <c r="S107" t="s">
        <v>127</v>
      </c>
      <c r="T107" t="s">
        <v>96</v>
      </c>
      <c r="U107">
        <v>0.16666666666666666</v>
      </c>
      <c r="V107">
        <v>42.681699999999999</v>
      </c>
      <c r="W107">
        <v>1.4517599999999999</v>
      </c>
      <c r="Y107" t="s">
        <v>127</v>
      </c>
      <c r="Z107" t="s">
        <v>96</v>
      </c>
      <c r="AA107">
        <v>1</v>
      </c>
      <c r="AB107">
        <v>8.9620099999999994</v>
      </c>
      <c r="AC107">
        <v>0.298734</v>
      </c>
      <c r="AE107" s="17">
        <f t="shared" si="6"/>
        <v>0.80302280000000015</v>
      </c>
      <c r="AF107" s="17">
        <f t="shared" si="7"/>
        <v>0.58101361739738921</v>
      </c>
      <c r="AG107" s="17">
        <f t="shared" si="5"/>
        <v>0.25983718887072332</v>
      </c>
      <c r="AH107" s="20">
        <v>52</v>
      </c>
    </row>
    <row r="108" spans="1:34" x14ac:dyDescent="0.25">
      <c r="A108" s="6" t="s">
        <v>128</v>
      </c>
      <c r="B108" s="6" t="s">
        <v>93</v>
      </c>
      <c r="C108" s="6">
        <v>1</v>
      </c>
      <c r="D108" s="6">
        <v>7.6577999999999999</v>
      </c>
      <c r="E108" s="6">
        <v>0.25525999999999999</v>
      </c>
      <c r="F108" s="6"/>
      <c r="G108" s="6" t="s">
        <v>129</v>
      </c>
      <c r="H108" s="6" t="s">
        <v>93</v>
      </c>
      <c r="I108" s="6">
        <v>0.94666700000000004</v>
      </c>
      <c r="J108" s="6">
        <v>15.3995</v>
      </c>
      <c r="K108" s="6">
        <v>0.51331599999999999</v>
      </c>
      <c r="L108" s="6"/>
      <c r="M108" t="s">
        <v>129</v>
      </c>
      <c r="N108" t="s">
        <v>96</v>
      </c>
      <c r="O108">
        <v>0.12000000000000001</v>
      </c>
      <c r="P108">
        <v>39.576300000000003</v>
      </c>
      <c r="Q108">
        <v>1.71326</v>
      </c>
      <c r="S108" t="s">
        <v>128</v>
      </c>
      <c r="T108" t="s">
        <v>96</v>
      </c>
      <c r="U108">
        <v>0.24333333333333332</v>
      </c>
      <c r="V108">
        <v>32.350700000000003</v>
      </c>
      <c r="W108">
        <v>1.0892500000000001</v>
      </c>
      <c r="Y108" t="s">
        <v>128</v>
      </c>
      <c r="Z108" t="s">
        <v>96</v>
      </c>
      <c r="AA108">
        <v>1</v>
      </c>
      <c r="AB108">
        <v>6.2181600000000001</v>
      </c>
      <c r="AC108">
        <v>0.20727200000000001</v>
      </c>
      <c r="AE108" s="17">
        <f t="shared" si="6"/>
        <v>0.7556716</v>
      </c>
      <c r="AF108" s="17">
        <f t="shared" si="7"/>
        <v>0.63994925976736627</v>
      </c>
      <c r="AG108" s="17">
        <f t="shared" si="5"/>
        <v>0.28619400939810041</v>
      </c>
      <c r="AH108" s="20">
        <v>52.5</v>
      </c>
    </row>
    <row r="109" spans="1:34" x14ac:dyDescent="0.25">
      <c r="A109" s="6" t="s">
        <v>129</v>
      </c>
      <c r="B109" s="6" t="s">
        <v>93</v>
      </c>
      <c r="C109" s="6">
        <v>1</v>
      </c>
      <c r="D109" s="6">
        <v>6.7985199999999999</v>
      </c>
      <c r="E109" s="6">
        <v>0.22661700000000001</v>
      </c>
      <c r="F109" s="6"/>
      <c r="G109" s="6" t="s">
        <v>130</v>
      </c>
      <c r="H109" s="6" t="s">
        <v>93</v>
      </c>
      <c r="I109" s="6">
        <v>0.43</v>
      </c>
      <c r="J109" s="6">
        <v>28.4711</v>
      </c>
      <c r="K109" s="6">
        <v>0.94903700000000002</v>
      </c>
      <c r="L109" s="6"/>
      <c r="M109" t="s">
        <v>130</v>
      </c>
      <c r="N109" t="s">
        <v>96</v>
      </c>
      <c r="O109">
        <v>8.8435374149659865E-2</v>
      </c>
      <c r="P109">
        <v>46.815800000000003</v>
      </c>
      <c r="Q109">
        <v>1.86517</v>
      </c>
      <c r="S109" t="s">
        <v>129</v>
      </c>
      <c r="T109" t="s">
        <v>96</v>
      </c>
      <c r="U109">
        <v>0.46</v>
      </c>
      <c r="V109">
        <v>30.452500000000001</v>
      </c>
      <c r="W109">
        <v>1.01508</v>
      </c>
      <c r="Y109" t="s">
        <v>129</v>
      </c>
      <c r="Z109" t="s">
        <v>96</v>
      </c>
      <c r="AA109">
        <v>1</v>
      </c>
      <c r="AB109">
        <v>7.1912799999999999</v>
      </c>
      <c r="AC109">
        <v>0.23970900000000001</v>
      </c>
      <c r="AE109" s="17">
        <f t="shared" si="6"/>
        <v>0.85912259999999985</v>
      </c>
      <c r="AF109" s="17">
        <f t="shared" si="7"/>
        <v>0.6760686398002056</v>
      </c>
      <c r="AG109" s="17">
        <f t="shared" si="5"/>
        <v>0.3023470872098159</v>
      </c>
      <c r="AH109" s="20">
        <v>53</v>
      </c>
    </row>
    <row r="110" spans="1:34" x14ac:dyDescent="0.25">
      <c r="A110" s="6" t="s">
        <v>130</v>
      </c>
      <c r="B110" s="6" t="s">
        <v>93</v>
      </c>
      <c r="C110" s="6">
        <v>1</v>
      </c>
      <c r="D110" s="6">
        <v>7.3040900000000004</v>
      </c>
      <c r="E110" s="6">
        <v>0.24346999999999999</v>
      </c>
      <c r="F110" s="6"/>
      <c r="G110" s="6" t="s">
        <v>131</v>
      </c>
      <c r="H110" s="6" t="s">
        <v>93</v>
      </c>
      <c r="I110" s="6">
        <v>0.38666699999999998</v>
      </c>
      <c r="J110" s="6">
        <v>32.438600000000001</v>
      </c>
      <c r="K110" s="6">
        <v>1.0812900000000001</v>
      </c>
      <c r="L110" s="6"/>
      <c r="M110" t="s">
        <v>131</v>
      </c>
      <c r="N110" t="s">
        <v>96</v>
      </c>
      <c r="O110">
        <v>0.29666666666666669</v>
      </c>
      <c r="P110">
        <v>26.148900000000001</v>
      </c>
      <c r="Q110">
        <v>1.0096099999999999</v>
      </c>
      <c r="S110" t="s">
        <v>130</v>
      </c>
      <c r="T110" t="s">
        <v>96</v>
      </c>
      <c r="U110">
        <v>0.41333333333333333</v>
      </c>
      <c r="V110">
        <v>25.093499999999999</v>
      </c>
      <c r="W110">
        <v>0.84775299999999998</v>
      </c>
      <c r="Y110" t="s">
        <v>130</v>
      </c>
      <c r="Z110" t="s">
        <v>96</v>
      </c>
      <c r="AA110">
        <v>1</v>
      </c>
      <c r="AB110">
        <v>6.5629900000000001</v>
      </c>
      <c r="AC110">
        <v>0.21876599999999999</v>
      </c>
      <c r="AE110" s="17">
        <f t="shared" si="6"/>
        <v>0.68017779999999994</v>
      </c>
      <c r="AF110" s="17">
        <f t="shared" si="7"/>
        <v>0.41866232538908971</v>
      </c>
      <c r="AG110" s="17">
        <f t="shared" si="5"/>
        <v>0.18723148383762814</v>
      </c>
      <c r="AH110" s="20">
        <v>53.5</v>
      </c>
    </row>
    <row r="111" spans="1:34" x14ac:dyDescent="0.25">
      <c r="A111" s="6" t="s">
        <v>131</v>
      </c>
      <c r="B111" s="6" t="s">
        <v>93</v>
      </c>
      <c r="C111" s="6">
        <v>1</v>
      </c>
      <c r="D111" s="6">
        <v>5.6090799999999996</v>
      </c>
      <c r="E111" s="6">
        <v>0.186969</v>
      </c>
      <c r="F111" s="6"/>
      <c r="G111" s="6" t="s">
        <v>132</v>
      </c>
      <c r="H111" s="6" t="s">
        <v>93</v>
      </c>
      <c r="I111" s="6">
        <v>0.7</v>
      </c>
      <c r="J111" s="6">
        <v>19.604600000000001</v>
      </c>
      <c r="K111" s="6">
        <v>0.65348600000000001</v>
      </c>
      <c r="L111" s="6"/>
      <c r="M111" t="s">
        <v>132</v>
      </c>
      <c r="N111" t="s">
        <v>96</v>
      </c>
      <c r="O111">
        <v>0</v>
      </c>
      <c r="P111">
        <v>43.23</v>
      </c>
      <c r="Q111">
        <v>1.75732</v>
      </c>
      <c r="S111" t="s">
        <v>131</v>
      </c>
      <c r="T111" t="s">
        <v>96</v>
      </c>
      <c r="U111">
        <v>0.54333333333333333</v>
      </c>
      <c r="V111">
        <v>22.323699999999999</v>
      </c>
      <c r="W111">
        <v>0.74412299999999998</v>
      </c>
      <c r="Y111" t="s">
        <v>131</v>
      </c>
      <c r="Z111" t="s">
        <v>96</v>
      </c>
      <c r="AA111">
        <v>1</v>
      </c>
      <c r="AB111">
        <v>5.4028900000000002</v>
      </c>
      <c r="AC111">
        <v>0.18009600000000001</v>
      </c>
      <c r="AE111" s="17">
        <f t="shared" si="6"/>
        <v>0.70439879999999999</v>
      </c>
      <c r="AF111" s="17">
        <f t="shared" si="7"/>
        <v>0.64331955564377186</v>
      </c>
      <c r="AG111" s="17">
        <f t="shared" si="5"/>
        <v>0.28770125153488646</v>
      </c>
      <c r="AH111" s="20">
        <v>54</v>
      </c>
    </row>
    <row r="112" spans="1:34" x14ac:dyDescent="0.25">
      <c r="A112" s="6" t="s">
        <v>132</v>
      </c>
      <c r="B112" s="6" t="s">
        <v>93</v>
      </c>
      <c r="C112" s="6">
        <v>0.94</v>
      </c>
      <c r="D112" s="6">
        <v>8.9003999999999994</v>
      </c>
      <c r="E112" s="6">
        <v>0.29668</v>
      </c>
      <c r="F112" s="6"/>
      <c r="G112" s="6" t="s">
        <v>133</v>
      </c>
      <c r="H112" s="6" t="s">
        <v>93</v>
      </c>
      <c r="I112" s="6">
        <v>0.78333299999999995</v>
      </c>
      <c r="J112" s="6">
        <v>17.8733</v>
      </c>
      <c r="K112" s="6">
        <v>0.59577599999999997</v>
      </c>
      <c r="L112" s="6"/>
      <c r="M112" t="s">
        <v>133</v>
      </c>
      <c r="N112" t="s">
        <v>96</v>
      </c>
      <c r="O112">
        <v>0</v>
      </c>
      <c r="P112">
        <v>39.940300000000001</v>
      </c>
      <c r="Q112">
        <v>1.6105</v>
      </c>
      <c r="S112" t="s">
        <v>132</v>
      </c>
      <c r="T112" t="s">
        <v>96</v>
      </c>
      <c r="U112">
        <v>0.58333333333333337</v>
      </c>
      <c r="V112">
        <v>21.2531</v>
      </c>
      <c r="W112">
        <v>0.71800900000000001</v>
      </c>
      <c r="Y112" t="s">
        <v>132</v>
      </c>
      <c r="Z112" t="s">
        <v>96</v>
      </c>
      <c r="AA112">
        <v>1</v>
      </c>
      <c r="AB112">
        <v>5.9792500000000004</v>
      </c>
      <c r="AC112">
        <v>0.19930800000000001</v>
      </c>
      <c r="AE112" s="17">
        <f t="shared" si="6"/>
        <v>0.68405459999999996</v>
      </c>
      <c r="AF112" s="17">
        <f t="shared" si="7"/>
        <v>0.55952780060851326</v>
      </c>
      <c r="AG112" s="17">
        <f t="shared" si="5"/>
        <v>0.25022843949231677</v>
      </c>
      <c r="AH112" s="20">
        <v>54.5</v>
      </c>
    </row>
    <row r="113" spans="1:34" x14ac:dyDescent="0.25">
      <c r="A113" s="6" t="s">
        <v>133</v>
      </c>
      <c r="B113" s="6" t="s">
        <v>93</v>
      </c>
      <c r="C113" s="6">
        <v>1</v>
      </c>
      <c r="D113" s="6">
        <v>6.9523000000000001</v>
      </c>
      <c r="E113" s="6">
        <v>0.231743</v>
      </c>
      <c r="F113" s="6"/>
      <c r="G113" s="6" t="s">
        <v>134</v>
      </c>
      <c r="H113" s="6" t="s">
        <v>93</v>
      </c>
      <c r="I113" s="6">
        <v>0.406667</v>
      </c>
      <c r="J113" s="6">
        <v>20.470199999999998</v>
      </c>
      <c r="K113" s="6">
        <v>0.68234099999999998</v>
      </c>
      <c r="L113" s="6"/>
      <c r="M113" t="s">
        <v>134</v>
      </c>
      <c r="N113" t="s">
        <v>96</v>
      </c>
      <c r="O113">
        <v>0.14432989690721651</v>
      </c>
      <c r="P113">
        <v>34.261899999999997</v>
      </c>
      <c r="Q113">
        <v>1.5503100000000001</v>
      </c>
      <c r="S113" t="s">
        <v>133</v>
      </c>
      <c r="T113" t="s">
        <v>96</v>
      </c>
      <c r="U113">
        <v>0.23</v>
      </c>
      <c r="V113">
        <v>47.317500000000003</v>
      </c>
      <c r="W113">
        <v>1.60944</v>
      </c>
      <c r="Y113" t="s">
        <v>133</v>
      </c>
      <c r="Z113" t="s">
        <v>96</v>
      </c>
      <c r="AA113">
        <v>1</v>
      </c>
      <c r="AB113">
        <v>8.3088099999999994</v>
      </c>
      <c r="AC113">
        <v>0.27695999999999998</v>
      </c>
      <c r="AE113" s="17">
        <f t="shared" si="6"/>
        <v>0.8701587999999999</v>
      </c>
      <c r="AF113" s="17">
        <f t="shared" si="7"/>
        <v>0.67154251978984947</v>
      </c>
      <c r="AG113" s="17">
        <f t="shared" si="5"/>
        <v>0.30032294480632021</v>
      </c>
      <c r="AH113" s="20">
        <v>55</v>
      </c>
    </row>
    <row r="114" spans="1:34" x14ac:dyDescent="0.25">
      <c r="A114" s="6" t="s">
        <v>134</v>
      </c>
      <c r="B114" s="6" t="s">
        <v>93</v>
      </c>
      <c r="C114" s="6">
        <v>0.473333</v>
      </c>
      <c r="D114" s="6">
        <v>30.514199999999999</v>
      </c>
      <c r="E114" s="6">
        <v>1.0171399999999999</v>
      </c>
      <c r="F114" s="6"/>
      <c r="G114" s="6" t="s">
        <v>135</v>
      </c>
      <c r="H114" s="6" t="s">
        <v>93</v>
      </c>
      <c r="I114" s="6">
        <v>0.53333299999999995</v>
      </c>
      <c r="J114" s="6">
        <v>21.327400000000001</v>
      </c>
      <c r="K114" s="6">
        <v>0.71091300000000002</v>
      </c>
      <c r="L114" s="6"/>
      <c r="M114" t="s">
        <v>135</v>
      </c>
      <c r="N114" t="s">
        <v>96</v>
      </c>
      <c r="O114">
        <v>0.15073529411764702</v>
      </c>
      <c r="P114">
        <v>32.758899999999997</v>
      </c>
      <c r="Q114">
        <v>1.39995</v>
      </c>
      <c r="S114" t="s">
        <v>134</v>
      </c>
      <c r="T114" t="s">
        <v>96</v>
      </c>
      <c r="U114">
        <v>4.3333333333333335E-2</v>
      </c>
      <c r="V114">
        <v>47.987400000000001</v>
      </c>
      <c r="W114">
        <v>1.7323999999999999</v>
      </c>
      <c r="Y114" t="s">
        <v>134</v>
      </c>
      <c r="Z114" t="s">
        <v>96</v>
      </c>
      <c r="AA114">
        <v>1</v>
      </c>
      <c r="AB114">
        <v>7.3272300000000001</v>
      </c>
      <c r="AC114">
        <v>0.24424100000000001</v>
      </c>
      <c r="AE114" s="17">
        <f t="shared" si="6"/>
        <v>1.0209288000000001</v>
      </c>
      <c r="AF114" s="17">
        <f t="shared" si="7"/>
        <v>0.58077887969579234</v>
      </c>
      <c r="AG114" s="17">
        <f t="shared" si="5"/>
        <v>0.2597322109791928</v>
      </c>
      <c r="AH114" s="20">
        <v>55.5</v>
      </c>
    </row>
    <row r="115" spans="1:34" x14ac:dyDescent="0.25">
      <c r="A115" s="6" t="s">
        <v>135</v>
      </c>
      <c r="B115" s="6" t="s">
        <v>93</v>
      </c>
      <c r="C115" s="6">
        <v>0.13</v>
      </c>
      <c r="D115" s="6">
        <v>42.618299999999998</v>
      </c>
      <c r="E115" s="6">
        <v>1.4206099999999999</v>
      </c>
      <c r="F115" s="6"/>
      <c r="G115" s="6" t="s">
        <v>136</v>
      </c>
      <c r="H115" s="6" t="s">
        <v>93</v>
      </c>
      <c r="I115" s="6">
        <v>0.73</v>
      </c>
      <c r="J115" s="6">
        <v>16.244599999999998</v>
      </c>
      <c r="K115" s="6">
        <v>0.54148600000000002</v>
      </c>
      <c r="L115" s="6"/>
      <c r="M115" t="s">
        <v>136</v>
      </c>
      <c r="N115" t="s">
        <v>96</v>
      </c>
      <c r="O115">
        <v>0.41825095057034217</v>
      </c>
      <c r="P115">
        <v>23.640999999999998</v>
      </c>
      <c r="Q115">
        <v>1.13659</v>
      </c>
      <c r="S115" t="s">
        <v>135</v>
      </c>
      <c r="T115" t="s">
        <v>96</v>
      </c>
      <c r="U115">
        <v>8.3333333333333329E-2</v>
      </c>
      <c r="V115">
        <v>54.503399999999999</v>
      </c>
      <c r="W115">
        <v>1.8351299999999999</v>
      </c>
      <c r="Y115" t="s">
        <v>135</v>
      </c>
      <c r="Z115" t="s">
        <v>96</v>
      </c>
      <c r="AA115">
        <v>1</v>
      </c>
      <c r="AB115">
        <v>6.0786499999999997</v>
      </c>
      <c r="AC115">
        <v>0.202622</v>
      </c>
      <c r="AE115" s="17">
        <f t="shared" si="6"/>
        <v>1.0272876</v>
      </c>
      <c r="AF115" s="17">
        <f t="shared" si="7"/>
        <v>0.65866065136214091</v>
      </c>
      <c r="AG115" s="17">
        <f t="shared" si="5"/>
        <v>0.29456199811000727</v>
      </c>
      <c r="AH115" s="20">
        <v>56</v>
      </c>
    </row>
    <row r="116" spans="1:34" x14ac:dyDescent="0.25">
      <c r="A116" s="6" t="s">
        <v>136</v>
      </c>
      <c r="B116" s="6" t="s">
        <v>93</v>
      </c>
      <c r="C116" s="6">
        <v>0.4</v>
      </c>
      <c r="D116" s="6">
        <v>22.922000000000001</v>
      </c>
      <c r="E116" s="6">
        <v>0.76406700000000005</v>
      </c>
      <c r="F116" s="6"/>
      <c r="G116" s="6" t="s">
        <v>137</v>
      </c>
      <c r="H116" s="6" t="s">
        <v>93</v>
      </c>
      <c r="I116" s="6">
        <v>0.56666700000000003</v>
      </c>
      <c r="J116" s="6">
        <v>23.3917</v>
      </c>
      <c r="K116" s="6">
        <v>0.77972399999999997</v>
      </c>
      <c r="L116" s="6"/>
      <c r="M116" t="s">
        <v>137</v>
      </c>
      <c r="N116" t="s">
        <v>96</v>
      </c>
      <c r="O116">
        <v>2.0408163265306121E-2</v>
      </c>
      <c r="P116">
        <v>32.463700000000003</v>
      </c>
      <c r="Q116">
        <v>1.38144</v>
      </c>
      <c r="S116" t="s">
        <v>136</v>
      </c>
      <c r="T116" t="s">
        <v>96</v>
      </c>
      <c r="U116">
        <v>0</v>
      </c>
      <c r="V116">
        <v>60.173400000000001</v>
      </c>
      <c r="W116">
        <v>2.6049099999999998</v>
      </c>
      <c r="Y116" t="s">
        <v>136</v>
      </c>
      <c r="Z116" t="s">
        <v>96</v>
      </c>
      <c r="AA116">
        <v>1</v>
      </c>
      <c r="AB116">
        <v>5.7554800000000004</v>
      </c>
      <c r="AC116">
        <v>0.19184899999999999</v>
      </c>
      <c r="AE116" s="17">
        <f t="shared" si="6"/>
        <v>1.1443979999999998</v>
      </c>
      <c r="AF116" s="17">
        <f t="shared" si="7"/>
        <v>0.91845966230776854</v>
      </c>
      <c r="AG116" s="17">
        <f t="shared" si="5"/>
        <v>0.41074764790233437</v>
      </c>
      <c r="AH116" s="20">
        <v>56.5</v>
      </c>
    </row>
    <row r="117" spans="1:34" x14ac:dyDescent="0.25">
      <c r="A117" s="6" t="s">
        <v>137</v>
      </c>
      <c r="B117" s="6" t="s">
        <v>93</v>
      </c>
      <c r="C117" s="6">
        <v>1</v>
      </c>
      <c r="D117" s="6">
        <v>11.555300000000001</v>
      </c>
      <c r="E117" s="6">
        <v>0.38517600000000002</v>
      </c>
      <c r="F117" s="6"/>
      <c r="G117" s="6" t="s">
        <v>138</v>
      </c>
      <c r="H117" s="6" t="s">
        <v>93</v>
      </c>
      <c r="I117" s="6">
        <v>0.37</v>
      </c>
      <c r="J117" s="6">
        <v>26.9193</v>
      </c>
      <c r="K117" s="6">
        <v>0.89730900000000002</v>
      </c>
      <c r="L117" s="6"/>
      <c r="M117" t="s">
        <v>138</v>
      </c>
      <c r="N117" t="s">
        <v>96</v>
      </c>
      <c r="O117">
        <v>0.29629629629629634</v>
      </c>
      <c r="P117">
        <v>37.576599999999999</v>
      </c>
      <c r="Q117">
        <v>1.4452499999999999</v>
      </c>
      <c r="S117" t="s">
        <v>137</v>
      </c>
      <c r="T117" t="s">
        <v>96</v>
      </c>
      <c r="U117">
        <v>0</v>
      </c>
      <c r="V117">
        <v>71.187299999999993</v>
      </c>
      <c r="W117">
        <v>3.1360000000000001</v>
      </c>
      <c r="Y117" t="s">
        <v>137</v>
      </c>
      <c r="Z117" t="s">
        <v>96</v>
      </c>
      <c r="AA117">
        <v>1</v>
      </c>
      <c r="AB117">
        <v>6.7534299999999998</v>
      </c>
      <c r="AC117">
        <v>0.22511400000000001</v>
      </c>
      <c r="AE117" s="17">
        <f t="shared" si="6"/>
        <v>1.2177698000000001</v>
      </c>
      <c r="AF117" s="17">
        <f t="shared" si="7"/>
        <v>1.1739492577399584</v>
      </c>
      <c r="AG117" s="17">
        <f t="shared" si="5"/>
        <v>0.5250060684883936</v>
      </c>
      <c r="AH117" s="20">
        <v>57</v>
      </c>
    </row>
    <row r="118" spans="1:34" x14ac:dyDescent="0.25">
      <c r="A118" s="6" t="s">
        <v>138</v>
      </c>
      <c r="B118" s="6" t="s">
        <v>93</v>
      </c>
      <c r="C118" s="6">
        <v>1</v>
      </c>
      <c r="D118" s="6">
        <v>11.4453</v>
      </c>
      <c r="E118" s="6">
        <v>0.38151000000000002</v>
      </c>
      <c r="F118" s="6"/>
      <c r="G118" s="6" t="s">
        <v>139</v>
      </c>
      <c r="H118" s="6" t="s">
        <v>93</v>
      </c>
      <c r="I118" s="6">
        <v>0.49333300000000002</v>
      </c>
      <c r="J118" s="6">
        <v>36.752800000000001</v>
      </c>
      <c r="K118" s="6">
        <v>1.22509</v>
      </c>
      <c r="L118" s="6"/>
      <c r="M118" t="s">
        <v>139</v>
      </c>
      <c r="N118" t="s">
        <v>96</v>
      </c>
      <c r="O118">
        <v>0.10544217687074829</v>
      </c>
      <c r="P118">
        <v>50.924300000000002</v>
      </c>
      <c r="Q118">
        <v>2.3576100000000002</v>
      </c>
      <c r="S118" t="s">
        <v>138</v>
      </c>
      <c r="T118" t="s">
        <v>96</v>
      </c>
      <c r="U118">
        <v>1.3333333333333334E-2</v>
      </c>
      <c r="V118">
        <v>63.901200000000003</v>
      </c>
      <c r="W118">
        <v>2.5560499999999999</v>
      </c>
      <c r="Y118" t="s">
        <v>138</v>
      </c>
      <c r="Z118" t="s">
        <v>96</v>
      </c>
      <c r="AA118">
        <v>1</v>
      </c>
      <c r="AB118">
        <v>7.4736099999999999</v>
      </c>
      <c r="AC118">
        <v>0.24912000000000001</v>
      </c>
      <c r="AE118" s="17">
        <f t="shared" si="6"/>
        <v>1.3538760000000001</v>
      </c>
      <c r="AF118" s="17">
        <f t="shared" si="7"/>
        <v>1.0764840407920595</v>
      </c>
      <c r="AG118" s="17">
        <f t="shared" si="5"/>
        <v>0.4814182983809403</v>
      </c>
      <c r="AH118" s="20">
        <v>57.5</v>
      </c>
    </row>
    <row r="119" spans="1:34" x14ac:dyDescent="0.25">
      <c r="A119" s="6" t="s">
        <v>139</v>
      </c>
      <c r="B119" s="6" t="s">
        <v>93</v>
      </c>
      <c r="C119" s="6">
        <v>1</v>
      </c>
      <c r="D119" s="6">
        <v>10.462199999999999</v>
      </c>
      <c r="E119" s="6">
        <v>0.34873799999999999</v>
      </c>
      <c r="F119" s="6"/>
      <c r="G119" s="6" t="s">
        <v>140</v>
      </c>
      <c r="H119" s="6" t="s">
        <v>93</v>
      </c>
      <c r="I119" s="6">
        <v>0.4</v>
      </c>
      <c r="J119" s="6">
        <v>35.365000000000002</v>
      </c>
      <c r="K119" s="6">
        <v>1.3549800000000001</v>
      </c>
      <c r="L119" s="6"/>
      <c r="M119" t="s">
        <v>140</v>
      </c>
      <c r="N119" t="s">
        <v>96</v>
      </c>
      <c r="O119">
        <v>0.81</v>
      </c>
      <c r="P119">
        <v>12.311199999999999</v>
      </c>
      <c r="Q119">
        <v>0.41037299999999999</v>
      </c>
      <c r="S119" t="s">
        <v>139</v>
      </c>
      <c r="T119" t="s">
        <v>96</v>
      </c>
      <c r="U119">
        <v>0</v>
      </c>
      <c r="V119">
        <v>50.0304</v>
      </c>
      <c r="W119">
        <v>2.8426300000000002</v>
      </c>
      <c r="Y119" t="s">
        <v>139</v>
      </c>
      <c r="Z119" t="s">
        <v>96</v>
      </c>
      <c r="AA119">
        <v>1</v>
      </c>
      <c r="AB119">
        <v>7.3005500000000003</v>
      </c>
      <c r="AC119">
        <v>0.24335200000000001</v>
      </c>
      <c r="AE119" s="17">
        <f t="shared" si="6"/>
        <v>1.0400146000000001</v>
      </c>
      <c r="AF119" s="17">
        <f t="shared" si="7"/>
        <v>1.1019991678662011</v>
      </c>
      <c r="AG119" s="17">
        <f t="shared" si="5"/>
        <v>0.4928290100994055</v>
      </c>
      <c r="AH119" s="20">
        <v>58</v>
      </c>
    </row>
    <row r="120" spans="1:34" x14ac:dyDescent="0.25">
      <c r="A120" s="6" t="s">
        <v>140</v>
      </c>
      <c r="B120" s="6" t="s">
        <v>93</v>
      </c>
      <c r="C120" s="6">
        <v>1</v>
      </c>
      <c r="D120" s="6">
        <v>11.3643</v>
      </c>
      <c r="E120" s="6">
        <v>0.37880900000000001</v>
      </c>
      <c r="F120" s="6"/>
      <c r="G120" s="6" t="s">
        <v>141</v>
      </c>
      <c r="H120" s="6" t="s">
        <v>93</v>
      </c>
      <c r="I120" s="6">
        <v>5.6667000000000002E-2</v>
      </c>
      <c r="J120" s="6">
        <v>75.474500000000006</v>
      </c>
      <c r="K120" s="6">
        <v>3.2814999999999999</v>
      </c>
      <c r="L120" s="6"/>
      <c r="M120" t="s">
        <v>141</v>
      </c>
      <c r="N120" t="s">
        <v>96</v>
      </c>
      <c r="O120">
        <v>0</v>
      </c>
      <c r="P120">
        <v>33.9711</v>
      </c>
      <c r="Q120">
        <v>1.73322</v>
      </c>
      <c r="S120" t="s">
        <v>140</v>
      </c>
      <c r="T120" t="s">
        <v>96</v>
      </c>
      <c r="U120">
        <v>0</v>
      </c>
      <c r="V120">
        <v>61.479100000000003</v>
      </c>
      <c r="W120">
        <v>2.7693300000000001</v>
      </c>
      <c r="Y120" t="s">
        <v>140</v>
      </c>
      <c r="Z120" t="s">
        <v>96</v>
      </c>
      <c r="AA120">
        <v>1</v>
      </c>
      <c r="AB120">
        <v>6.6268099999999999</v>
      </c>
      <c r="AC120">
        <v>0.22089400000000001</v>
      </c>
      <c r="AE120" s="17">
        <f t="shared" si="6"/>
        <v>1.6767506000000001</v>
      </c>
      <c r="AF120" s="17">
        <f t="shared" si="7"/>
        <v>1.3762548830081585</v>
      </c>
      <c r="AG120" s="17">
        <f t="shared" si="5"/>
        <v>0.61547989455445251</v>
      </c>
      <c r="AH120" s="20">
        <v>58.5</v>
      </c>
    </row>
    <row r="121" spans="1:34" x14ac:dyDescent="0.25">
      <c r="A121" s="6" t="s">
        <v>141</v>
      </c>
      <c r="B121" s="6" t="s">
        <v>93</v>
      </c>
      <c r="C121" s="6">
        <v>0.62666699999999997</v>
      </c>
      <c r="D121" s="6">
        <v>17.499400000000001</v>
      </c>
      <c r="E121" s="6">
        <v>0.58331500000000003</v>
      </c>
      <c r="F121" s="6"/>
      <c r="G121" s="6" t="s">
        <v>142</v>
      </c>
      <c r="H121" s="6" t="s">
        <v>93</v>
      </c>
      <c r="I121" s="6">
        <v>0</v>
      </c>
      <c r="J121" s="6">
        <v>65.712800000000001</v>
      </c>
      <c r="K121" s="6">
        <v>2.6180400000000001</v>
      </c>
      <c r="L121" s="6"/>
      <c r="M121" t="s">
        <v>142</v>
      </c>
      <c r="N121" t="s">
        <v>96</v>
      </c>
      <c r="O121">
        <v>2.4475524475524476E-2</v>
      </c>
      <c r="P121">
        <v>37.088200000000001</v>
      </c>
      <c r="Q121">
        <v>1.70129</v>
      </c>
      <c r="S121" t="s">
        <v>141</v>
      </c>
      <c r="T121" t="s">
        <v>96</v>
      </c>
      <c r="U121">
        <v>0</v>
      </c>
      <c r="V121">
        <v>60.828899999999997</v>
      </c>
      <c r="W121">
        <v>2.4331499999999999</v>
      </c>
      <c r="Y121" t="s">
        <v>141</v>
      </c>
      <c r="Z121" t="s">
        <v>96</v>
      </c>
      <c r="AA121">
        <v>1</v>
      </c>
      <c r="AB121">
        <v>7.5478399999999999</v>
      </c>
      <c r="AC121">
        <v>0.25159500000000001</v>
      </c>
      <c r="AE121" s="17">
        <f t="shared" si="6"/>
        <v>1.5174780000000001</v>
      </c>
      <c r="AF121" s="17">
        <f t="shared" si="7"/>
        <v>1.0675437999246216</v>
      </c>
      <c r="AG121" s="17">
        <f t="shared" si="5"/>
        <v>0.47742010111797772</v>
      </c>
      <c r="AH121" s="20">
        <v>59</v>
      </c>
    </row>
    <row r="122" spans="1:34" x14ac:dyDescent="0.25">
      <c r="A122" s="6" t="s">
        <v>142</v>
      </c>
      <c r="B122" s="6" t="s">
        <v>93</v>
      </c>
      <c r="C122" s="6">
        <v>0.25666699999999998</v>
      </c>
      <c r="D122" s="6">
        <v>25.0532</v>
      </c>
      <c r="E122" s="6">
        <v>0.83510700000000004</v>
      </c>
      <c r="F122" s="6"/>
      <c r="G122" s="6" t="s">
        <v>143</v>
      </c>
      <c r="H122" s="6" t="s">
        <v>93</v>
      </c>
      <c r="I122" s="6">
        <v>0.418605</v>
      </c>
      <c r="J122" s="6">
        <v>13.364800000000001</v>
      </c>
      <c r="K122" s="6">
        <v>0.71469800000000006</v>
      </c>
      <c r="L122" s="6"/>
      <c r="M122" t="s">
        <v>143</v>
      </c>
      <c r="N122" t="s">
        <v>96</v>
      </c>
      <c r="O122">
        <v>0.29194630872483218</v>
      </c>
      <c r="P122">
        <v>26.554600000000001</v>
      </c>
      <c r="Q122">
        <v>1.10185</v>
      </c>
      <c r="S122" t="s">
        <v>142</v>
      </c>
      <c r="T122" t="s">
        <v>96</v>
      </c>
      <c r="U122">
        <v>0</v>
      </c>
      <c r="V122">
        <v>62.790399999999998</v>
      </c>
      <c r="W122">
        <v>3.3222399999999999</v>
      </c>
      <c r="Y122" t="s">
        <v>142</v>
      </c>
      <c r="Z122" t="s">
        <v>96</v>
      </c>
      <c r="AA122">
        <v>1</v>
      </c>
      <c r="AB122">
        <v>7.4724599999999999</v>
      </c>
      <c r="AC122">
        <v>0.249082</v>
      </c>
      <c r="AE122" s="17">
        <f t="shared" si="6"/>
        <v>1.2445954000000001</v>
      </c>
      <c r="AF122" s="17">
        <f t="shared" si="7"/>
        <v>1.2017177566894812</v>
      </c>
      <c r="AG122" s="17">
        <f t="shared" si="5"/>
        <v>0.53742451874524655</v>
      </c>
      <c r="AH122" s="20">
        <v>59.5</v>
      </c>
    </row>
    <row r="123" spans="1:34" x14ac:dyDescent="0.25">
      <c r="A123" s="6" t="s">
        <v>143</v>
      </c>
      <c r="B123" s="6" t="s">
        <v>93</v>
      </c>
      <c r="C123" s="6">
        <v>0.41666700000000001</v>
      </c>
      <c r="D123" s="6">
        <v>20.993600000000001</v>
      </c>
      <c r="E123" s="6">
        <v>0.69978600000000002</v>
      </c>
      <c r="F123" s="6"/>
      <c r="G123" s="6" t="s">
        <v>144</v>
      </c>
      <c r="H123" s="6" t="s">
        <v>93</v>
      </c>
      <c r="I123" s="6">
        <v>0.49666700000000003</v>
      </c>
      <c r="J123" s="6">
        <v>24.5745</v>
      </c>
      <c r="K123" s="6">
        <v>0.88080499999999995</v>
      </c>
      <c r="L123" s="6"/>
      <c r="M123" t="s">
        <v>144</v>
      </c>
      <c r="N123" t="s">
        <v>96</v>
      </c>
      <c r="O123">
        <v>0.19463087248322147</v>
      </c>
      <c r="P123">
        <v>34.021099999999997</v>
      </c>
      <c r="Q123">
        <v>1.2694399999999999</v>
      </c>
      <c r="S123" t="s">
        <v>143</v>
      </c>
      <c r="T123" t="s">
        <v>96</v>
      </c>
      <c r="U123">
        <v>0</v>
      </c>
      <c r="V123">
        <v>60.487900000000003</v>
      </c>
      <c r="W123">
        <v>3.1669</v>
      </c>
      <c r="Y123" t="s">
        <v>143</v>
      </c>
      <c r="Z123" t="s">
        <v>96</v>
      </c>
      <c r="AA123">
        <v>1</v>
      </c>
      <c r="AB123">
        <v>7.1313300000000002</v>
      </c>
      <c r="AC123">
        <v>0.23771100000000001</v>
      </c>
      <c r="AE123" s="17">
        <f t="shared" si="6"/>
        <v>1.2509284000000001</v>
      </c>
      <c r="AF123" s="17">
        <f t="shared" si="7"/>
        <v>1.1334293788442664</v>
      </c>
      <c r="AG123" s="17">
        <f t="shared" si="5"/>
        <v>0.5068850277582283</v>
      </c>
      <c r="AH123" s="20">
        <v>60</v>
      </c>
    </row>
    <row r="124" spans="1:34" x14ac:dyDescent="0.25">
      <c r="A124" s="6" t="s">
        <v>144</v>
      </c>
      <c r="B124" s="6" t="s">
        <v>93</v>
      </c>
      <c r="C124" s="6">
        <v>0.86333300000000002</v>
      </c>
      <c r="D124" s="6">
        <v>13.543100000000001</v>
      </c>
      <c r="E124" s="6">
        <v>0.45143699999999998</v>
      </c>
      <c r="F124" s="6"/>
      <c r="G124" s="6" t="s">
        <v>145</v>
      </c>
      <c r="H124" s="6" t="s">
        <v>93</v>
      </c>
      <c r="I124" s="6">
        <v>0.69333299999999998</v>
      </c>
      <c r="J124" s="6">
        <v>26.939900000000002</v>
      </c>
      <c r="K124" s="6">
        <v>0.91013299999999997</v>
      </c>
      <c r="L124" s="6"/>
      <c r="M124" t="s">
        <v>145</v>
      </c>
      <c r="N124" t="s">
        <v>96</v>
      </c>
      <c r="O124">
        <v>0.13793103448275862</v>
      </c>
      <c r="P124">
        <v>47.088900000000002</v>
      </c>
      <c r="Q124">
        <v>1.91418</v>
      </c>
      <c r="S124" t="s">
        <v>144</v>
      </c>
      <c r="T124" t="s">
        <v>96</v>
      </c>
      <c r="U124">
        <v>0</v>
      </c>
      <c r="V124">
        <v>55.046199999999999</v>
      </c>
      <c r="W124">
        <v>2.5965199999999999</v>
      </c>
      <c r="Y124" t="s">
        <v>144</v>
      </c>
      <c r="Z124" t="s">
        <v>96</v>
      </c>
      <c r="AA124">
        <v>1</v>
      </c>
      <c r="AB124">
        <v>8.2100000000000009</v>
      </c>
      <c r="AC124">
        <v>0.27366699999999999</v>
      </c>
      <c r="AE124" s="17">
        <f t="shared" si="6"/>
        <v>1.2291874</v>
      </c>
      <c r="AF124" s="17">
        <f t="shared" si="7"/>
        <v>0.99480198164674971</v>
      </c>
      <c r="AG124" s="17">
        <f t="shared" si="5"/>
        <v>0.44488897102272607</v>
      </c>
      <c r="AH124" s="20">
        <v>60.5</v>
      </c>
    </row>
    <row r="125" spans="1:34" x14ac:dyDescent="0.25">
      <c r="A125" s="6" t="s">
        <v>145</v>
      </c>
      <c r="B125" s="6" t="s">
        <v>93</v>
      </c>
      <c r="C125" s="6">
        <v>0.63666699999999998</v>
      </c>
      <c r="D125" s="6">
        <v>19.428599999999999</v>
      </c>
      <c r="E125" s="6">
        <v>0.647621</v>
      </c>
      <c r="F125" s="6"/>
      <c r="G125" s="6" t="s">
        <v>146</v>
      </c>
      <c r="H125" s="6" t="s">
        <v>93</v>
      </c>
      <c r="I125" s="6">
        <v>0.25</v>
      </c>
      <c r="J125" s="6">
        <v>46.010399999999997</v>
      </c>
      <c r="K125" s="6">
        <v>1.58657</v>
      </c>
      <c r="L125" s="6"/>
      <c r="M125" t="s">
        <v>146</v>
      </c>
      <c r="N125" t="s">
        <v>96</v>
      </c>
      <c r="O125">
        <v>0</v>
      </c>
      <c r="P125">
        <v>38.588900000000002</v>
      </c>
      <c r="Q125">
        <v>1.5623100000000001</v>
      </c>
      <c r="S125" t="s">
        <v>145</v>
      </c>
      <c r="T125" t="s">
        <v>96</v>
      </c>
      <c r="U125">
        <v>0</v>
      </c>
      <c r="V125">
        <v>56.745899999999999</v>
      </c>
      <c r="W125">
        <v>2.6030199999999999</v>
      </c>
      <c r="Y125" t="s">
        <v>145</v>
      </c>
      <c r="Z125" t="s">
        <v>96</v>
      </c>
      <c r="AA125">
        <v>1</v>
      </c>
      <c r="AB125">
        <v>7.5332999999999997</v>
      </c>
      <c r="AC125">
        <v>0.25111</v>
      </c>
      <c r="AE125" s="17">
        <f t="shared" si="6"/>
        <v>1.3301262</v>
      </c>
      <c r="AF125" s="17">
        <f t="shared" si="7"/>
        <v>0.91788080292443186</v>
      </c>
      <c r="AG125" s="17">
        <f t="shared" si="5"/>
        <v>0.41048877411622348</v>
      </c>
      <c r="AH125" s="20">
        <v>61</v>
      </c>
    </row>
    <row r="126" spans="1:34" x14ac:dyDescent="0.25">
      <c r="A126" s="6" t="s">
        <v>146</v>
      </c>
      <c r="B126" s="6" t="s">
        <v>93</v>
      </c>
      <c r="C126" s="6">
        <v>0.83</v>
      </c>
      <c r="D126" s="6">
        <v>14.8414</v>
      </c>
      <c r="E126" s="6">
        <v>0.49471500000000002</v>
      </c>
      <c r="F126" s="6"/>
      <c r="G126" s="6" t="s">
        <v>147</v>
      </c>
      <c r="H126" s="6" t="s">
        <v>93</v>
      </c>
      <c r="I126" s="6">
        <v>0.67666700000000002</v>
      </c>
      <c r="J126" s="6">
        <v>28.833500000000001</v>
      </c>
      <c r="K126" s="6">
        <v>1.06006</v>
      </c>
      <c r="L126" s="6"/>
      <c r="M126" t="s">
        <v>147</v>
      </c>
      <c r="N126" t="s">
        <v>96</v>
      </c>
      <c r="O126">
        <v>0.10204081632653061</v>
      </c>
      <c r="P126">
        <v>28.077000000000002</v>
      </c>
      <c r="Q126">
        <v>1.02098</v>
      </c>
      <c r="S126" t="s">
        <v>146</v>
      </c>
      <c r="T126" t="s">
        <v>96</v>
      </c>
      <c r="U126">
        <v>0</v>
      </c>
      <c r="V126">
        <v>60.398800000000001</v>
      </c>
      <c r="W126">
        <v>2.9319799999999998</v>
      </c>
      <c r="Y126" t="s">
        <v>146</v>
      </c>
      <c r="Z126" t="s">
        <v>96</v>
      </c>
      <c r="AA126">
        <v>1</v>
      </c>
      <c r="AB126">
        <v>5.6491899999999999</v>
      </c>
      <c r="AC126">
        <v>0.188306</v>
      </c>
      <c r="AE126" s="17">
        <f t="shared" si="6"/>
        <v>1.1392082000000001</v>
      </c>
      <c r="AF126" s="17">
        <f t="shared" si="7"/>
        <v>1.0669887007982792</v>
      </c>
      <c r="AG126" s="17">
        <f t="shared" si="5"/>
        <v>0.47717185324182726</v>
      </c>
      <c r="AH126" s="20">
        <v>61.5</v>
      </c>
    </row>
    <row r="127" spans="1:34" x14ac:dyDescent="0.25">
      <c r="A127" s="6" t="s">
        <v>147</v>
      </c>
      <c r="B127" s="6" t="s">
        <v>93</v>
      </c>
      <c r="C127" s="6">
        <v>0.24</v>
      </c>
      <c r="D127" s="6">
        <v>25.6783</v>
      </c>
      <c r="E127" s="6">
        <v>0.85594499999999996</v>
      </c>
      <c r="F127" s="6"/>
      <c r="G127" s="6" t="s">
        <v>148</v>
      </c>
      <c r="H127" s="6" t="s">
        <v>93</v>
      </c>
      <c r="I127" s="6">
        <v>0.66666700000000001</v>
      </c>
      <c r="J127" s="6">
        <v>24.270700000000001</v>
      </c>
      <c r="K127" s="6">
        <v>0.81995799999999996</v>
      </c>
      <c r="L127" s="6"/>
      <c r="M127" t="s">
        <v>148</v>
      </c>
      <c r="N127" t="s">
        <v>96</v>
      </c>
      <c r="O127">
        <v>0.63</v>
      </c>
      <c r="P127">
        <v>16.259799999999998</v>
      </c>
      <c r="Q127">
        <v>0.54199399999999998</v>
      </c>
      <c r="S127" t="s">
        <v>147</v>
      </c>
      <c r="T127" t="s">
        <v>96</v>
      </c>
      <c r="U127">
        <v>0.14000000000000001</v>
      </c>
      <c r="V127">
        <v>25.188199999999998</v>
      </c>
      <c r="W127">
        <v>0.83960599999999996</v>
      </c>
      <c r="Y127" t="s">
        <v>147</v>
      </c>
      <c r="Z127" t="s">
        <v>96</v>
      </c>
      <c r="AA127">
        <v>1</v>
      </c>
      <c r="AB127">
        <v>6.1008100000000001</v>
      </c>
      <c r="AC127">
        <v>0.20336000000000001</v>
      </c>
      <c r="AE127" s="17">
        <f t="shared" si="6"/>
        <v>0.6521726000000001</v>
      </c>
      <c r="AF127" s="17">
        <f t="shared" si="7"/>
        <v>0.28212518706560008</v>
      </c>
      <c r="AG127" s="17">
        <f t="shared" si="5"/>
        <v>0.12617021928870523</v>
      </c>
      <c r="AH127" s="20">
        <v>62</v>
      </c>
    </row>
    <row r="128" spans="1:34" x14ac:dyDescent="0.25">
      <c r="A128" s="6" t="s">
        <v>148</v>
      </c>
      <c r="B128" s="6" t="s">
        <v>93</v>
      </c>
      <c r="C128" s="6">
        <v>0.74</v>
      </c>
      <c r="D128" s="6">
        <v>16.1356</v>
      </c>
      <c r="E128" s="6">
        <v>0.53785499999999997</v>
      </c>
      <c r="F128" s="6"/>
      <c r="G128" s="6" t="s">
        <v>149</v>
      </c>
      <c r="H128" s="6" t="s">
        <v>93</v>
      </c>
      <c r="I128" s="6">
        <v>0.86</v>
      </c>
      <c r="J128" s="6">
        <v>18.4878</v>
      </c>
      <c r="K128" s="6">
        <v>0.63098299999999996</v>
      </c>
      <c r="L128" s="6"/>
      <c r="M128" t="s">
        <v>149</v>
      </c>
      <c r="N128" t="s">
        <v>96</v>
      </c>
      <c r="O128">
        <v>0.58333333333333337</v>
      </c>
      <c r="P128">
        <v>16.352399999999999</v>
      </c>
      <c r="Q128">
        <v>0.54507899999999998</v>
      </c>
      <c r="S128" t="s">
        <v>148</v>
      </c>
      <c r="T128" t="s">
        <v>96</v>
      </c>
      <c r="U128">
        <v>0.27666666666666667</v>
      </c>
      <c r="V128">
        <v>38.467100000000002</v>
      </c>
      <c r="W128">
        <v>1.2951900000000001</v>
      </c>
      <c r="Y128" t="s">
        <v>148</v>
      </c>
      <c r="Z128" t="s">
        <v>96</v>
      </c>
      <c r="AA128">
        <v>1</v>
      </c>
      <c r="AB128">
        <v>6.3722099999999999</v>
      </c>
      <c r="AC128">
        <v>0.21240700000000001</v>
      </c>
      <c r="AE128" s="17">
        <f t="shared" si="6"/>
        <v>0.64430279999999995</v>
      </c>
      <c r="AF128" s="17">
        <f t="shared" si="7"/>
        <v>0.39734809766274209</v>
      </c>
      <c r="AG128" s="17">
        <f t="shared" si="5"/>
        <v>0.17769947142082332</v>
      </c>
      <c r="AH128" s="20">
        <v>62.5</v>
      </c>
    </row>
    <row r="129" spans="1:34" x14ac:dyDescent="0.25">
      <c r="A129" s="6" t="s">
        <v>149</v>
      </c>
      <c r="B129" s="6" t="s">
        <v>93</v>
      </c>
      <c r="C129" s="6">
        <v>0.48</v>
      </c>
      <c r="D129" s="6">
        <v>19.761700000000001</v>
      </c>
      <c r="E129" s="6">
        <v>0.65872399999999998</v>
      </c>
      <c r="F129" s="6"/>
      <c r="G129" s="6" t="s">
        <v>150</v>
      </c>
      <c r="H129" s="6" t="s">
        <v>93</v>
      </c>
      <c r="I129" s="6">
        <v>0.08</v>
      </c>
      <c r="J129" s="6">
        <v>77.331500000000005</v>
      </c>
      <c r="K129" s="6">
        <v>2.7422499999999999</v>
      </c>
      <c r="L129" s="6"/>
      <c r="M129" t="s">
        <v>150</v>
      </c>
      <c r="N129" t="s">
        <v>96</v>
      </c>
      <c r="O129">
        <v>0.78333333333333333</v>
      </c>
      <c r="P129">
        <v>14.598800000000001</v>
      </c>
      <c r="Q129">
        <v>0.48662499999999997</v>
      </c>
      <c r="S129" t="s">
        <v>149</v>
      </c>
      <c r="T129" t="s">
        <v>96</v>
      </c>
      <c r="U129">
        <v>0.21666666666666667</v>
      </c>
      <c r="V129">
        <v>25.631</v>
      </c>
      <c r="W129">
        <v>0.85436599999999996</v>
      </c>
      <c r="Y129" t="s">
        <v>149</v>
      </c>
      <c r="Z129" t="s">
        <v>96</v>
      </c>
      <c r="AA129">
        <v>1</v>
      </c>
      <c r="AB129">
        <v>6.22654</v>
      </c>
      <c r="AC129">
        <v>0.20755100000000001</v>
      </c>
      <c r="AE129" s="17">
        <f t="shared" si="6"/>
        <v>0.98990319999999998</v>
      </c>
      <c r="AF129" s="17">
        <f t="shared" si="7"/>
        <v>1.007984773447347</v>
      </c>
      <c r="AG129" s="17">
        <f t="shared" si="5"/>
        <v>0.45078449474259857</v>
      </c>
      <c r="AH129" s="20">
        <v>63</v>
      </c>
    </row>
    <row r="130" spans="1:34" x14ac:dyDescent="0.25">
      <c r="A130" s="6" t="s">
        <v>150</v>
      </c>
      <c r="B130" s="6" t="s">
        <v>93</v>
      </c>
      <c r="C130" s="6">
        <v>0.50333300000000003</v>
      </c>
      <c r="D130" s="6">
        <v>19.864799999999999</v>
      </c>
      <c r="E130" s="6">
        <v>0.662161</v>
      </c>
      <c r="F130" s="6"/>
      <c r="G130" s="6" t="s">
        <v>151</v>
      </c>
      <c r="H130" s="6" t="s">
        <v>93</v>
      </c>
      <c r="I130" s="6">
        <v>0.36333300000000002</v>
      </c>
      <c r="J130" s="6">
        <v>28.684799999999999</v>
      </c>
      <c r="K130" s="6">
        <v>1.1205000000000001</v>
      </c>
      <c r="L130" s="6"/>
      <c r="M130" t="s">
        <v>151</v>
      </c>
      <c r="N130" t="s">
        <v>96</v>
      </c>
      <c r="O130">
        <v>0.25666666666666665</v>
      </c>
      <c r="P130">
        <v>23.327300000000001</v>
      </c>
      <c r="Q130">
        <v>0.77757600000000004</v>
      </c>
      <c r="S130" t="s">
        <v>150</v>
      </c>
      <c r="T130" t="s">
        <v>96</v>
      </c>
      <c r="U130">
        <v>0.37666666666666671</v>
      </c>
      <c r="V130">
        <v>37.846200000000003</v>
      </c>
      <c r="W130">
        <v>1.35649</v>
      </c>
      <c r="Y130" t="s">
        <v>150</v>
      </c>
      <c r="Z130" t="s">
        <v>96</v>
      </c>
      <c r="AA130">
        <v>1</v>
      </c>
      <c r="AB130">
        <v>7.7605199999999996</v>
      </c>
      <c r="AC130">
        <v>0.25868400000000003</v>
      </c>
      <c r="AE130" s="17">
        <f t="shared" si="6"/>
        <v>0.83508220000000011</v>
      </c>
      <c r="AF130" s="17">
        <f t="shared" si="7"/>
        <v>0.42390240736188339</v>
      </c>
      <c r="AG130" s="17">
        <f t="shared" si="5"/>
        <v>0.18957491973739571</v>
      </c>
      <c r="AH130" s="20">
        <v>63.5</v>
      </c>
    </row>
    <row r="131" spans="1:34" x14ac:dyDescent="0.25">
      <c r="A131" s="6" t="s">
        <v>151</v>
      </c>
      <c r="B131" s="6" t="s">
        <v>93</v>
      </c>
      <c r="C131" s="6">
        <v>0.403333</v>
      </c>
      <c r="D131" s="6">
        <v>19.145</v>
      </c>
      <c r="E131" s="6">
        <v>0.63816600000000001</v>
      </c>
      <c r="F131" s="6"/>
      <c r="G131" s="6" t="s">
        <v>152</v>
      </c>
      <c r="H131" s="6" t="s">
        <v>93</v>
      </c>
      <c r="I131" s="6">
        <v>0.25333299999999997</v>
      </c>
      <c r="J131" s="6">
        <v>20.1083</v>
      </c>
      <c r="K131" s="6">
        <v>0.68629099999999998</v>
      </c>
      <c r="L131" s="6"/>
      <c r="M131" t="s">
        <v>152</v>
      </c>
      <c r="N131" t="s">
        <v>96</v>
      </c>
      <c r="O131">
        <v>0.90333333333333343</v>
      </c>
      <c r="P131">
        <v>12.6563</v>
      </c>
      <c r="Q131">
        <v>0.421877</v>
      </c>
      <c r="S131" t="s">
        <v>151</v>
      </c>
      <c r="T131" t="s">
        <v>96</v>
      </c>
      <c r="U131">
        <v>0.13</v>
      </c>
      <c r="V131">
        <v>54.043500000000002</v>
      </c>
      <c r="W131">
        <v>2.2899799999999999</v>
      </c>
      <c r="Y131" t="s">
        <v>151</v>
      </c>
      <c r="Z131" t="s">
        <v>96</v>
      </c>
      <c r="AA131">
        <v>1</v>
      </c>
      <c r="AB131">
        <v>6.7312700000000003</v>
      </c>
      <c r="AC131">
        <v>0.22437599999999999</v>
      </c>
      <c r="AE131" s="17">
        <f t="shared" si="6"/>
        <v>0.85213799999999984</v>
      </c>
      <c r="AF131" s="17">
        <f t="shared" si="7"/>
        <v>0.82460422596570548</v>
      </c>
      <c r="AG131" s="17">
        <f t="shared" si="5"/>
        <v>0.3687742207585829</v>
      </c>
      <c r="AH131" s="20">
        <v>64</v>
      </c>
    </row>
    <row r="132" spans="1:34" x14ac:dyDescent="0.25">
      <c r="A132" s="6" t="s">
        <v>152</v>
      </c>
      <c r="B132" s="6" t="s">
        <v>93</v>
      </c>
      <c r="C132" s="6">
        <v>0.47666700000000001</v>
      </c>
      <c r="D132" s="6">
        <v>21.103000000000002</v>
      </c>
      <c r="E132" s="6">
        <v>0.70343299999999997</v>
      </c>
      <c r="F132" s="6"/>
      <c r="G132" s="6" t="s">
        <v>153</v>
      </c>
      <c r="H132" s="6" t="s">
        <v>93</v>
      </c>
      <c r="I132" s="6">
        <v>0.42333300000000001</v>
      </c>
      <c r="J132" s="6">
        <v>32.484000000000002</v>
      </c>
      <c r="K132" s="6">
        <v>1.11246</v>
      </c>
      <c r="L132" s="6"/>
      <c r="M132" t="s">
        <v>153</v>
      </c>
      <c r="N132" t="s">
        <v>96</v>
      </c>
      <c r="O132">
        <v>0.60666666666666669</v>
      </c>
      <c r="P132">
        <v>39.607999999999997</v>
      </c>
      <c r="Q132">
        <v>1.3202700000000001</v>
      </c>
      <c r="S132" t="s">
        <v>152</v>
      </c>
      <c r="T132" t="s">
        <v>96</v>
      </c>
      <c r="U132">
        <v>0</v>
      </c>
      <c r="V132">
        <v>51.9876</v>
      </c>
      <c r="W132">
        <v>2.5484100000000001</v>
      </c>
      <c r="Y132" t="s">
        <v>152</v>
      </c>
      <c r="Z132" t="s">
        <v>96</v>
      </c>
      <c r="AA132">
        <v>1</v>
      </c>
      <c r="AB132">
        <v>8.5105599999999999</v>
      </c>
      <c r="AC132">
        <v>0.28368500000000002</v>
      </c>
      <c r="AE132" s="17">
        <f t="shared" si="6"/>
        <v>1.1936516000000001</v>
      </c>
      <c r="AF132" s="17">
        <f t="shared" si="7"/>
        <v>0.85532860737864946</v>
      </c>
      <c r="AG132" s="17">
        <f t="shared" ref="AG132:AG195" si="8">AF132/SQRT(5)</f>
        <v>0.38251458183977766</v>
      </c>
      <c r="AH132" s="20">
        <v>64.5</v>
      </c>
    </row>
    <row r="133" spans="1:34" x14ac:dyDescent="0.25">
      <c r="A133" s="6" t="s">
        <v>153</v>
      </c>
      <c r="B133" s="6" t="s">
        <v>93</v>
      </c>
      <c r="C133" s="6">
        <v>0.62666699999999997</v>
      </c>
      <c r="D133" s="6">
        <v>18.4252</v>
      </c>
      <c r="E133" s="6">
        <v>0.614174</v>
      </c>
      <c r="F133" s="6"/>
      <c r="G133" s="6" t="s">
        <v>154</v>
      </c>
      <c r="H133" s="6" t="s">
        <v>93</v>
      </c>
      <c r="I133" s="6">
        <v>4.3333000000000003E-2</v>
      </c>
      <c r="J133" s="6">
        <v>75.910899999999998</v>
      </c>
      <c r="K133" s="6">
        <v>2.8115199999999998</v>
      </c>
      <c r="L133" s="6"/>
      <c r="M133" t="s">
        <v>154</v>
      </c>
      <c r="N133" t="s">
        <v>96</v>
      </c>
      <c r="O133">
        <v>0.68135593220338986</v>
      </c>
      <c r="P133">
        <v>12.997</v>
      </c>
      <c r="Q133">
        <v>0.48860799999999999</v>
      </c>
      <c r="S133" t="s">
        <v>153</v>
      </c>
      <c r="T133" t="s">
        <v>96</v>
      </c>
      <c r="U133">
        <v>0</v>
      </c>
      <c r="V133">
        <v>73.848399999999998</v>
      </c>
      <c r="W133">
        <v>3.26763</v>
      </c>
      <c r="Y133" t="s">
        <v>153</v>
      </c>
      <c r="Z133" t="s">
        <v>96</v>
      </c>
      <c r="AA133">
        <v>1</v>
      </c>
      <c r="AB133">
        <v>6.0952400000000004</v>
      </c>
      <c r="AC133">
        <v>0.20317499999999999</v>
      </c>
      <c r="AE133" s="17">
        <f t="shared" si="6"/>
        <v>1.4770213999999999</v>
      </c>
      <c r="AF133" s="17">
        <f t="shared" si="7"/>
        <v>1.443201043477242</v>
      </c>
      <c r="AG133" s="17">
        <f t="shared" si="8"/>
        <v>0.64541912768274845</v>
      </c>
      <c r="AH133" s="20">
        <v>65</v>
      </c>
    </row>
    <row r="134" spans="1:34" x14ac:dyDescent="0.25">
      <c r="A134" s="6" t="s">
        <v>154</v>
      </c>
      <c r="B134" s="6" t="s">
        <v>93</v>
      </c>
      <c r="C134" s="6">
        <v>0.79333299999999995</v>
      </c>
      <c r="D134" s="6">
        <v>15.2774</v>
      </c>
      <c r="E134" s="6">
        <v>0.50924499999999995</v>
      </c>
      <c r="F134" s="6"/>
      <c r="G134" s="6" t="s">
        <v>155</v>
      </c>
      <c r="H134" s="6" t="s">
        <v>93</v>
      </c>
      <c r="I134" s="6">
        <v>0.01</v>
      </c>
      <c r="J134" s="6">
        <v>51.209499999999998</v>
      </c>
      <c r="K134" s="6">
        <v>2.3383400000000001</v>
      </c>
      <c r="L134" s="6"/>
      <c r="M134" t="s">
        <v>155</v>
      </c>
      <c r="N134" t="s">
        <v>96</v>
      </c>
      <c r="O134">
        <v>0.31</v>
      </c>
      <c r="P134">
        <v>42.309699999999999</v>
      </c>
      <c r="Q134">
        <v>1.60873</v>
      </c>
      <c r="S134" t="s">
        <v>154</v>
      </c>
      <c r="T134" t="s">
        <v>96</v>
      </c>
      <c r="U134">
        <v>0</v>
      </c>
      <c r="V134">
        <v>61.684600000000003</v>
      </c>
      <c r="W134">
        <v>2.7537799999999999</v>
      </c>
      <c r="Y134" t="s">
        <v>154</v>
      </c>
      <c r="Z134" t="s">
        <v>96</v>
      </c>
      <c r="AA134">
        <v>1</v>
      </c>
      <c r="AB134">
        <v>5.7124899999999998</v>
      </c>
      <c r="AC134">
        <v>0.190416</v>
      </c>
      <c r="AE134" s="17">
        <f t="shared" si="6"/>
        <v>1.4801021999999999</v>
      </c>
      <c r="AF134" s="17">
        <f t="shared" si="7"/>
        <v>1.1159330812997705</v>
      </c>
      <c r="AG134" s="17">
        <f t="shared" si="8"/>
        <v>0.49906044562541724</v>
      </c>
      <c r="AH134" s="20">
        <v>65.5</v>
      </c>
    </row>
    <row r="135" spans="1:34" x14ac:dyDescent="0.25">
      <c r="A135" s="6" t="s">
        <v>155</v>
      </c>
      <c r="B135" s="6" t="s">
        <v>93</v>
      </c>
      <c r="C135" s="6">
        <v>0.78</v>
      </c>
      <c r="D135" s="6">
        <v>13.6234</v>
      </c>
      <c r="E135" s="6">
        <v>0.45411499999999999</v>
      </c>
      <c r="F135" s="6"/>
      <c r="G135" s="6" t="s">
        <v>156</v>
      </c>
      <c r="H135" s="6" t="s">
        <v>93</v>
      </c>
      <c r="I135" s="6">
        <v>0.76333300000000004</v>
      </c>
      <c r="J135" s="6">
        <v>19.049299999999999</v>
      </c>
      <c r="K135" s="6">
        <v>0.63497700000000001</v>
      </c>
      <c r="L135" s="6"/>
      <c r="M135" t="s">
        <v>156</v>
      </c>
      <c r="N135" t="s">
        <v>96</v>
      </c>
      <c r="O135">
        <v>0.17333333333333334</v>
      </c>
      <c r="P135">
        <v>48.310200000000002</v>
      </c>
      <c r="Q135">
        <v>1.78267</v>
      </c>
      <c r="S135" t="s">
        <v>155</v>
      </c>
      <c r="T135" t="s">
        <v>96</v>
      </c>
      <c r="U135">
        <v>0</v>
      </c>
      <c r="V135">
        <v>36.354999999999997</v>
      </c>
      <c r="W135">
        <v>1.37188</v>
      </c>
      <c r="Y135" t="s">
        <v>155</v>
      </c>
      <c r="Z135" t="s">
        <v>96</v>
      </c>
      <c r="AA135">
        <v>1</v>
      </c>
      <c r="AB135">
        <v>6.4985900000000001</v>
      </c>
      <c r="AC135">
        <v>0.21662000000000001</v>
      </c>
      <c r="AE135" s="17">
        <f t="shared" si="6"/>
        <v>0.89205240000000008</v>
      </c>
      <c r="AF135" s="17">
        <f t="shared" si="7"/>
        <v>0.65907512654575273</v>
      </c>
      <c r="AG135" s="17">
        <f t="shared" si="8"/>
        <v>0.29474735704711585</v>
      </c>
      <c r="AH135" s="20">
        <v>66</v>
      </c>
    </row>
    <row r="136" spans="1:34" x14ac:dyDescent="0.25">
      <c r="A136" s="6" t="s">
        <v>156</v>
      </c>
      <c r="B136" s="6" t="s">
        <v>93</v>
      </c>
      <c r="C136" s="6">
        <v>0.6</v>
      </c>
      <c r="D136" s="6">
        <v>18.530200000000001</v>
      </c>
      <c r="E136" s="6">
        <v>0.61767399999999995</v>
      </c>
      <c r="F136" s="6"/>
      <c r="G136" s="6" t="s">
        <v>157</v>
      </c>
      <c r="H136" s="6" t="s">
        <v>93</v>
      </c>
      <c r="I136" s="6">
        <v>0.17666699999999999</v>
      </c>
      <c r="J136" s="6">
        <v>36.741300000000003</v>
      </c>
      <c r="K136" s="6">
        <v>1.82792</v>
      </c>
      <c r="L136" s="6"/>
      <c r="M136" t="s">
        <v>157</v>
      </c>
      <c r="N136" t="s">
        <v>96</v>
      </c>
      <c r="O136">
        <v>0.73333333333333328</v>
      </c>
      <c r="P136">
        <v>14.661799999999999</v>
      </c>
      <c r="Q136">
        <v>0.48872500000000002</v>
      </c>
      <c r="S136" t="s">
        <v>156</v>
      </c>
      <c r="T136" t="s">
        <v>96</v>
      </c>
      <c r="U136">
        <v>1.6666666666666666E-2</v>
      </c>
      <c r="V136">
        <v>35.405099999999997</v>
      </c>
      <c r="W136">
        <v>1.5528599999999999</v>
      </c>
      <c r="Y136" t="s">
        <v>156</v>
      </c>
      <c r="Z136" t="s">
        <v>96</v>
      </c>
      <c r="AA136">
        <v>1</v>
      </c>
      <c r="AB136">
        <v>6.7499500000000001</v>
      </c>
      <c r="AC136">
        <v>0.224998</v>
      </c>
      <c r="AE136" s="17">
        <f t="shared" si="6"/>
        <v>0.94243539999999992</v>
      </c>
      <c r="AF136" s="17">
        <f t="shared" si="7"/>
        <v>0.70404912577873435</v>
      </c>
      <c r="AG136" s="17">
        <f t="shared" si="8"/>
        <v>0.31486034094810988</v>
      </c>
      <c r="AH136" s="20">
        <v>66.5</v>
      </c>
    </row>
    <row r="137" spans="1:34" x14ac:dyDescent="0.25">
      <c r="A137" s="6" t="s">
        <v>157</v>
      </c>
      <c r="B137" s="6" t="s">
        <v>93</v>
      </c>
      <c r="C137" s="6">
        <v>0.57999999999999996</v>
      </c>
      <c r="D137" s="6">
        <v>16.8828</v>
      </c>
      <c r="E137" s="6">
        <v>0.56275900000000001</v>
      </c>
      <c r="F137" s="6"/>
      <c r="G137" s="6" t="s">
        <v>158</v>
      </c>
      <c r="H137" s="6" t="s">
        <v>93</v>
      </c>
      <c r="I137" s="6">
        <v>0.38</v>
      </c>
      <c r="J137" s="6">
        <v>32.390900000000002</v>
      </c>
      <c r="K137" s="6">
        <v>1.23159</v>
      </c>
      <c r="L137" s="6"/>
      <c r="M137" t="s">
        <v>158</v>
      </c>
      <c r="N137" t="s">
        <v>96</v>
      </c>
      <c r="O137">
        <v>0.92666666666666664</v>
      </c>
      <c r="P137">
        <v>12.432</v>
      </c>
      <c r="Q137">
        <v>0.41439999999999999</v>
      </c>
      <c r="S137" t="s">
        <v>157</v>
      </c>
      <c r="T137" t="s">
        <v>96</v>
      </c>
      <c r="U137">
        <v>0</v>
      </c>
      <c r="V137">
        <v>38.2087</v>
      </c>
      <c r="W137">
        <v>3.0324399999999998</v>
      </c>
      <c r="Y137" t="s">
        <v>157</v>
      </c>
      <c r="Z137" t="s">
        <v>96</v>
      </c>
      <c r="AA137">
        <v>1</v>
      </c>
      <c r="AB137">
        <v>6.7639699999999996</v>
      </c>
      <c r="AC137">
        <v>0.225466</v>
      </c>
      <c r="AE137" s="17">
        <f t="shared" si="6"/>
        <v>1.0933309999999998</v>
      </c>
      <c r="AF137" s="17">
        <f t="shared" si="7"/>
        <v>1.1483578354689794</v>
      </c>
      <c r="AG137" s="17">
        <f t="shared" si="8"/>
        <v>0.51356123652063135</v>
      </c>
      <c r="AH137" s="20">
        <v>67</v>
      </c>
    </row>
    <row r="138" spans="1:34" x14ac:dyDescent="0.25">
      <c r="A138" s="6" t="s">
        <v>158</v>
      </c>
      <c r="B138" s="6" t="s">
        <v>93</v>
      </c>
      <c r="C138" s="6">
        <v>0.88333300000000003</v>
      </c>
      <c r="D138" s="6">
        <v>12.5321</v>
      </c>
      <c r="E138" s="6">
        <v>0.417738</v>
      </c>
      <c r="F138" s="6"/>
      <c r="G138" s="6" t="s">
        <v>159</v>
      </c>
      <c r="H138" s="6" t="s">
        <v>93</v>
      </c>
      <c r="I138" s="6">
        <v>0.82333299999999998</v>
      </c>
      <c r="J138" s="6">
        <v>14.888999999999999</v>
      </c>
      <c r="K138" s="6">
        <v>0.49630000000000002</v>
      </c>
      <c r="L138" s="6"/>
      <c r="M138" t="s">
        <v>159</v>
      </c>
      <c r="N138" t="s">
        <v>96</v>
      </c>
      <c r="O138">
        <v>0.69</v>
      </c>
      <c r="P138">
        <v>17.2727</v>
      </c>
      <c r="Q138">
        <v>0.57575699999999996</v>
      </c>
      <c r="S138" t="s">
        <v>158</v>
      </c>
      <c r="T138" t="s">
        <v>96</v>
      </c>
      <c r="U138">
        <v>0</v>
      </c>
      <c r="V138">
        <v>58.621699999999997</v>
      </c>
      <c r="W138">
        <v>2.5159500000000001</v>
      </c>
      <c r="Y138" t="s">
        <v>158</v>
      </c>
      <c r="Z138" t="s">
        <v>96</v>
      </c>
      <c r="AA138">
        <v>1</v>
      </c>
      <c r="AB138">
        <v>7.4037199999999999</v>
      </c>
      <c r="AC138">
        <v>0.24679100000000001</v>
      </c>
      <c r="AE138" s="17">
        <f t="shared" si="6"/>
        <v>0.85050720000000002</v>
      </c>
      <c r="AF138" s="17">
        <f t="shared" si="7"/>
        <v>0.93893724013040414</v>
      </c>
      <c r="AG138" s="17">
        <f t="shared" si="8"/>
        <v>0.41990549910752539</v>
      </c>
      <c r="AH138" s="20">
        <v>67.5</v>
      </c>
    </row>
    <row r="139" spans="1:34" x14ac:dyDescent="0.25">
      <c r="A139" s="6" t="s">
        <v>159</v>
      </c>
      <c r="B139" s="6" t="s">
        <v>93</v>
      </c>
      <c r="C139" s="6">
        <v>0.80666700000000002</v>
      </c>
      <c r="D139" s="6">
        <v>13.9765</v>
      </c>
      <c r="E139" s="6">
        <v>0.46588499999999999</v>
      </c>
      <c r="F139" s="6"/>
      <c r="G139" s="6" t="s">
        <v>160</v>
      </c>
      <c r="H139" s="6" t="s">
        <v>93</v>
      </c>
      <c r="I139" s="6">
        <v>0.37666699999999997</v>
      </c>
      <c r="J139" s="6">
        <v>30.3643</v>
      </c>
      <c r="K139" s="6">
        <v>1.0363199999999999</v>
      </c>
      <c r="L139" s="6"/>
      <c r="M139" t="s">
        <v>160</v>
      </c>
      <c r="N139" t="s">
        <v>96</v>
      </c>
      <c r="O139">
        <v>0.77999999999999992</v>
      </c>
      <c r="P139">
        <v>12.766999999999999</v>
      </c>
      <c r="Q139">
        <v>0.425566</v>
      </c>
      <c r="S139" t="s">
        <v>159</v>
      </c>
      <c r="T139" t="s">
        <v>96</v>
      </c>
      <c r="U139">
        <v>0.4</v>
      </c>
      <c r="V139">
        <v>25.061699999999998</v>
      </c>
      <c r="W139">
        <v>0.83539099999999999</v>
      </c>
      <c r="Y139" t="s">
        <v>159</v>
      </c>
      <c r="Z139" t="s">
        <v>96</v>
      </c>
      <c r="AA139">
        <v>1</v>
      </c>
      <c r="AB139">
        <v>5.7758500000000002</v>
      </c>
      <c r="AC139">
        <v>0.192528</v>
      </c>
      <c r="AE139" s="17">
        <f t="shared" si="6"/>
        <v>0.59113800000000005</v>
      </c>
      <c r="AF139" s="17">
        <f t="shared" si="7"/>
        <v>0.33905710227998459</v>
      </c>
      <c r="AG139" s="17">
        <f t="shared" si="8"/>
        <v>0.15163094579042888</v>
      </c>
      <c r="AH139" s="20">
        <v>68</v>
      </c>
    </row>
    <row r="140" spans="1:34" x14ac:dyDescent="0.25">
      <c r="A140" s="6" t="s">
        <v>160</v>
      </c>
      <c r="B140" s="6" t="s">
        <v>93</v>
      </c>
      <c r="C140" s="6">
        <v>1</v>
      </c>
      <c r="D140" s="6">
        <v>11.4933</v>
      </c>
      <c r="E140" s="6">
        <v>0.38311099999999998</v>
      </c>
      <c r="F140" s="6"/>
      <c r="G140" s="6" t="s">
        <v>161</v>
      </c>
      <c r="H140" s="6" t="s">
        <v>93</v>
      </c>
      <c r="I140" s="6">
        <v>0.58333299999999999</v>
      </c>
      <c r="J140" s="6">
        <v>18.6311</v>
      </c>
      <c r="K140" s="6">
        <v>0.621035</v>
      </c>
      <c r="L140" s="6"/>
      <c r="M140" t="s">
        <v>161</v>
      </c>
      <c r="N140" t="s">
        <v>96</v>
      </c>
      <c r="O140">
        <v>0.85666666666666669</v>
      </c>
      <c r="P140">
        <v>13.2796</v>
      </c>
      <c r="Q140">
        <v>0.44265300000000002</v>
      </c>
      <c r="S140" t="s">
        <v>160</v>
      </c>
      <c r="T140" t="s">
        <v>96</v>
      </c>
      <c r="U140">
        <v>0.72333333333333327</v>
      </c>
      <c r="V140">
        <v>20.165500000000002</v>
      </c>
      <c r="W140">
        <v>0.67897200000000002</v>
      </c>
      <c r="Y140" t="s">
        <v>160</v>
      </c>
      <c r="Z140" t="s">
        <v>96</v>
      </c>
      <c r="AA140">
        <v>1</v>
      </c>
      <c r="AB140">
        <v>6.1360599999999996</v>
      </c>
      <c r="AC140">
        <v>0.20453499999999999</v>
      </c>
      <c r="AE140" s="17">
        <f t="shared" si="6"/>
        <v>0.46606120000000006</v>
      </c>
      <c r="AF140" s="17">
        <f t="shared" si="7"/>
        <v>0.19050755906052633</v>
      </c>
      <c r="AG140" s="17">
        <f t="shared" si="8"/>
        <v>8.5197570457378566E-2</v>
      </c>
      <c r="AH140" s="20">
        <v>68.5</v>
      </c>
    </row>
    <row r="141" spans="1:34" x14ac:dyDescent="0.25">
      <c r="A141" s="6" t="s">
        <v>161</v>
      </c>
      <c r="B141" s="6" t="s">
        <v>93</v>
      </c>
      <c r="C141" s="6">
        <v>1</v>
      </c>
      <c r="D141" s="6">
        <v>12.5344</v>
      </c>
      <c r="E141" s="6">
        <v>0.41781400000000002</v>
      </c>
      <c r="F141" s="6"/>
      <c r="G141" s="6" t="s">
        <v>162</v>
      </c>
      <c r="H141" s="6" t="s">
        <v>93</v>
      </c>
      <c r="I141" s="6">
        <v>0.246667</v>
      </c>
      <c r="J141" s="6">
        <v>50.329099999999997</v>
      </c>
      <c r="K141" s="6">
        <v>1.74149</v>
      </c>
      <c r="L141" s="6"/>
      <c r="M141" t="s">
        <v>162</v>
      </c>
      <c r="N141" t="s">
        <v>96</v>
      </c>
      <c r="O141">
        <v>0.43333333333333335</v>
      </c>
      <c r="P141">
        <v>25.564699999999998</v>
      </c>
      <c r="Q141">
        <v>0.87851100000000004</v>
      </c>
      <c r="S141" t="s">
        <v>161</v>
      </c>
      <c r="T141" t="s">
        <v>96</v>
      </c>
      <c r="U141">
        <v>0</v>
      </c>
      <c r="V141">
        <v>56.282200000000003</v>
      </c>
      <c r="W141">
        <v>2.54671</v>
      </c>
      <c r="Y141" t="s">
        <v>161</v>
      </c>
      <c r="Z141" t="s">
        <v>96</v>
      </c>
      <c r="AA141">
        <v>1</v>
      </c>
      <c r="AB141">
        <v>4.9546999999999999</v>
      </c>
      <c r="AC141">
        <v>0.165157</v>
      </c>
      <c r="AE141" s="17">
        <f t="shared" si="6"/>
        <v>1.1499364000000001</v>
      </c>
      <c r="AF141" s="17">
        <f t="shared" si="7"/>
        <v>0.98493370009625536</v>
      </c>
      <c r="AG141" s="17">
        <f t="shared" si="8"/>
        <v>0.4404757413491236</v>
      </c>
      <c r="AH141" s="20">
        <v>69</v>
      </c>
    </row>
    <row r="142" spans="1:34" x14ac:dyDescent="0.25">
      <c r="A142" s="6" t="s">
        <v>162</v>
      </c>
      <c r="B142" s="6" t="s">
        <v>93</v>
      </c>
      <c r="C142" s="6">
        <v>0.94</v>
      </c>
      <c r="D142" s="6">
        <v>13.349</v>
      </c>
      <c r="E142" s="6">
        <v>0.444965</v>
      </c>
      <c r="F142" s="6"/>
      <c r="G142" s="6" t="s">
        <v>163</v>
      </c>
      <c r="H142" s="6" t="s">
        <v>93</v>
      </c>
      <c r="I142" s="6">
        <v>0.54</v>
      </c>
      <c r="J142" s="6">
        <v>23.567</v>
      </c>
      <c r="K142" s="6">
        <v>0.78556499999999996</v>
      </c>
      <c r="L142" s="6"/>
      <c r="M142" t="s">
        <v>163</v>
      </c>
      <c r="N142" t="s">
        <v>96</v>
      </c>
      <c r="O142">
        <v>3.3670033670033669E-2</v>
      </c>
      <c r="P142">
        <v>36.1828</v>
      </c>
      <c r="Q142">
        <v>1.4473100000000001</v>
      </c>
      <c r="S142" t="s">
        <v>162</v>
      </c>
      <c r="T142" t="s">
        <v>96</v>
      </c>
      <c r="U142">
        <v>0</v>
      </c>
      <c r="V142">
        <v>49.981400000000001</v>
      </c>
      <c r="W142">
        <v>1.9004300000000001</v>
      </c>
      <c r="Y142" t="s">
        <v>162</v>
      </c>
      <c r="Z142" t="s">
        <v>96</v>
      </c>
      <c r="AA142">
        <v>1</v>
      </c>
      <c r="AB142">
        <v>4.3204799999999999</v>
      </c>
      <c r="AC142">
        <v>0.14401600000000001</v>
      </c>
      <c r="AE142" s="17">
        <f t="shared" si="6"/>
        <v>0.94445720000000011</v>
      </c>
      <c r="AF142" s="17">
        <f t="shared" si="7"/>
        <v>0.72148981914972277</v>
      </c>
      <c r="AG142" s="17">
        <f t="shared" si="8"/>
        <v>0.32266005613856191</v>
      </c>
      <c r="AH142" s="20">
        <v>69.5</v>
      </c>
    </row>
    <row r="143" spans="1:34" x14ac:dyDescent="0.25">
      <c r="A143" s="6" t="s">
        <v>163</v>
      </c>
      <c r="B143" s="6" t="s">
        <v>93</v>
      </c>
      <c r="C143" s="6">
        <v>0.95</v>
      </c>
      <c r="D143" s="6">
        <v>12.796099999999999</v>
      </c>
      <c r="E143" s="6">
        <v>0.42653799999999997</v>
      </c>
      <c r="F143" s="6"/>
      <c r="G143" s="6" t="s">
        <v>164</v>
      </c>
      <c r="H143" s="6" t="s">
        <v>93</v>
      </c>
      <c r="I143" s="6">
        <v>0.39666699999999999</v>
      </c>
      <c r="J143" s="6">
        <v>23.070499999999999</v>
      </c>
      <c r="K143" s="6">
        <v>0.76901600000000003</v>
      </c>
      <c r="L143" s="6"/>
      <c r="M143" t="s">
        <v>164</v>
      </c>
      <c r="N143" t="s">
        <v>96</v>
      </c>
      <c r="O143">
        <v>0.22333333333333333</v>
      </c>
      <c r="P143">
        <v>41.045299999999997</v>
      </c>
      <c r="Q143">
        <v>1.44526</v>
      </c>
      <c r="S143" t="s">
        <v>163</v>
      </c>
      <c r="T143" t="s">
        <v>96</v>
      </c>
      <c r="U143">
        <v>0</v>
      </c>
      <c r="V143">
        <v>58.852499999999999</v>
      </c>
      <c r="W143">
        <v>2.7892199999999998</v>
      </c>
      <c r="Y143" t="s">
        <v>163</v>
      </c>
      <c r="Z143" t="s">
        <v>96</v>
      </c>
      <c r="AA143">
        <v>1</v>
      </c>
      <c r="AB143">
        <v>5.8970099999999999</v>
      </c>
      <c r="AC143">
        <v>0.19656699999999999</v>
      </c>
      <c r="AE143" s="17">
        <f t="shared" si="6"/>
        <v>1.1253201999999998</v>
      </c>
      <c r="AF143" s="17">
        <f t="shared" si="7"/>
        <v>1.0426835297141701</v>
      </c>
      <c r="AG143" s="17">
        <f t="shared" si="8"/>
        <v>0.46630225029206124</v>
      </c>
      <c r="AH143" s="20">
        <v>70</v>
      </c>
    </row>
    <row r="144" spans="1:34" x14ac:dyDescent="0.25">
      <c r="A144" s="6" t="s">
        <v>164</v>
      </c>
      <c r="B144" s="6" t="s">
        <v>93</v>
      </c>
      <c r="C144" s="6">
        <v>0.94</v>
      </c>
      <c r="D144" s="6">
        <v>14.3043</v>
      </c>
      <c r="E144" s="6">
        <v>0.47681200000000001</v>
      </c>
      <c r="F144" s="6"/>
      <c r="G144" s="6" t="s">
        <v>165</v>
      </c>
      <c r="H144" s="6" t="s">
        <v>93</v>
      </c>
      <c r="I144" s="6">
        <v>0.47666700000000001</v>
      </c>
      <c r="J144" s="6">
        <v>20.93</v>
      </c>
      <c r="K144" s="6">
        <v>0.69766799999999995</v>
      </c>
      <c r="L144" s="6"/>
      <c r="M144" t="s">
        <v>165</v>
      </c>
      <c r="N144" t="s">
        <v>96</v>
      </c>
      <c r="O144">
        <v>0</v>
      </c>
      <c r="P144">
        <v>44.285800000000002</v>
      </c>
      <c r="Q144">
        <v>1.93388</v>
      </c>
      <c r="S144" t="s">
        <v>164</v>
      </c>
      <c r="T144" t="s">
        <v>96</v>
      </c>
      <c r="U144">
        <v>0</v>
      </c>
      <c r="V144">
        <v>53.488900000000001</v>
      </c>
      <c r="W144">
        <v>2.2664800000000001</v>
      </c>
      <c r="Y144" t="s">
        <v>164</v>
      </c>
      <c r="Z144" t="s">
        <v>96</v>
      </c>
      <c r="AA144">
        <v>1</v>
      </c>
      <c r="AB144">
        <v>5.1550099999999999</v>
      </c>
      <c r="AC144">
        <v>0.17183399999999999</v>
      </c>
      <c r="AE144" s="17">
        <f t="shared" si="6"/>
        <v>1.1093348000000001</v>
      </c>
      <c r="AF144" s="17">
        <f t="shared" si="7"/>
        <v>0.93103735122023967</v>
      </c>
      <c r="AG144" s="17">
        <f t="shared" si="8"/>
        <v>0.4163725613839605</v>
      </c>
      <c r="AH144" s="21">
        <v>70.5</v>
      </c>
    </row>
    <row r="145" spans="1:34" x14ac:dyDescent="0.25">
      <c r="A145" s="6" t="s">
        <v>165</v>
      </c>
      <c r="B145" s="6" t="s">
        <v>93</v>
      </c>
      <c r="C145" s="6">
        <v>0.93666700000000003</v>
      </c>
      <c r="D145" s="6">
        <v>15.2598</v>
      </c>
      <c r="E145" s="6">
        <v>0.50866</v>
      </c>
      <c r="F145" s="6"/>
      <c r="G145" s="6" t="s">
        <v>166</v>
      </c>
      <c r="H145" s="6" t="s">
        <v>93</v>
      </c>
      <c r="I145" s="6">
        <v>0.62666699999999997</v>
      </c>
      <c r="J145" s="6">
        <v>18.815300000000001</v>
      </c>
      <c r="K145" s="6">
        <v>0.62717800000000001</v>
      </c>
      <c r="L145" s="6"/>
      <c r="M145" t="s">
        <v>166</v>
      </c>
      <c r="N145" t="s">
        <v>96</v>
      </c>
      <c r="O145">
        <v>5.7046979865771806E-2</v>
      </c>
      <c r="P145">
        <v>35.278300000000002</v>
      </c>
      <c r="Q145">
        <v>1.41113</v>
      </c>
      <c r="S145" t="s">
        <v>165</v>
      </c>
      <c r="T145" t="s">
        <v>96</v>
      </c>
      <c r="U145">
        <v>0</v>
      </c>
      <c r="V145">
        <v>57.002499999999998</v>
      </c>
      <c r="W145">
        <v>2.6390099999999999</v>
      </c>
      <c r="Y145" t="s">
        <v>165</v>
      </c>
      <c r="Z145" t="s">
        <v>96</v>
      </c>
      <c r="AA145">
        <v>1</v>
      </c>
      <c r="AB145">
        <v>6.2779400000000001</v>
      </c>
      <c r="AC145">
        <v>0.20926500000000001</v>
      </c>
      <c r="AE145" s="17">
        <f t="shared" si="6"/>
        <v>1.0790485999999997</v>
      </c>
      <c r="AF145" s="17">
        <f t="shared" si="7"/>
        <v>0.97849518786491751</v>
      </c>
      <c r="AG145" s="17">
        <f t="shared" si="8"/>
        <v>0.43759635114447654</v>
      </c>
      <c r="AH145" s="21">
        <v>71</v>
      </c>
    </row>
    <row r="146" spans="1:34" x14ac:dyDescent="0.25">
      <c r="A146" s="6" t="s">
        <v>166</v>
      </c>
      <c r="B146" s="6" t="s">
        <v>93</v>
      </c>
      <c r="C146" s="6">
        <v>0.83</v>
      </c>
      <c r="D146" s="6">
        <v>15.4802</v>
      </c>
      <c r="E146" s="6">
        <v>0.51600699999999999</v>
      </c>
      <c r="F146" s="6"/>
      <c r="G146" s="6" t="s">
        <v>167</v>
      </c>
      <c r="H146" s="6" t="s">
        <v>93</v>
      </c>
      <c r="I146" s="6">
        <v>0.5</v>
      </c>
      <c r="J146" s="6">
        <v>40.552100000000003</v>
      </c>
      <c r="K146" s="6">
        <v>1.50193</v>
      </c>
      <c r="L146" s="6"/>
      <c r="M146" t="s">
        <v>167</v>
      </c>
      <c r="N146" t="s">
        <v>96</v>
      </c>
      <c r="O146">
        <v>3.0000000000000002E-2</v>
      </c>
      <c r="P146">
        <v>39.877499999999998</v>
      </c>
      <c r="Q146">
        <v>1.47695</v>
      </c>
      <c r="S146" t="s">
        <v>166</v>
      </c>
      <c r="T146" t="s">
        <v>96</v>
      </c>
      <c r="U146">
        <v>0.01</v>
      </c>
      <c r="V146">
        <v>53.143900000000002</v>
      </c>
      <c r="W146">
        <v>1.89124</v>
      </c>
      <c r="Y146" t="s">
        <v>166</v>
      </c>
      <c r="Z146" t="s">
        <v>96</v>
      </c>
      <c r="AA146">
        <v>1</v>
      </c>
      <c r="AB146">
        <v>5.75176</v>
      </c>
      <c r="AC146">
        <v>0.19172500000000001</v>
      </c>
      <c r="AE146" s="17">
        <f t="shared" si="6"/>
        <v>1.1155704</v>
      </c>
      <c r="AF146" s="17">
        <f t="shared" si="7"/>
        <v>0.72361918125026259</v>
      </c>
      <c r="AG146" s="17">
        <f t="shared" si="8"/>
        <v>0.32361233581966564</v>
      </c>
      <c r="AH146" s="21">
        <v>71.5</v>
      </c>
    </row>
    <row r="147" spans="1:34" x14ac:dyDescent="0.25">
      <c r="A147" s="6" t="s">
        <v>167</v>
      </c>
      <c r="B147" s="6" t="s">
        <v>93</v>
      </c>
      <c r="C147" s="6">
        <v>1</v>
      </c>
      <c r="D147" s="6">
        <v>9.7229899999999994</v>
      </c>
      <c r="E147" s="6">
        <v>0.3241</v>
      </c>
      <c r="F147" s="6"/>
      <c r="G147" s="6" t="s">
        <v>168</v>
      </c>
      <c r="H147" s="6" t="s">
        <v>93</v>
      </c>
      <c r="I147" s="6">
        <v>8.0536999999999997E-2</v>
      </c>
      <c r="J147" s="6">
        <v>34.665599999999998</v>
      </c>
      <c r="K147" s="6">
        <v>1.7596799999999999</v>
      </c>
      <c r="L147" s="6"/>
      <c r="M147" t="s">
        <v>168</v>
      </c>
      <c r="N147" t="s">
        <v>96</v>
      </c>
      <c r="O147">
        <v>0.25862068965517243</v>
      </c>
      <c r="P147">
        <v>32.764499999999998</v>
      </c>
      <c r="Q147">
        <v>1.2650399999999999</v>
      </c>
      <c r="S147" t="s">
        <v>167</v>
      </c>
      <c r="T147" t="s">
        <v>96</v>
      </c>
      <c r="U147">
        <v>0</v>
      </c>
      <c r="V147">
        <v>54.916800000000002</v>
      </c>
      <c r="W147">
        <v>3.0509300000000001</v>
      </c>
      <c r="Y147" t="s">
        <v>167</v>
      </c>
      <c r="Z147" t="s">
        <v>96</v>
      </c>
      <c r="AA147">
        <v>1</v>
      </c>
      <c r="AB147">
        <v>6.1465100000000001</v>
      </c>
      <c r="AC147">
        <v>0.20488400000000001</v>
      </c>
      <c r="AE147" s="17">
        <f t="shared" si="6"/>
        <v>1.3209267999999998</v>
      </c>
      <c r="AF147" s="17">
        <f t="shared" si="7"/>
        <v>1.1648770297294047</v>
      </c>
      <c r="AG147" s="17">
        <f t="shared" si="8"/>
        <v>0.52094884478059844</v>
      </c>
      <c r="AH147" s="21">
        <v>72</v>
      </c>
    </row>
    <row r="148" spans="1:34" x14ac:dyDescent="0.25">
      <c r="A148" s="6" t="s">
        <v>168</v>
      </c>
      <c r="B148" s="6" t="s">
        <v>93</v>
      </c>
      <c r="C148" s="6">
        <v>1</v>
      </c>
      <c r="D148" s="6">
        <v>9.9100900000000003</v>
      </c>
      <c r="E148" s="6">
        <v>0.33033600000000002</v>
      </c>
      <c r="F148" s="6"/>
      <c r="G148" s="6" t="s">
        <v>169</v>
      </c>
      <c r="H148" s="6" t="s">
        <v>93</v>
      </c>
      <c r="I148" s="6">
        <v>4.6667E-2</v>
      </c>
      <c r="J148" s="6">
        <v>37.531999999999996</v>
      </c>
      <c r="K148" s="6">
        <v>1.3849400000000001</v>
      </c>
      <c r="L148" s="6"/>
      <c r="M148" t="s">
        <v>169</v>
      </c>
      <c r="N148" t="s">
        <v>96</v>
      </c>
      <c r="O148">
        <v>5.016722408026756E-2</v>
      </c>
      <c r="P148">
        <v>65.3369</v>
      </c>
      <c r="Q148">
        <v>2.74525</v>
      </c>
      <c r="S148" t="s">
        <v>168</v>
      </c>
      <c r="T148" t="s">
        <v>96</v>
      </c>
      <c r="U148">
        <v>0</v>
      </c>
      <c r="V148">
        <v>74.062399999999997</v>
      </c>
      <c r="W148">
        <v>3.2483499999999998</v>
      </c>
      <c r="Y148" t="s">
        <v>168</v>
      </c>
      <c r="Z148" t="s">
        <v>96</v>
      </c>
      <c r="AA148">
        <v>0.95333333333333337</v>
      </c>
      <c r="AB148">
        <v>10.834199999999999</v>
      </c>
      <c r="AC148">
        <v>0.36114000000000002</v>
      </c>
      <c r="AE148" s="17">
        <f t="shared" si="6"/>
        <v>1.6140032000000002</v>
      </c>
      <c r="AF148" s="17">
        <f t="shared" si="7"/>
        <v>1.343572329002499</v>
      </c>
      <c r="AG148" s="17">
        <f t="shared" si="8"/>
        <v>0.60086381206745998</v>
      </c>
      <c r="AH148" s="21">
        <v>72.5</v>
      </c>
    </row>
    <row r="149" spans="1:34" x14ac:dyDescent="0.25">
      <c r="A149" s="6" t="s">
        <v>169</v>
      </c>
      <c r="B149" s="6" t="s">
        <v>93</v>
      </c>
      <c r="C149" s="6">
        <v>1</v>
      </c>
      <c r="D149" s="6">
        <v>9.2597199999999997</v>
      </c>
      <c r="E149" s="6">
        <v>0.30865700000000001</v>
      </c>
      <c r="F149" s="6"/>
      <c r="G149" s="6" t="s">
        <v>170</v>
      </c>
      <c r="H149" s="6" t="s">
        <v>93</v>
      </c>
      <c r="I149" s="6">
        <v>0.26333299999999998</v>
      </c>
      <c r="J149" s="6">
        <v>18.716100000000001</v>
      </c>
      <c r="K149" s="6">
        <v>0.77339400000000003</v>
      </c>
      <c r="L149" s="6"/>
      <c r="M149" t="s">
        <v>170</v>
      </c>
      <c r="N149" t="s">
        <v>96</v>
      </c>
      <c r="O149">
        <v>0.18333333333333332</v>
      </c>
      <c r="P149">
        <v>34.130400000000002</v>
      </c>
      <c r="Q149">
        <v>1.13768</v>
      </c>
      <c r="S149" t="s">
        <v>169</v>
      </c>
      <c r="T149" t="s">
        <v>96</v>
      </c>
      <c r="U149">
        <v>0</v>
      </c>
      <c r="V149">
        <v>60.783299999999997</v>
      </c>
      <c r="W149">
        <v>2.90829</v>
      </c>
      <c r="Y149" t="s">
        <v>169</v>
      </c>
      <c r="Z149" t="s">
        <v>96</v>
      </c>
      <c r="AA149">
        <v>1</v>
      </c>
      <c r="AB149">
        <v>8.1515500000000003</v>
      </c>
      <c r="AC149">
        <v>0.27171800000000002</v>
      </c>
      <c r="AE149" s="17">
        <f t="shared" si="6"/>
        <v>1.0799478</v>
      </c>
      <c r="AF149" s="17">
        <f t="shared" si="7"/>
        <v>1.0826204721975288</v>
      </c>
      <c r="AG149" s="17">
        <f t="shared" si="8"/>
        <v>0.48416259393331906</v>
      </c>
      <c r="AH149" s="21">
        <v>73</v>
      </c>
    </row>
    <row r="150" spans="1:34" x14ac:dyDescent="0.25">
      <c r="A150" s="6" t="s">
        <v>170</v>
      </c>
      <c r="B150" s="6" t="s">
        <v>93</v>
      </c>
      <c r="C150" s="6">
        <v>1</v>
      </c>
      <c r="D150" s="6">
        <v>10.147399999999999</v>
      </c>
      <c r="E150" s="6">
        <v>0.33824599999999999</v>
      </c>
      <c r="F150" s="6"/>
      <c r="G150" s="6" t="s">
        <v>171</v>
      </c>
      <c r="H150" s="6" t="s">
        <v>93</v>
      </c>
      <c r="I150" s="6">
        <v>4.6667E-2</v>
      </c>
      <c r="J150" s="6">
        <v>45.349499999999999</v>
      </c>
      <c r="K150" s="6">
        <v>1.63717</v>
      </c>
      <c r="L150" s="6"/>
      <c r="M150" t="s">
        <v>171</v>
      </c>
      <c r="N150" t="s">
        <v>96</v>
      </c>
      <c r="O150">
        <v>0.08</v>
      </c>
      <c r="P150">
        <v>39.570099999999996</v>
      </c>
      <c r="Q150">
        <v>1.4441600000000001</v>
      </c>
      <c r="S150" t="s">
        <v>170</v>
      </c>
      <c r="T150" t="s">
        <v>96</v>
      </c>
      <c r="U150">
        <v>0.14000000000000001</v>
      </c>
      <c r="V150">
        <v>42.539700000000003</v>
      </c>
      <c r="W150">
        <v>1.4179900000000001</v>
      </c>
      <c r="Y150" t="s">
        <v>170</v>
      </c>
      <c r="Z150" t="s">
        <v>96</v>
      </c>
      <c r="AA150">
        <v>1</v>
      </c>
      <c r="AB150">
        <v>8.2582900000000006</v>
      </c>
      <c r="AC150">
        <v>0.27527600000000002</v>
      </c>
      <c r="AE150" s="17">
        <f t="shared" si="6"/>
        <v>1.0225684000000002</v>
      </c>
      <c r="AF150" s="17">
        <f t="shared" si="7"/>
        <v>0.65927534534123156</v>
      </c>
      <c r="AG150" s="17">
        <f t="shared" si="8"/>
        <v>0.29483689761452858</v>
      </c>
      <c r="AH150" s="21">
        <v>73.5</v>
      </c>
    </row>
    <row r="151" spans="1:34" x14ac:dyDescent="0.25">
      <c r="A151" s="6" t="s">
        <v>171</v>
      </c>
      <c r="B151" s="6" t="s">
        <v>93</v>
      </c>
      <c r="C151" s="6">
        <v>1</v>
      </c>
      <c r="D151" s="6">
        <v>9.9793000000000003</v>
      </c>
      <c r="E151" s="6">
        <v>0.33264300000000002</v>
      </c>
      <c r="F151" s="6"/>
      <c r="G151" s="6" t="s">
        <v>172</v>
      </c>
      <c r="H151" s="6" t="s">
        <v>93</v>
      </c>
      <c r="I151" s="6">
        <v>7.0370000000000002E-2</v>
      </c>
      <c r="J151" s="6">
        <v>17.026800000000001</v>
      </c>
      <c r="K151" s="6">
        <v>1.0382199999999999</v>
      </c>
      <c r="L151" s="6"/>
      <c r="M151" t="s">
        <v>172</v>
      </c>
      <c r="N151" t="s">
        <v>96</v>
      </c>
      <c r="O151">
        <v>0</v>
      </c>
      <c r="P151">
        <v>56.614400000000003</v>
      </c>
      <c r="Q151">
        <v>2.5733799999999998</v>
      </c>
      <c r="S151" t="s">
        <v>171</v>
      </c>
      <c r="T151" t="s">
        <v>96</v>
      </c>
      <c r="U151">
        <v>0.35666666666666663</v>
      </c>
      <c r="V151">
        <v>28.838200000000001</v>
      </c>
      <c r="W151">
        <v>0.96127399999999996</v>
      </c>
      <c r="Y151" t="s">
        <v>171</v>
      </c>
      <c r="Z151" t="s">
        <v>96</v>
      </c>
      <c r="AA151">
        <v>1</v>
      </c>
      <c r="AB151">
        <v>6.4845499999999996</v>
      </c>
      <c r="AC151">
        <v>0.21615200000000001</v>
      </c>
      <c r="AE151" s="17">
        <f t="shared" si="6"/>
        <v>1.0243338</v>
      </c>
      <c r="AF151" s="17">
        <f t="shared" si="7"/>
        <v>0.94012066769601432</v>
      </c>
      <c r="AG151" s="17">
        <f t="shared" si="8"/>
        <v>0.4204347440041557</v>
      </c>
      <c r="AH151" s="21">
        <v>74</v>
      </c>
    </row>
    <row r="152" spans="1:34" x14ac:dyDescent="0.25">
      <c r="A152" s="6" t="s">
        <v>172</v>
      </c>
      <c r="B152" s="6" t="s">
        <v>93</v>
      </c>
      <c r="C152" s="6">
        <v>1</v>
      </c>
      <c r="D152" s="6">
        <v>9.5928299999999993</v>
      </c>
      <c r="E152" s="6">
        <v>0.31976100000000002</v>
      </c>
      <c r="F152" s="6"/>
      <c r="G152" s="6" t="s">
        <v>173</v>
      </c>
      <c r="H152" s="6" t="s">
        <v>93</v>
      </c>
      <c r="I152" s="6">
        <v>0.25</v>
      </c>
      <c r="J152" s="6">
        <v>30.799800000000001</v>
      </c>
      <c r="K152" s="6">
        <v>1.4879100000000001</v>
      </c>
      <c r="L152" s="6"/>
      <c r="M152" t="s">
        <v>173</v>
      </c>
      <c r="N152" t="s">
        <v>96</v>
      </c>
      <c r="O152">
        <v>5.6666666666666664E-2</v>
      </c>
      <c r="P152">
        <v>45.2348</v>
      </c>
      <c r="Q152">
        <v>1.6941900000000001</v>
      </c>
      <c r="S152" t="s">
        <v>172</v>
      </c>
      <c r="T152" t="s">
        <v>96</v>
      </c>
      <c r="U152">
        <v>6.3380281690140844E-2</v>
      </c>
      <c r="V152">
        <v>48.196199999999997</v>
      </c>
      <c r="W152">
        <v>1.90499</v>
      </c>
      <c r="Y152" t="s">
        <v>172</v>
      </c>
      <c r="Z152" t="s">
        <v>96</v>
      </c>
      <c r="AA152">
        <v>1</v>
      </c>
      <c r="AB152">
        <v>8.0991300000000006</v>
      </c>
      <c r="AC152">
        <v>0.26997100000000002</v>
      </c>
      <c r="AE152" s="17">
        <f t="shared" ref="AE152:AE215" si="9">AVERAGE(AC152,W152,Q152,K152,E152)</f>
        <v>1.1353644000000001</v>
      </c>
      <c r="AF152" s="17">
        <f t="shared" ref="AF152:AF215" si="10">STDEV(AC152,W152,Q152,K152,E152)</f>
        <v>0.78150698306624211</v>
      </c>
      <c r="AG152" s="17">
        <f t="shared" si="8"/>
        <v>0.34950054780537887</v>
      </c>
      <c r="AH152" s="21">
        <v>74.5</v>
      </c>
    </row>
    <row r="153" spans="1:34" x14ac:dyDescent="0.25">
      <c r="A153" s="6" t="s">
        <v>173</v>
      </c>
      <c r="B153" s="6" t="s">
        <v>93</v>
      </c>
      <c r="C153" s="6">
        <v>1</v>
      </c>
      <c r="D153" s="6">
        <v>10.136900000000001</v>
      </c>
      <c r="E153" s="6">
        <v>0.33789799999999998</v>
      </c>
      <c r="F153" s="6"/>
      <c r="G153" s="6" t="s">
        <v>174</v>
      </c>
      <c r="H153" s="6" t="s">
        <v>93</v>
      </c>
      <c r="I153" s="6">
        <v>0.73666699999999996</v>
      </c>
      <c r="J153" s="6">
        <v>14.8703</v>
      </c>
      <c r="K153" s="6">
        <v>0.49733300000000003</v>
      </c>
      <c r="L153" s="6"/>
      <c r="M153" t="s">
        <v>174</v>
      </c>
      <c r="N153" t="s">
        <v>96</v>
      </c>
      <c r="O153">
        <v>6.0810810810810807E-2</v>
      </c>
      <c r="P153">
        <v>41.484400000000001</v>
      </c>
      <c r="Q153">
        <v>1.5030600000000001</v>
      </c>
      <c r="S153" t="s">
        <v>173</v>
      </c>
      <c r="T153" t="s">
        <v>96</v>
      </c>
      <c r="U153">
        <v>0.1</v>
      </c>
      <c r="V153">
        <v>30.167300000000001</v>
      </c>
      <c r="W153">
        <v>1.0402499999999999</v>
      </c>
      <c r="Y153" t="s">
        <v>173</v>
      </c>
      <c r="Z153" t="s">
        <v>96</v>
      </c>
      <c r="AA153">
        <v>1</v>
      </c>
      <c r="AB153">
        <v>6.5199100000000003</v>
      </c>
      <c r="AC153">
        <v>0.21733</v>
      </c>
      <c r="AE153" s="17">
        <f t="shared" si="9"/>
        <v>0.71917419999999999</v>
      </c>
      <c r="AF153" s="17">
        <f t="shared" si="10"/>
        <v>0.53944399073601701</v>
      </c>
      <c r="AG153" s="17">
        <f t="shared" si="8"/>
        <v>0.24124668666790017</v>
      </c>
      <c r="AH153" s="21">
        <v>75</v>
      </c>
    </row>
    <row r="154" spans="1:34" x14ac:dyDescent="0.25">
      <c r="A154" s="6" t="s">
        <v>174</v>
      </c>
      <c r="B154" s="6" t="s">
        <v>93</v>
      </c>
      <c r="C154" s="6">
        <v>1</v>
      </c>
      <c r="D154" s="6">
        <v>10.1122</v>
      </c>
      <c r="E154" s="6">
        <v>0.33707300000000001</v>
      </c>
      <c r="F154" s="6"/>
      <c r="G154" s="6" t="s">
        <v>175</v>
      </c>
      <c r="H154" s="6" t="s">
        <v>93</v>
      </c>
      <c r="I154" s="6">
        <v>8.3612000000000006E-2</v>
      </c>
      <c r="J154" s="6">
        <v>45.914900000000003</v>
      </c>
      <c r="K154" s="6">
        <v>2.2618200000000002</v>
      </c>
      <c r="L154" s="6"/>
      <c r="M154" t="s">
        <v>175</v>
      </c>
      <c r="N154" t="s">
        <v>96</v>
      </c>
      <c r="O154">
        <v>0.11705685618729098</v>
      </c>
      <c r="P154">
        <v>42.874000000000002</v>
      </c>
      <c r="Q154">
        <v>1.79389</v>
      </c>
      <c r="S154" t="s">
        <v>174</v>
      </c>
      <c r="T154" t="s">
        <v>96</v>
      </c>
      <c r="U154">
        <v>0.34666666666666668</v>
      </c>
      <c r="V154">
        <v>31.379300000000001</v>
      </c>
      <c r="W154">
        <v>1.0459799999999999</v>
      </c>
      <c r="Y154" t="s">
        <v>174</v>
      </c>
      <c r="Z154" t="s">
        <v>96</v>
      </c>
      <c r="AA154">
        <v>1</v>
      </c>
      <c r="AB154">
        <v>6.6514300000000004</v>
      </c>
      <c r="AC154">
        <v>0.22171399999999999</v>
      </c>
      <c r="AE154" s="17">
        <f t="shared" si="9"/>
        <v>1.1320954000000001</v>
      </c>
      <c r="AF154" s="17">
        <f t="shared" si="10"/>
        <v>0.89198101668690244</v>
      </c>
      <c r="AG154" s="17">
        <f t="shared" si="8"/>
        <v>0.39890603759025761</v>
      </c>
      <c r="AH154" s="21">
        <v>75.5</v>
      </c>
    </row>
    <row r="155" spans="1:34" x14ac:dyDescent="0.25">
      <c r="A155" s="6" t="s">
        <v>175</v>
      </c>
      <c r="B155" s="6" t="s">
        <v>93</v>
      </c>
      <c r="C155" s="6">
        <v>0.93</v>
      </c>
      <c r="D155" s="6">
        <v>12.896800000000001</v>
      </c>
      <c r="E155" s="6">
        <v>0.429892</v>
      </c>
      <c r="F155" s="6"/>
      <c r="G155" s="6" t="s">
        <v>176</v>
      </c>
      <c r="H155" s="6" t="s">
        <v>93</v>
      </c>
      <c r="I155" s="6">
        <v>0.30333300000000002</v>
      </c>
      <c r="J155" s="6">
        <v>39.112000000000002</v>
      </c>
      <c r="K155" s="6">
        <v>1.4648699999999999</v>
      </c>
      <c r="L155" s="6"/>
      <c r="M155" t="s">
        <v>176</v>
      </c>
      <c r="N155" t="s">
        <v>96</v>
      </c>
      <c r="O155">
        <v>0</v>
      </c>
      <c r="P155">
        <v>62.7044</v>
      </c>
      <c r="Q155">
        <v>2.6682700000000001</v>
      </c>
      <c r="S155" t="s">
        <v>175</v>
      </c>
      <c r="T155" t="s">
        <v>96</v>
      </c>
      <c r="U155">
        <v>0.33999999999999997</v>
      </c>
      <c r="V155">
        <v>25.825600000000001</v>
      </c>
      <c r="W155">
        <v>0.87842299999999995</v>
      </c>
      <c r="Y155" t="s">
        <v>175</v>
      </c>
      <c r="Z155" t="s">
        <v>96</v>
      </c>
      <c r="AA155">
        <v>1</v>
      </c>
      <c r="AB155">
        <v>7.9457100000000001</v>
      </c>
      <c r="AC155">
        <v>0.26485700000000001</v>
      </c>
      <c r="AE155" s="17">
        <f t="shared" si="9"/>
        <v>1.1412624</v>
      </c>
      <c r="AF155" s="17">
        <f t="shared" si="10"/>
        <v>0.97207161651973994</v>
      </c>
      <c r="AG155" s="17">
        <f t="shared" si="8"/>
        <v>0.43472364270724917</v>
      </c>
      <c r="AH155" s="21">
        <v>76</v>
      </c>
    </row>
    <row r="156" spans="1:34" x14ac:dyDescent="0.25">
      <c r="A156" s="6" t="s">
        <v>176</v>
      </c>
      <c r="B156" s="6" t="s">
        <v>93</v>
      </c>
      <c r="C156" s="6">
        <v>1</v>
      </c>
      <c r="D156" s="6">
        <v>10.407500000000001</v>
      </c>
      <c r="E156" s="6">
        <v>0.34691699999999998</v>
      </c>
      <c r="F156" s="6"/>
      <c r="G156" s="6" t="s">
        <v>177</v>
      </c>
      <c r="H156" s="6" t="s">
        <v>93</v>
      </c>
      <c r="I156" s="6">
        <v>0.86</v>
      </c>
      <c r="J156" s="6">
        <v>16.514900000000001</v>
      </c>
      <c r="K156" s="6">
        <v>0.55049700000000001</v>
      </c>
      <c r="L156" s="6"/>
      <c r="M156" t="s">
        <v>177</v>
      </c>
      <c r="N156" t="s">
        <v>96</v>
      </c>
      <c r="O156">
        <v>5.3333333333333337E-2</v>
      </c>
      <c r="P156">
        <v>32.295499999999997</v>
      </c>
      <c r="Q156">
        <v>1.0765199999999999</v>
      </c>
      <c r="S156" t="s">
        <v>176</v>
      </c>
      <c r="T156" t="s">
        <v>96</v>
      </c>
      <c r="U156">
        <v>0.21</v>
      </c>
      <c r="V156">
        <v>41.337299999999999</v>
      </c>
      <c r="W156">
        <v>1.81304</v>
      </c>
      <c r="Y156" t="s">
        <v>176</v>
      </c>
      <c r="Z156" t="s">
        <v>96</v>
      </c>
      <c r="AA156">
        <v>1</v>
      </c>
      <c r="AB156">
        <v>7.0073699999999999</v>
      </c>
      <c r="AC156">
        <v>0.23357900000000001</v>
      </c>
      <c r="AE156" s="17">
        <f t="shared" si="9"/>
        <v>0.80411060000000012</v>
      </c>
      <c r="AF156" s="17">
        <f t="shared" si="10"/>
        <v>0.65019181169428741</v>
      </c>
      <c r="AG156" s="17">
        <f t="shared" si="8"/>
        <v>0.29077461787243386</v>
      </c>
      <c r="AH156" s="21">
        <v>76.5</v>
      </c>
    </row>
    <row r="157" spans="1:34" x14ac:dyDescent="0.25">
      <c r="A157" s="6" t="s">
        <v>177</v>
      </c>
      <c r="B157" s="6" t="s">
        <v>93</v>
      </c>
      <c r="C157" s="6">
        <v>1</v>
      </c>
      <c r="D157" s="6">
        <v>12.0265</v>
      </c>
      <c r="E157" s="6">
        <v>0.40088400000000002</v>
      </c>
      <c r="F157" s="6"/>
      <c r="G157" s="6" t="s">
        <v>178</v>
      </c>
      <c r="H157" s="6" t="s">
        <v>93</v>
      </c>
      <c r="I157" s="6">
        <v>0.67666700000000002</v>
      </c>
      <c r="J157" s="6">
        <v>23.711300000000001</v>
      </c>
      <c r="K157" s="6">
        <v>0.80650500000000003</v>
      </c>
      <c r="L157" s="6"/>
      <c r="M157" t="s">
        <v>178</v>
      </c>
      <c r="N157" t="s">
        <v>96</v>
      </c>
      <c r="O157">
        <v>0</v>
      </c>
      <c r="P157">
        <v>49.754600000000003</v>
      </c>
      <c r="Q157">
        <v>2.6465200000000002</v>
      </c>
      <c r="S157" t="s">
        <v>177</v>
      </c>
      <c r="T157" t="s">
        <v>96</v>
      </c>
      <c r="U157">
        <v>0</v>
      </c>
      <c r="V157">
        <v>47.753999999999998</v>
      </c>
      <c r="W157">
        <v>1.84379</v>
      </c>
      <c r="Y157" t="s">
        <v>177</v>
      </c>
      <c r="Z157" t="s">
        <v>96</v>
      </c>
      <c r="AA157">
        <v>0.73666666666666669</v>
      </c>
      <c r="AB157">
        <v>11.318899999999999</v>
      </c>
      <c r="AC157">
        <v>0.37729800000000002</v>
      </c>
      <c r="AE157" s="17">
        <f t="shared" si="9"/>
        <v>1.2149994</v>
      </c>
      <c r="AF157" s="17">
        <f t="shared" si="10"/>
        <v>0.99699850072394802</v>
      </c>
      <c r="AG157" s="17">
        <f t="shared" si="8"/>
        <v>0.4458712842168242</v>
      </c>
      <c r="AH157" s="21">
        <v>77</v>
      </c>
    </row>
    <row r="158" spans="1:34" x14ac:dyDescent="0.25">
      <c r="A158" s="6" t="s">
        <v>178</v>
      </c>
      <c r="B158" s="6" t="s">
        <v>93</v>
      </c>
      <c r="C158" s="6">
        <v>1</v>
      </c>
      <c r="D158" s="6">
        <v>9.6297800000000002</v>
      </c>
      <c r="E158" s="6">
        <v>0.32099299999999997</v>
      </c>
      <c r="F158" s="6"/>
      <c r="G158" s="6" t="s">
        <v>179</v>
      </c>
      <c r="H158" s="6" t="s">
        <v>93</v>
      </c>
      <c r="I158" s="6">
        <v>0.16333300000000001</v>
      </c>
      <c r="J158" s="6">
        <v>45.747199999999999</v>
      </c>
      <c r="K158" s="6">
        <v>2.0064600000000001</v>
      </c>
      <c r="L158" s="6"/>
      <c r="M158" t="s">
        <v>179</v>
      </c>
      <c r="N158" t="s">
        <v>96</v>
      </c>
      <c r="O158">
        <v>0</v>
      </c>
      <c r="P158">
        <v>33.964199999999998</v>
      </c>
      <c r="Q158">
        <v>1.3585700000000001</v>
      </c>
      <c r="S158" t="s">
        <v>178</v>
      </c>
      <c r="T158" t="s">
        <v>96</v>
      </c>
      <c r="U158">
        <v>0.41666666666666669</v>
      </c>
      <c r="V158">
        <v>36.407299999999999</v>
      </c>
      <c r="W158">
        <v>1.22584</v>
      </c>
      <c r="Y158" t="s">
        <v>178</v>
      </c>
      <c r="Z158" t="s">
        <v>96</v>
      </c>
      <c r="AA158">
        <v>0.94</v>
      </c>
      <c r="AB158">
        <v>10.263400000000001</v>
      </c>
      <c r="AC158">
        <v>0.342115</v>
      </c>
      <c r="AE158" s="17">
        <f t="shared" si="9"/>
        <v>1.0507956000000001</v>
      </c>
      <c r="AF158" s="17">
        <f t="shared" si="10"/>
        <v>0.71998265542949025</v>
      </c>
      <c r="AG158" s="17">
        <f t="shared" si="8"/>
        <v>0.32198603203222964</v>
      </c>
      <c r="AH158" s="21">
        <v>77.5</v>
      </c>
    </row>
    <row r="159" spans="1:34" x14ac:dyDescent="0.25">
      <c r="A159" s="6" t="s">
        <v>179</v>
      </c>
      <c r="B159" s="6" t="s">
        <v>93</v>
      </c>
      <c r="C159" s="6">
        <v>1</v>
      </c>
      <c r="D159" s="6">
        <v>9.7394999999999996</v>
      </c>
      <c r="E159" s="6">
        <v>0.32464999999999999</v>
      </c>
      <c r="F159" s="6"/>
      <c r="G159" s="6" t="s">
        <v>180</v>
      </c>
      <c r="H159" s="6" t="s">
        <v>93</v>
      </c>
      <c r="I159" s="6">
        <v>0.77</v>
      </c>
      <c r="J159" s="6">
        <v>14.388500000000001</v>
      </c>
      <c r="K159" s="6">
        <v>0.47961599999999999</v>
      </c>
      <c r="L159" s="6"/>
      <c r="M159" t="s">
        <v>180</v>
      </c>
      <c r="N159" t="s">
        <v>96</v>
      </c>
      <c r="O159">
        <v>5.3333333333333337E-2</v>
      </c>
      <c r="P159">
        <v>43.353999999999999</v>
      </c>
      <c r="Q159">
        <v>1.58226</v>
      </c>
      <c r="S159" t="s">
        <v>179</v>
      </c>
      <c r="T159" t="s">
        <v>96</v>
      </c>
      <c r="U159">
        <v>0.49333333333333335</v>
      </c>
      <c r="V159">
        <v>29.4055</v>
      </c>
      <c r="W159">
        <v>0.98018499999999997</v>
      </c>
      <c r="Y159" t="s">
        <v>179</v>
      </c>
      <c r="Z159" t="s">
        <v>96</v>
      </c>
      <c r="AA159">
        <v>1</v>
      </c>
      <c r="AB159">
        <v>8.1267399999999999</v>
      </c>
      <c r="AC159">
        <v>0.27089099999999999</v>
      </c>
      <c r="AE159" s="17">
        <f t="shared" si="9"/>
        <v>0.72752040000000007</v>
      </c>
      <c r="AF159" s="17">
        <f t="shared" si="10"/>
        <v>0.55378035889267496</v>
      </c>
      <c r="AG159" s="17">
        <f t="shared" si="8"/>
        <v>0.24765810541765026</v>
      </c>
      <c r="AH159" s="21">
        <v>78</v>
      </c>
    </row>
    <row r="160" spans="1:34" x14ac:dyDescent="0.25">
      <c r="A160" s="6" t="s">
        <v>180</v>
      </c>
      <c r="B160" s="6" t="s">
        <v>93</v>
      </c>
      <c r="C160" s="6">
        <v>1</v>
      </c>
      <c r="D160" s="6">
        <v>8.1252899999999997</v>
      </c>
      <c r="E160" s="6">
        <v>0.270843</v>
      </c>
      <c r="F160" s="6"/>
      <c r="G160" s="6" t="s">
        <v>181</v>
      </c>
      <c r="H160" s="6" t="s">
        <v>93</v>
      </c>
      <c r="I160" s="6">
        <v>0.79</v>
      </c>
      <c r="J160" s="6">
        <v>13.594900000000001</v>
      </c>
      <c r="K160" s="6">
        <v>0.45316499999999998</v>
      </c>
      <c r="L160" s="6"/>
      <c r="M160" t="s">
        <v>181</v>
      </c>
      <c r="N160" t="s">
        <v>96</v>
      </c>
      <c r="O160">
        <v>2.6666666666666668E-2</v>
      </c>
      <c r="P160">
        <v>25.533000000000001</v>
      </c>
      <c r="Q160">
        <v>0.851101</v>
      </c>
      <c r="S160" t="s">
        <v>180</v>
      </c>
      <c r="T160" t="s">
        <v>96</v>
      </c>
      <c r="U160">
        <v>0</v>
      </c>
      <c r="V160">
        <v>32.638399999999997</v>
      </c>
      <c r="W160">
        <v>1.08795</v>
      </c>
      <c r="Y160" t="s">
        <v>180</v>
      </c>
      <c r="Z160" t="s">
        <v>96</v>
      </c>
      <c r="AA160">
        <v>1</v>
      </c>
      <c r="AB160">
        <v>10.4613</v>
      </c>
      <c r="AC160">
        <v>0.34870899999999999</v>
      </c>
      <c r="AE160" s="17">
        <f t="shared" si="9"/>
        <v>0.60235360000000004</v>
      </c>
      <c r="AF160" s="17">
        <f t="shared" si="10"/>
        <v>0.35148656876586343</v>
      </c>
      <c r="AG160" s="17">
        <f t="shared" si="8"/>
        <v>0.157189572187725</v>
      </c>
      <c r="AH160" s="21">
        <v>78.5</v>
      </c>
    </row>
    <row r="161" spans="1:34" x14ac:dyDescent="0.25">
      <c r="A161" s="6" t="s">
        <v>181</v>
      </c>
      <c r="B161" s="6" t="s">
        <v>93</v>
      </c>
      <c r="C161" s="6">
        <v>1</v>
      </c>
      <c r="D161" s="6">
        <v>9.0834899999999994</v>
      </c>
      <c r="E161" s="6">
        <v>0.30278300000000002</v>
      </c>
      <c r="F161" s="6"/>
      <c r="G161" s="6" t="s">
        <v>182</v>
      </c>
      <c r="H161" s="6" t="s">
        <v>93</v>
      </c>
      <c r="I161" s="6">
        <v>0.63333300000000003</v>
      </c>
      <c r="J161" s="6">
        <v>34.854300000000002</v>
      </c>
      <c r="K161" s="6">
        <v>1.21868</v>
      </c>
      <c r="L161" s="6"/>
      <c r="M161" t="s">
        <v>182</v>
      </c>
      <c r="N161" t="s">
        <v>96</v>
      </c>
      <c r="O161">
        <v>0.14000000000000001</v>
      </c>
      <c r="P161">
        <v>31.153500000000001</v>
      </c>
      <c r="Q161">
        <v>1.0384500000000001</v>
      </c>
      <c r="S161" t="s">
        <v>181</v>
      </c>
      <c r="T161" t="s">
        <v>96</v>
      </c>
      <c r="U161">
        <v>0.17333333333333334</v>
      </c>
      <c r="V161">
        <v>25.291899999999998</v>
      </c>
      <c r="W161">
        <v>0.85158</v>
      </c>
      <c r="Y161" t="s">
        <v>181</v>
      </c>
      <c r="Z161" t="s">
        <v>96</v>
      </c>
      <c r="AA161">
        <v>1</v>
      </c>
      <c r="AB161">
        <v>7.76851</v>
      </c>
      <c r="AC161">
        <v>0.25895000000000001</v>
      </c>
      <c r="AE161" s="17">
        <f t="shared" si="9"/>
        <v>0.73408859999999998</v>
      </c>
      <c r="AF161" s="17">
        <f t="shared" si="10"/>
        <v>0.4338923039301345</v>
      </c>
      <c r="AG161" s="17">
        <f t="shared" si="8"/>
        <v>0.19404253730035598</v>
      </c>
      <c r="AH161" s="21">
        <v>79</v>
      </c>
    </row>
    <row r="162" spans="1:34" x14ac:dyDescent="0.25">
      <c r="A162" s="6" t="s">
        <v>182</v>
      </c>
      <c r="B162" s="6" t="s">
        <v>93</v>
      </c>
      <c r="C162" s="6">
        <v>1</v>
      </c>
      <c r="D162" s="6">
        <v>10.099399999999999</v>
      </c>
      <c r="E162" s="6">
        <v>0.336646</v>
      </c>
      <c r="F162" s="6"/>
      <c r="G162" s="6" t="s">
        <v>183</v>
      </c>
      <c r="H162" s="6" t="s">
        <v>93</v>
      </c>
      <c r="I162" s="6">
        <v>0.42666700000000002</v>
      </c>
      <c r="J162" s="6">
        <v>34.157200000000003</v>
      </c>
      <c r="K162" s="6">
        <v>1.21556</v>
      </c>
      <c r="L162" s="6"/>
      <c r="M162" t="s">
        <v>183</v>
      </c>
      <c r="N162" t="s">
        <v>96</v>
      </c>
      <c r="O162">
        <v>0.58666666666666667</v>
      </c>
      <c r="P162">
        <v>18.765699999999999</v>
      </c>
      <c r="Q162">
        <v>0.62552200000000002</v>
      </c>
      <c r="S162" t="s">
        <v>182</v>
      </c>
      <c r="T162" t="s">
        <v>96</v>
      </c>
      <c r="U162">
        <v>0.17666666666666667</v>
      </c>
      <c r="V162">
        <v>41.255699999999997</v>
      </c>
      <c r="W162">
        <v>1.4578</v>
      </c>
      <c r="Y162" t="s">
        <v>182</v>
      </c>
      <c r="Z162" t="s">
        <v>96</v>
      </c>
      <c r="AA162">
        <v>0.84</v>
      </c>
      <c r="AB162">
        <v>10.7501</v>
      </c>
      <c r="AC162">
        <v>0.35833500000000001</v>
      </c>
      <c r="AE162" s="17">
        <f t="shared" si="9"/>
        <v>0.79877260000000005</v>
      </c>
      <c r="AF162" s="17">
        <f t="shared" si="10"/>
        <v>0.51127069519756374</v>
      </c>
      <c r="AG162" s="17">
        <f t="shared" si="8"/>
        <v>0.22864720587306556</v>
      </c>
      <c r="AH162" s="21">
        <v>79.5</v>
      </c>
    </row>
    <row r="163" spans="1:34" x14ac:dyDescent="0.25">
      <c r="A163" s="6" t="s">
        <v>183</v>
      </c>
      <c r="B163" s="6" t="s">
        <v>93</v>
      </c>
      <c r="C163" s="6">
        <v>1</v>
      </c>
      <c r="D163" s="6">
        <v>10.463100000000001</v>
      </c>
      <c r="E163" s="6">
        <v>0.348769</v>
      </c>
      <c r="F163" s="6"/>
      <c r="G163" s="6" t="s">
        <v>184</v>
      </c>
      <c r="H163" s="6" t="s">
        <v>93</v>
      </c>
      <c r="I163" s="6">
        <v>0.36333300000000002</v>
      </c>
      <c r="J163" s="6">
        <v>43.115000000000002</v>
      </c>
      <c r="K163" s="6">
        <v>1.4371700000000001</v>
      </c>
      <c r="L163" s="6"/>
      <c r="M163" t="s">
        <v>184</v>
      </c>
      <c r="N163" t="s">
        <v>96</v>
      </c>
      <c r="O163">
        <v>0.17333333333333334</v>
      </c>
      <c r="P163">
        <v>32.1539</v>
      </c>
      <c r="Q163">
        <v>1.1011599999999999</v>
      </c>
      <c r="S163" t="s">
        <v>183</v>
      </c>
      <c r="T163" t="s">
        <v>96</v>
      </c>
      <c r="U163">
        <v>0</v>
      </c>
      <c r="V163">
        <v>49.519399999999997</v>
      </c>
      <c r="W163">
        <v>1.92683</v>
      </c>
      <c r="Y163" t="s">
        <v>183</v>
      </c>
      <c r="Z163" t="s">
        <v>96</v>
      </c>
      <c r="AA163">
        <v>0.87</v>
      </c>
      <c r="AB163">
        <v>9.2155900000000006</v>
      </c>
      <c r="AC163">
        <v>0.30718600000000001</v>
      </c>
      <c r="AE163" s="17">
        <f t="shared" si="9"/>
        <v>1.0242229999999999</v>
      </c>
      <c r="AF163" s="17">
        <f t="shared" si="10"/>
        <v>0.70027210581173394</v>
      </c>
      <c r="AG163" s="17">
        <f t="shared" si="8"/>
        <v>0.31317120626839251</v>
      </c>
      <c r="AH163" s="21">
        <v>80</v>
      </c>
    </row>
    <row r="164" spans="1:34" x14ac:dyDescent="0.25">
      <c r="A164" s="6" t="s">
        <v>184</v>
      </c>
      <c r="B164" s="6" t="s">
        <v>93</v>
      </c>
      <c r="C164" s="6">
        <v>1</v>
      </c>
      <c r="D164" s="6">
        <v>9.0422499999999992</v>
      </c>
      <c r="E164" s="6">
        <v>0.30140800000000001</v>
      </c>
      <c r="F164" s="6"/>
      <c r="G164" s="6" t="s">
        <v>185</v>
      </c>
      <c r="H164" s="6" t="s">
        <v>93</v>
      </c>
      <c r="I164" s="6">
        <v>0</v>
      </c>
      <c r="J164" s="6">
        <v>49.553899999999999</v>
      </c>
      <c r="K164" s="6">
        <v>1.84215</v>
      </c>
      <c r="L164" s="6"/>
      <c r="M164" t="s">
        <v>185</v>
      </c>
      <c r="N164" t="s">
        <v>96</v>
      </c>
      <c r="O164">
        <v>0</v>
      </c>
      <c r="P164">
        <v>44.140500000000003</v>
      </c>
      <c r="Q164">
        <v>1.94452</v>
      </c>
      <c r="S164" t="s">
        <v>184</v>
      </c>
      <c r="T164" t="s">
        <v>96</v>
      </c>
      <c r="U164">
        <v>0.38999999999999996</v>
      </c>
      <c r="V164">
        <v>28.616800000000001</v>
      </c>
      <c r="W164">
        <v>1.0839700000000001</v>
      </c>
      <c r="Y164" t="s">
        <v>184</v>
      </c>
      <c r="Z164" t="s">
        <v>96</v>
      </c>
      <c r="AA164">
        <v>0.95333333333333337</v>
      </c>
      <c r="AB164">
        <v>8.3331499999999998</v>
      </c>
      <c r="AC164">
        <v>0.27777200000000002</v>
      </c>
      <c r="AE164" s="17">
        <f t="shared" si="9"/>
        <v>1.0899640000000002</v>
      </c>
      <c r="AF164" s="17">
        <f t="shared" si="10"/>
        <v>0.80273938388620225</v>
      </c>
      <c r="AG164" s="17">
        <f t="shared" si="8"/>
        <v>0.3589959661171695</v>
      </c>
      <c r="AH164" s="21">
        <v>80.5</v>
      </c>
    </row>
    <row r="165" spans="1:34" x14ac:dyDescent="0.25">
      <c r="A165" s="6" t="s">
        <v>185</v>
      </c>
      <c r="B165" s="6" t="s">
        <v>93</v>
      </c>
      <c r="C165" s="6">
        <v>1</v>
      </c>
      <c r="D165" s="6">
        <v>11.1151</v>
      </c>
      <c r="E165" s="6">
        <v>0.37050300000000003</v>
      </c>
      <c r="F165" s="6"/>
      <c r="G165" s="6" t="s">
        <v>186</v>
      </c>
      <c r="H165" s="6" t="s">
        <v>93</v>
      </c>
      <c r="I165" s="6">
        <v>0.283333</v>
      </c>
      <c r="J165" s="6">
        <v>25.2394</v>
      </c>
      <c r="K165" s="6">
        <v>0.858483</v>
      </c>
      <c r="L165" s="6"/>
      <c r="M165" t="s">
        <v>186</v>
      </c>
      <c r="N165" t="s">
        <v>96</v>
      </c>
      <c r="O165">
        <v>0</v>
      </c>
      <c r="P165">
        <v>33.863999999999997</v>
      </c>
      <c r="Q165">
        <v>1.5973599999999999</v>
      </c>
      <c r="S165" t="s">
        <v>185</v>
      </c>
      <c r="T165" t="s">
        <v>96</v>
      </c>
      <c r="U165">
        <v>0</v>
      </c>
      <c r="V165">
        <v>63.192500000000003</v>
      </c>
      <c r="W165">
        <v>2.9121000000000001</v>
      </c>
      <c r="Y165" t="s">
        <v>185</v>
      </c>
      <c r="Z165" t="s">
        <v>96</v>
      </c>
      <c r="AA165">
        <v>1</v>
      </c>
      <c r="AB165">
        <v>7.9456800000000003</v>
      </c>
      <c r="AC165">
        <v>0.26485599999999998</v>
      </c>
      <c r="AE165" s="17">
        <f t="shared" si="9"/>
        <v>1.2006603999999998</v>
      </c>
      <c r="AF165" s="17">
        <f t="shared" si="10"/>
        <v>1.0918301875741945</v>
      </c>
      <c r="AG165" s="17">
        <f t="shared" si="8"/>
        <v>0.48828130386044899</v>
      </c>
      <c r="AH165" s="21">
        <v>81</v>
      </c>
    </row>
    <row r="166" spans="1:34" x14ac:dyDescent="0.25">
      <c r="A166" s="6" t="s">
        <v>186</v>
      </c>
      <c r="B166" s="6" t="s">
        <v>93</v>
      </c>
      <c r="C166" s="6">
        <v>1</v>
      </c>
      <c r="D166" s="6">
        <v>11.052300000000001</v>
      </c>
      <c r="E166" s="6">
        <v>0.36841099999999999</v>
      </c>
      <c r="F166" s="6"/>
      <c r="G166" s="6" t="s">
        <v>187</v>
      </c>
      <c r="H166" s="6" t="s">
        <v>93</v>
      </c>
      <c r="I166" s="6">
        <v>0.09</v>
      </c>
      <c r="J166" s="6">
        <v>120.593</v>
      </c>
      <c r="K166" s="6">
        <v>4.1157899999999996</v>
      </c>
      <c r="L166" s="6"/>
      <c r="M166" t="s">
        <v>187</v>
      </c>
      <c r="N166" t="s">
        <v>96</v>
      </c>
      <c r="O166">
        <v>0.2</v>
      </c>
      <c r="P166">
        <v>34.320599999999999</v>
      </c>
      <c r="Q166">
        <v>1.19584</v>
      </c>
      <c r="S166" t="s">
        <v>186</v>
      </c>
      <c r="T166" t="s">
        <v>96</v>
      </c>
      <c r="U166">
        <v>0</v>
      </c>
      <c r="V166">
        <v>48.3093</v>
      </c>
      <c r="W166">
        <v>1.8093399999999999</v>
      </c>
      <c r="Y166" t="s">
        <v>186</v>
      </c>
      <c r="Z166" t="s">
        <v>96</v>
      </c>
      <c r="AA166">
        <v>1</v>
      </c>
      <c r="AB166">
        <v>8.6551100000000005</v>
      </c>
      <c r="AC166">
        <v>0.28850399999999998</v>
      </c>
      <c r="AE166" s="17">
        <f t="shared" si="9"/>
        <v>1.555577</v>
      </c>
      <c r="AF166" s="17">
        <f t="shared" si="10"/>
        <v>1.5623167151374908</v>
      </c>
      <c r="AG166" s="17">
        <f t="shared" si="8"/>
        <v>0.69868927548632076</v>
      </c>
      <c r="AH166" s="21">
        <v>81.5</v>
      </c>
    </row>
    <row r="167" spans="1:34" x14ac:dyDescent="0.25">
      <c r="A167" s="6" t="s">
        <v>187</v>
      </c>
      <c r="B167" s="6" t="s">
        <v>93</v>
      </c>
      <c r="C167" s="6">
        <v>1</v>
      </c>
      <c r="D167" s="6">
        <v>10.4687</v>
      </c>
      <c r="E167" s="6">
        <v>0.34895700000000002</v>
      </c>
      <c r="F167" s="6"/>
      <c r="G167" s="6" t="s">
        <v>188</v>
      </c>
      <c r="H167" s="6" t="s">
        <v>93</v>
      </c>
      <c r="I167" s="6">
        <v>2.6667E-2</v>
      </c>
      <c r="J167" s="6">
        <v>89.938199999999995</v>
      </c>
      <c r="K167" s="6">
        <v>3.0800800000000002</v>
      </c>
      <c r="L167" s="6"/>
      <c r="M167" t="s">
        <v>188</v>
      </c>
      <c r="N167" t="s">
        <v>96</v>
      </c>
      <c r="O167">
        <v>0.40666666666666662</v>
      </c>
      <c r="P167">
        <v>27.3246</v>
      </c>
      <c r="Q167">
        <v>0.91082099999999999</v>
      </c>
      <c r="S167" t="s">
        <v>187</v>
      </c>
      <c r="T167" t="s">
        <v>96</v>
      </c>
      <c r="U167">
        <v>0.14915254237288136</v>
      </c>
      <c r="V167">
        <v>43.446599999999997</v>
      </c>
      <c r="W167">
        <v>1.9929600000000001</v>
      </c>
      <c r="Y167" t="s">
        <v>187</v>
      </c>
      <c r="Z167" t="s">
        <v>96</v>
      </c>
      <c r="AA167">
        <v>1</v>
      </c>
      <c r="AB167">
        <v>6.9942000000000002</v>
      </c>
      <c r="AC167">
        <v>0.23313999999999999</v>
      </c>
      <c r="AE167" s="17">
        <f t="shared" si="9"/>
        <v>1.3131916000000001</v>
      </c>
      <c r="AF167" s="17">
        <f t="shared" si="10"/>
        <v>1.2085261290035478</v>
      </c>
      <c r="AG167" s="17">
        <f t="shared" si="8"/>
        <v>0.54046931540732257</v>
      </c>
      <c r="AH167" s="21">
        <v>82</v>
      </c>
    </row>
    <row r="168" spans="1:34" x14ac:dyDescent="0.25">
      <c r="A168" s="6" t="s">
        <v>188</v>
      </c>
      <c r="B168" s="6" t="s">
        <v>93</v>
      </c>
      <c r="C168" s="6">
        <v>1</v>
      </c>
      <c r="D168" s="6">
        <v>9.2151899999999998</v>
      </c>
      <c r="E168" s="6">
        <v>0.30717299999999997</v>
      </c>
      <c r="F168" s="6"/>
      <c r="G168" s="6" t="s">
        <v>189</v>
      </c>
      <c r="H168" s="6" t="s">
        <v>93</v>
      </c>
      <c r="I168" s="6">
        <v>0.4</v>
      </c>
      <c r="J168" s="6">
        <v>52.553199999999997</v>
      </c>
      <c r="K168" s="6">
        <v>1.75177</v>
      </c>
      <c r="L168" s="6"/>
      <c r="M168" t="s">
        <v>189</v>
      </c>
      <c r="N168" t="s">
        <v>96</v>
      </c>
      <c r="O168">
        <v>0.11604095563139932</v>
      </c>
      <c r="P168">
        <v>44.075499999999998</v>
      </c>
      <c r="Q168">
        <v>2.0790299999999999</v>
      </c>
      <c r="S168" t="s">
        <v>188</v>
      </c>
      <c r="T168" t="s">
        <v>96</v>
      </c>
      <c r="U168">
        <v>0.40404040404040403</v>
      </c>
      <c r="V168">
        <v>29.897400000000001</v>
      </c>
      <c r="W168">
        <v>1.0793299999999999</v>
      </c>
      <c r="Y168" t="s">
        <v>188</v>
      </c>
      <c r="Z168" t="s">
        <v>96</v>
      </c>
      <c r="AA168">
        <v>0.87666666666666671</v>
      </c>
      <c r="AB168">
        <v>11.6168</v>
      </c>
      <c r="AC168">
        <v>0.38722499999999999</v>
      </c>
      <c r="AE168" s="17">
        <f t="shared" si="9"/>
        <v>1.1209055999999999</v>
      </c>
      <c r="AF168" s="17">
        <f t="shared" si="10"/>
        <v>0.79343694688002808</v>
      </c>
      <c r="AG168" s="17">
        <f t="shared" si="8"/>
        <v>0.35483578981672648</v>
      </c>
      <c r="AH168" s="21">
        <v>82.5</v>
      </c>
    </row>
    <row r="169" spans="1:34" x14ac:dyDescent="0.25">
      <c r="A169" s="6" t="s">
        <v>189</v>
      </c>
      <c r="B169" s="6" t="s">
        <v>93</v>
      </c>
      <c r="C169" s="6">
        <v>1</v>
      </c>
      <c r="D169" s="6">
        <v>9.8785600000000002</v>
      </c>
      <c r="E169" s="6">
        <v>0.32928499999999999</v>
      </c>
      <c r="F169" s="6"/>
      <c r="G169" s="6" t="s">
        <v>190</v>
      </c>
      <c r="H169" s="6" t="s">
        <v>93</v>
      </c>
      <c r="I169" s="6">
        <v>0.56000000000000005</v>
      </c>
      <c r="J169" s="6">
        <v>25.3918</v>
      </c>
      <c r="K169" s="6">
        <v>0.84639299999999995</v>
      </c>
      <c r="L169" s="6"/>
      <c r="M169" t="s">
        <v>190</v>
      </c>
      <c r="N169" t="s">
        <v>96</v>
      </c>
      <c r="O169">
        <v>0</v>
      </c>
      <c r="P169">
        <v>43.990299999999998</v>
      </c>
      <c r="Q169">
        <v>2.7323200000000001</v>
      </c>
      <c r="S169" t="s">
        <v>189</v>
      </c>
      <c r="T169" t="s">
        <v>96</v>
      </c>
      <c r="U169">
        <v>2.364864864864865E-2</v>
      </c>
      <c r="V169">
        <v>59.883200000000002</v>
      </c>
      <c r="W169">
        <v>2.9645100000000002</v>
      </c>
      <c r="Y169" t="s">
        <v>189</v>
      </c>
      <c r="Z169" t="s">
        <v>96</v>
      </c>
      <c r="AA169">
        <v>1</v>
      </c>
      <c r="AB169">
        <v>10.117699999999999</v>
      </c>
      <c r="AC169">
        <v>0.33725500000000003</v>
      </c>
      <c r="AE169" s="17">
        <f t="shared" si="9"/>
        <v>1.4419526</v>
      </c>
      <c r="AF169" s="17">
        <f t="shared" si="10"/>
        <v>1.3034863133118431</v>
      </c>
      <c r="AG169" s="17">
        <f t="shared" si="8"/>
        <v>0.58293680086117394</v>
      </c>
      <c r="AH169" s="21">
        <v>83</v>
      </c>
    </row>
    <row r="170" spans="1:34" x14ac:dyDescent="0.25">
      <c r="A170" s="6" t="s">
        <v>190</v>
      </c>
      <c r="B170" s="6" t="s">
        <v>93</v>
      </c>
      <c r="C170" s="6">
        <v>1</v>
      </c>
      <c r="D170" s="6">
        <v>10.360099999999999</v>
      </c>
      <c r="E170" s="6">
        <v>0.34533599999999998</v>
      </c>
      <c r="F170" s="6"/>
      <c r="G170" s="6" t="s">
        <v>191</v>
      </c>
      <c r="H170" s="6" t="s">
        <v>93</v>
      </c>
      <c r="I170" s="6">
        <v>0.86333300000000002</v>
      </c>
      <c r="J170" s="6">
        <v>12.396000000000001</v>
      </c>
      <c r="K170" s="6">
        <v>0.41320099999999998</v>
      </c>
      <c r="L170" s="6"/>
      <c r="M170" t="s">
        <v>191</v>
      </c>
      <c r="N170" t="s">
        <v>96</v>
      </c>
      <c r="O170">
        <v>0.61333333333333329</v>
      </c>
      <c r="P170">
        <v>20.304400000000001</v>
      </c>
      <c r="Q170">
        <v>0.67681400000000003</v>
      </c>
      <c r="S170" t="s">
        <v>190</v>
      </c>
      <c r="T170" t="s">
        <v>96</v>
      </c>
      <c r="U170">
        <v>0</v>
      </c>
      <c r="V170">
        <v>62.749499999999998</v>
      </c>
      <c r="W170">
        <v>2.5404599999999999</v>
      </c>
      <c r="Y170" t="s">
        <v>190</v>
      </c>
      <c r="Z170" t="s">
        <v>96</v>
      </c>
      <c r="AA170">
        <v>1</v>
      </c>
      <c r="AB170">
        <v>10.8545</v>
      </c>
      <c r="AC170">
        <v>0.36181799999999997</v>
      </c>
      <c r="AE170" s="17">
        <f t="shared" si="9"/>
        <v>0.8675257999999999</v>
      </c>
      <c r="AF170" s="17">
        <f t="shared" si="10"/>
        <v>0.94471072533987888</v>
      </c>
      <c r="AG170" s="17">
        <f t="shared" si="8"/>
        <v>0.42248748018662041</v>
      </c>
      <c r="AH170" s="21">
        <v>83.5</v>
      </c>
    </row>
    <row r="171" spans="1:34" x14ac:dyDescent="0.25">
      <c r="A171" s="6" t="s">
        <v>191</v>
      </c>
      <c r="B171" s="6" t="s">
        <v>93</v>
      </c>
      <c r="C171" s="6">
        <v>0.84</v>
      </c>
      <c r="D171" s="6">
        <v>13.3751</v>
      </c>
      <c r="E171" s="6">
        <v>0.44583499999999998</v>
      </c>
      <c r="F171" s="6"/>
      <c r="G171" s="6" t="s">
        <v>192</v>
      </c>
      <c r="H171" s="6" t="s">
        <v>93</v>
      </c>
      <c r="I171" s="6">
        <v>0.67666700000000002</v>
      </c>
      <c r="J171" s="6">
        <v>25.7807</v>
      </c>
      <c r="K171" s="6">
        <v>0.85935600000000001</v>
      </c>
      <c r="L171" s="6"/>
      <c r="M171" t="s">
        <v>192</v>
      </c>
      <c r="N171" t="s">
        <v>96</v>
      </c>
      <c r="O171">
        <v>0.56000000000000005</v>
      </c>
      <c r="P171">
        <v>27.2224</v>
      </c>
      <c r="Q171">
        <v>0.90741400000000005</v>
      </c>
      <c r="S171" t="s">
        <v>191</v>
      </c>
      <c r="T171" t="s">
        <v>96</v>
      </c>
      <c r="U171">
        <v>0.15</v>
      </c>
      <c r="V171">
        <v>23.8872</v>
      </c>
      <c r="W171">
        <v>0.79623900000000003</v>
      </c>
      <c r="Y171" t="s">
        <v>191</v>
      </c>
      <c r="Z171" t="s">
        <v>96</v>
      </c>
      <c r="AA171">
        <v>1</v>
      </c>
      <c r="AB171">
        <v>8.4540900000000008</v>
      </c>
      <c r="AC171">
        <v>0.28180300000000003</v>
      </c>
      <c r="AE171" s="17">
        <f t="shared" si="9"/>
        <v>0.65812939999999998</v>
      </c>
      <c r="AF171" s="17">
        <f t="shared" si="10"/>
        <v>0.27766872778780838</v>
      </c>
      <c r="AG171" s="17">
        <f t="shared" si="8"/>
        <v>0.12417723011188486</v>
      </c>
      <c r="AH171" s="21">
        <v>84</v>
      </c>
    </row>
    <row r="172" spans="1:34" x14ac:dyDescent="0.25">
      <c r="A172" s="6" t="s">
        <v>192</v>
      </c>
      <c r="B172" s="6" t="s">
        <v>93</v>
      </c>
      <c r="C172" s="6">
        <v>0.526667</v>
      </c>
      <c r="D172" s="6">
        <v>19.352399999999999</v>
      </c>
      <c r="E172" s="6">
        <v>0.64507899999999996</v>
      </c>
      <c r="F172" s="6"/>
      <c r="G172" s="6" t="s">
        <v>193</v>
      </c>
      <c r="H172" s="6" t="s">
        <v>93</v>
      </c>
      <c r="I172" s="6">
        <v>0.83333299999999999</v>
      </c>
      <c r="J172" s="6">
        <v>15.561500000000001</v>
      </c>
      <c r="K172" s="6">
        <v>0.51871800000000001</v>
      </c>
      <c r="L172" s="6"/>
      <c r="M172" t="s">
        <v>193</v>
      </c>
      <c r="N172" t="s">
        <v>96</v>
      </c>
      <c r="O172">
        <v>0</v>
      </c>
      <c r="P172">
        <v>53.463900000000002</v>
      </c>
      <c r="Q172">
        <v>2.28478</v>
      </c>
      <c r="S172" t="s">
        <v>192</v>
      </c>
      <c r="T172" t="s">
        <v>96</v>
      </c>
      <c r="U172">
        <v>0.35666666666666663</v>
      </c>
      <c r="V172">
        <v>20.274699999999999</v>
      </c>
      <c r="W172">
        <v>0.67582500000000001</v>
      </c>
      <c r="Y172" t="s">
        <v>192</v>
      </c>
      <c r="Z172" t="s">
        <v>96</v>
      </c>
      <c r="AA172">
        <v>1</v>
      </c>
      <c r="AB172">
        <v>8.7360100000000003</v>
      </c>
      <c r="AC172">
        <v>0.29120000000000001</v>
      </c>
      <c r="AE172" s="17">
        <f t="shared" si="9"/>
        <v>0.88312039999999992</v>
      </c>
      <c r="AF172" s="17">
        <f t="shared" si="10"/>
        <v>0.79803564994134213</v>
      </c>
      <c r="AG172" s="17">
        <f t="shared" si="8"/>
        <v>0.35689239234741338</v>
      </c>
      <c r="AH172" s="21">
        <v>84.5</v>
      </c>
    </row>
    <row r="173" spans="1:34" x14ac:dyDescent="0.25">
      <c r="A173" s="6" t="s">
        <v>193</v>
      </c>
      <c r="B173" s="6" t="s">
        <v>93</v>
      </c>
      <c r="C173" s="6">
        <v>1</v>
      </c>
      <c r="D173" s="6">
        <v>9.4808599999999998</v>
      </c>
      <c r="E173" s="6">
        <v>0.316029</v>
      </c>
      <c r="F173" s="6"/>
      <c r="G173" s="6" t="s">
        <v>194</v>
      </c>
      <c r="H173" s="6" t="s">
        <v>93</v>
      </c>
      <c r="I173" s="6">
        <v>0.76</v>
      </c>
      <c r="J173" s="6">
        <v>17.597999999999999</v>
      </c>
      <c r="K173" s="6">
        <v>0.58659899999999998</v>
      </c>
      <c r="L173" s="6"/>
      <c r="M173" t="s">
        <v>194</v>
      </c>
      <c r="N173" t="s">
        <v>96</v>
      </c>
      <c r="O173">
        <v>3.6666666666666667E-2</v>
      </c>
      <c r="P173">
        <v>43.595700000000001</v>
      </c>
      <c r="Q173">
        <v>1.86307</v>
      </c>
      <c r="S173" t="s">
        <v>193</v>
      </c>
      <c r="T173" t="s">
        <v>96</v>
      </c>
      <c r="U173">
        <v>0.24333333333333332</v>
      </c>
      <c r="V173">
        <v>30.788799999999998</v>
      </c>
      <c r="W173">
        <v>1.0262899999999999</v>
      </c>
      <c r="Y173" t="s">
        <v>193</v>
      </c>
      <c r="Z173" t="s">
        <v>96</v>
      </c>
      <c r="AA173">
        <v>1</v>
      </c>
      <c r="AB173">
        <v>7.3579800000000004</v>
      </c>
      <c r="AC173">
        <v>0.24526600000000001</v>
      </c>
      <c r="AE173" s="17">
        <f t="shared" si="9"/>
        <v>0.80745080000000002</v>
      </c>
      <c r="AF173" s="17">
        <f t="shared" si="10"/>
        <v>0.66493329426619918</v>
      </c>
      <c r="AG173" s="17">
        <f t="shared" si="8"/>
        <v>0.29736720929641847</v>
      </c>
      <c r="AH173" s="21">
        <v>85</v>
      </c>
    </row>
    <row r="174" spans="1:34" x14ac:dyDescent="0.25">
      <c r="A174" s="6" t="s">
        <v>194</v>
      </c>
      <c r="B174" s="6" t="s">
        <v>93</v>
      </c>
      <c r="C174" s="6">
        <v>1</v>
      </c>
      <c r="D174" s="6">
        <v>9.4330999999999996</v>
      </c>
      <c r="E174" s="6">
        <v>0.31443700000000002</v>
      </c>
      <c r="F174" s="6"/>
      <c r="G174" s="6" t="s">
        <v>195</v>
      </c>
      <c r="H174" s="6" t="s">
        <v>93</v>
      </c>
      <c r="I174" s="6">
        <v>0.85333300000000001</v>
      </c>
      <c r="J174" s="6">
        <v>18.354500000000002</v>
      </c>
      <c r="K174" s="6">
        <v>0.61181600000000003</v>
      </c>
      <c r="L174" s="6"/>
      <c r="M174" t="s">
        <v>195</v>
      </c>
      <c r="N174" t="s">
        <v>96</v>
      </c>
      <c r="O174">
        <v>0</v>
      </c>
      <c r="P174">
        <v>49.109200000000001</v>
      </c>
      <c r="Q174">
        <v>1.83243</v>
      </c>
      <c r="S174" t="s">
        <v>194</v>
      </c>
      <c r="T174" t="s">
        <v>96</v>
      </c>
      <c r="U174">
        <v>7.3333333333333334E-2</v>
      </c>
      <c r="V174">
        <v>26.645700000000001</v>
      </c>
      <c r="W174">
        <v>0.88819000000000004</v>
      </c>
      <c r="Y174" t="s">
        <v>194</v>
      </c>
      <c r="Z174" t="s">
        <v>96</v>
      </c>
      <c r="AA174">
        <v>1</v>
      </c>
      <c r="AB174">
        <v>7.3186400000000003</v>
      </c>
      <c r="AC174">
        <v>0.24395500000000001</v>
      </c>
      <c r="AE174" s="17">
        <f t="shared" si="9"/>
        <v>0.77816560000000001</v>
      </c>
      <c r="AF174" s="17">
        <f t="shared" si="10"/>
        <v>0.64258776885597524</v>
      </c>
      <c r="AG174" s="17">
        <f t="shared" si="8"/>
        <v>0.28737398653437657</v>
      </c>
      <c r="AH174" s="21">
        <v>85.5</v>
      </c>
    </row>
    <row r="175" spans="1:34" x14ac:dyDescent="0.25">
      <c r="A175" s="6" t="s">
        <v>195</v>
      </c>
      <c r="B175" s="6" t="s">
        <v>93</v>
      </c>
      <c r="C175" s="6">
        <v>1</v>
      </c>
      <c r="D175" s="6">
        <v>8.8533600000000003</v>
      </c>
      <c r="E175" s="6">
        <v>0.29511199999999999</v>
      </c>
      <c r="F175" s="6"/>
      <c r="G175" s="6" t="s">
        <v>196</v>
      </c>
      <c r="H175" s="6" t="s">
        <v>93</v>
      </c>
      <c r="I175" s="6">
        <v>0.24333299999999999</v>
      </c>
      <c r="J175" s="6">
        <v>35.121600000000001</v>
      </c>
      <c r="K175" s="6">
        <v>1.1865399999999999</v>
      </c>
      <c r="L175" s="6"/>
      <c r="M175" t="s">
        <v>196</v>
      </c>
      <c r="N175" t="s">
        <v>96</v>
      </c>
      <c r="O175">
        <v>0.01</v>
      </c>
      <c r="P175">
        <v>43.396599999999999</v>
      </c>
      <c r="Q175">
        <v>1.58382</v>
      </c>
      <c r="S175" t="s">
        <v>195</v>
      </c>
      <c r="T175" t="s">
        <v>96</v>
      </c>
      <c r="U175">
        <v>0.5066666666666666</v>
      </c>
      <c r="V175">
        <v>19.954699999999999</v>
      </c>
      <c r="W175">
        <v>0.66515599999999997</v>
      </c>
      <c r="Y175" t="s">
        <v>195</v>
      </c>
      <c r="Z175" t="s">
        <v>96</v>
      </c>
      <c r="AA175">
        <v>1</v>
      </c>
      <c r="AB175">
        <v>8.1964199999999998</v>
      </c>
      <c r="AC175">
        <v>0.27321400000000001</v>
      </c>
      <c r="AE175" s="17">
        <f t="shared" si="9"/>
        <v>0.80076839999999994</v>
      </c>
      <c r="AF175" s="17">
        <f t="shared" si="10"/>
        <v>0.5732325659109051</v>
      </c>
      <c r="AG175" s="17">
        <f t="shared" si="8"/>
        <v>0.25635739685868247</v>
      </c>
      <c r="AH175" s="21">
        <v>86</v>
      </c>
    </row>
    <row r="176" spans="1:34" x14ac:dyDescent="0.25">
      <c r="A176" s="6" t="s">
        <v>196</v>
      </c>
      <c r="B176" s="6" t="s">
        <v>93</v>
      </c>
      <c r="C176" s="6">
        <v>1</v>
      </c>
      <c r="D176" s="6">
        <v>8.9364600000000003</v>
      </c>
      <c r="E176" s="6">
        <v>0.29788199999999998</v>
      </c>
      <c r="F176" s="6"/>
      <c r="G176" s="6" t="s">
        <v>197</v>
      </c>
      <c r="H176" s="6" t="s">
        <v>93</v>
      </c>
      <c r="I176" s="6">
        <v>0.55000000000000004</v>
      </c>
      <c r="J176" s="6">
        <v>23.716000000000001</v>
      </c>
      <c r="K176" s="6">
        <v>0.79053200000000001</v>
      </c>
      <c r="L176" s="6"/>
      <c r="M176" t="s">
        <v>197</v>
      </c>
      <c r="N176" t="s">
        <v>96</v>
      </c>
      <c r="O176">
        <v>0.47</v>
      </c>
      <c r="P176">
        <v>21.793500000000002</v>
      </c>
      <c r="Q176">
        <v>0.72644900000000001</v>
      </c>
      <c r="S176" t="s">
        <v>196</v>
      </c>
      <c r="T176" t="s">
        <v>96</v>
      </c>
      <c r="U176">
        <v>0.4</v>
      </c>
      <c r="V176">
        <v>27.396999999999998</v>
      </c>
      <c r="W176">
        <v>0.91323299999999996</v>
      </c>
      <c r="Y176" t="s">
        <v>196</v>
      </c>
      <c r="Z176" t="s">
        <v>96</v>
      </c>
      <c r="AA176">
        <v>1</v>
      </c>
      <c r="AB176">
        <v>6.7526400000000004</v>
      </c>
      <c r="AC176">
        <v>0.22508800000000001</v>
      </c>
      <c r="AE176" s="17">
        <f t="shared" si="9"/>
        <v>0.59063679999999996</v>
      </c>
      <c r="AF176" s="17">
        <f t="shared" si="10"/>
        <v>0.30895090670315239</v>
      </c>
      <c r="AG176" s="17">
        <f t="shared" si="8"/>
        <v>0.13816704581968883</v>
      </c>
      <c r="AH176" s="21">
        <v>86.5</v>
      </c>
    </row>
    <row r="177" spans="1:34" x14ac:dyDescent="0.25">
      <c r="A177" s="6" t="s">
        <v>197</v>
      </c>
      <c r="B177" s="6" t="s">
        <v>93</v>
      </c>
      <c r="C177" s="6">
        <v>1</v>
      </c>
      <c r="D177" s="6">
        <v>7.8261900000000004</v>
      </c>
      <c r="E177" s="6">
        <v>0.26087300000000002</v>
      </c>
      <c r="F177" s="6"/>
      <c r="G177" s="6" t="s">
        <v>198</v>
      </c>
      <c r="H177" s="6" t="s">
        <v>93</v>
      </c>
      <c r="I177" s="6">
        <v>0.88333300000000003</v>
      </c>
      <c r="J177" s="6">
        <v>13.9757</v>
      </c>
      <c r="K177" s="6">
        <v>0.46585599999999999</v>
      </c>
      <c r="L177" s="6"/>
      <c r="M177" t="s">
        <v>198</v>
      </c>
      <c r="N177" t="s">
        <v>96</v>
      </c>
      <c r="O177">
        <v>0.8666666666666667</v>
      </c>
      <c r="P177">
        <v>14.1149</v>
      </c>
      <c r="Q177">
        <v>0.47049600000000003</v>
      </c>
      <c r="S177" t="s">
        <v>197</v>
      </c>
      <c r="T177" t="s">
        <v>96</v>
      </c>
      <c r="U177">
        <v>0.46666666666666667</v>
      </c>
      <c r="V177">
        <v>25.033899999999999</v>
      </c>
      <c r="W177">
        <v>0.83446399999999998</v>
      </c>
      <c r="Y177" t="s">
        <v>197</v>
      </c>
      <c r="Z177" t="s">
        <v>96</v>
      </c>
      <c r="AA177">
        <v>1</v>
      </c>
      <c r="AB177">
        <v>7.5024800000000003</v>
      </c>
      <c r="AC177">
        <v>0.250083</v>
      </c>
      <c r="AE177" s="17">
        <f t="shared" si="9"/>
        <v>0.45635440000000005</v>
      </c>
      <c r="AF177" s="17">
        <f t="shared" si="10"/>
        <v>0.23665270073950129</v>
      </c>
      <c r="AG177" s="17">
        <f t="shared" si="8"/>
        <v>0.10583430518248792</v>
      </c>
      <c r="AH177" s="21">
        <v>87</v>
      </c>
    </row>
    <row r="178" spans="1:34" x14ac:dyDescent="0.25">
      <c r="A178" s="6" t="s">
        <v>198</v>
      </c>
      <c r="B178" s="6" t="s">
        <v>93</v>
      </c>
      <c r="C178" s="6">
        <v>1</v>
      </c>
      <c r="D178" s="6">
        <v>8.1961999999999993</v>
      </c>
      <c r="E178" s="6">
        <v>0.27320699999999998</v>
      </c>
      <c r="F178" s="6"/>
      <c r="G178" s="6" t="s">
        <v>199</v>
      </c>
      <c r="H178" s="6" t="s">
        <v>93</v>
      </c>
      <c r="I178" s="6">
        <v>0.59</v>
      </c>
      <c r="J178" s="6">
        <v>21.520099999999999</v>
      </c>
      <c r="K178" s="6">
        <v>0.71733800000000003</v>
      </c>
      <c r="L178" s="6"/>
      <c r="M178" t="s">
        <v>199</v>
      </c>
      <c r="N178" t="s">
        <v>96</v>
      </c>
      <c r="O178">
        <v>0.43333333333333335</v>
      </c>
      <c r="P178">
        <v>19.735399999999998</v>
      </c>
      <c r="Q178">
        <v>0.65784699999999996</v>
      </c>
      <c r="S178" t="s">
        <v>198</v>
      </c>
      <c r="T178" t="s">
        <v>96</v>
      </c>
      <c r="U178">
        <v>0.8833333333333333</v>
      </c>
      <c r="V178">
        <v>13.52</v>
      </c>
      <c r="W178">
        <v>0.45066699999999998</v>
      </c>
      <c r="Y178" t="s">
        <v>198</v>
      </c>
      <c r="Z178" t="s">
        <v>96</v>
      </c>
      <c r="AA178">
        <v>1</v>
      </c>
      <c r="AB178">
        <v>8.7390399999999993</v>
      </c>
      <c r="AC178">
        <v>0.29130099999999998</v>
      </c>
      <c r="AE178" s="17">
        <f t="shared" si="9"/>
        <v>0.47807200000000005</v>
      </c>
      <c r="AF178" s="17">
        <f t="shared" si="10"/>
        <v>0.20443298295040324</v>
      </c>
      <c r="AG178" s="17">
        <f t="shared" si="8"/>
        <v>9.1425209344031436E-2</v>
      </c>
      <c r="AH178" s="21">
        <v>87.5</v>
      </c>
    </row>
    <row r="179" spans="1:34" x14ac:dyDescent="0.25">
      <c r="A179" s="6" t="s">
        <v>199</v>
      </c>
      <c r="B179" s="6" t="s">
        <v>93</v>
      </c>
      <c r="C179" s="6">
        <v>1</v>
      </c>
      <c r="D179" s="6">
        <v>10.386900000000001</v>
      </c>
      <c r="E179" s="6">
        <v>0.34622999999999998</v>
      </c>
      <c r="F179" s="6"/>
      <c r="G179" s="6" t="s">
        <v>200</v>
      </c>
      <c r="H179" s="6" t="s">
        <v>93</v>
      </c>
      <c r="I179" s="6">
        <v>1</v>
      </c>
      <c r="J179" s="6">
        <v>9.4164899999999996</v>
      </c>
      <c r="K179" s="6">
        <v>0.31388300000000002</v>
      </c>
      <c r="L179" s="6"/>
      <c r="M179" t="s">
        <v>200</v>
      </c>
      <c r="N179" t="s">
        <v>96</v>
      </c>
      <c r="O179">
        <v>0.86333333333333329</v>
      </c>
      <c r="P179">
        <v>13.8932</v>
      </c>
      <c r="Q179">
        <v>0.46310699999999999</v>
      </c>
      <c r="S179" t="s">
        <v>199</v>
      </c>
      <c r="T179" t="s">
        <v>96</v>
      </c>
      <c r="U179">
        <v>0.93333333333333335</v>
      </c>
      <c r="V179">
        <v>8.3291699999999995</v>
      </c>
      <c r="W179">
        <v>0.27763900000000002</v>
      </c>
      <c r="Y179" t="s">
        <v>199</v>
      </c>
      <c r="Z179" t="s">
        <v>96</v>
      </c>
      <c r="AA179">
        <v>1</v>
      </c>
      <c r="AB179">
        <v>10.0036</v>
      </c>
      <c r="AC179">
        <v>0.33345399999999997</v>
      </c>
      <c r="AE179" s="17">
        <f t="shared" si="9"/>
        <v>0.34686260000000002</v>
      </c>
      <c r="AF179" s="17">
        <f t="shared" si="10"/>
        <v>6.9950897208684748E-2</v>
      </c>
      <c r="AG179" s="17">
        <f t="shared" si="8"/>
        <v>3.1282992249143875E-2</v>
      </c>
      <c r="AH179" s="21">
        <v>88</v>
      </c>
    </row>
    <row r="180" spans="1:34" x14ac:dyDescent="0.25">
      <c r="A180" s="6" t="s">
        <v>200</v>
      </c>
      <c r="B180" s="6" t="s">
        <v>93</v>
      </c>
      <c r="C180" s="6">
        <v>1</v>
      </c>
      <c r="D180" s="6">
        <v>9.7012199999999993</v>
      </c>
      <c r="E180" s="6">
        <v>0.32337399999999999</v>
      </c>
      <c r="F180" s="6"/>
      <c r="G180" s="6" t="s">
        <v>201</v>
      </c>
      <c r="H180" s="6" t="s">
        <v>93</v>
      </c>
      <c r="I180" s="6">
        <v>1</v>
      </c>
      <c r="J180" s="6">
        <v>11.668900000000001</v>
      </c>
      <c r="K180" s="6">
        <v>0.38896399999999998</v>
      </c>
      <c r="L180" s="6"/>
      <c r="M180" t="s">
        <v>201</v>
      </c>
      <c r="N180" t="s">
        <v>96</v>
      </c>
      <c r="O180">
        <v>0.65</v>
      </c>
      <c r="P180">
        <v>19.273499999999999</v>
      </c>
      <c r="Q180">
        <v>0.64244999999999997</v>
      </c>
      <c r="S180" t="s">
        <v>200</v>
      </c>
      <c r="T180" t="s">
        <v>96</v>
      </c>
      <c r="U180">
        <v>0.02</v>
      </c>
      <c r="V180">
        <v>37.472700000000003</v>
      </c>
      <c r="W180">
        <v>1.24909</v>
      </c>
      <c r="Y180" t="s">
        <v>200</v>
      </c>
      <c r="Z180" t="s">
        <v>96</v>
      </c>
      <c r="AA180">
        <v>1</v>
      </c>
      <c r="AB180">
        <v>9.0921800000000008</v>
      </c>
      <c r="AC180">
        <v>0.30307299999999998</v>
      </c>
      <c r="AE180" s="17">
        <f t="shared" si="9"/>
        <v>0.58139019999999997</v>
      </c>
      <c r="AF180" s="17">
        <f t="shared" si="10"/>
        <v>0.39705540791582233</v>
      </c>
      <c r="AG180" s="17">
        <f t="shared" si="8"/>
        <v>0.17756857658673736</v>
      </c>
      <c r="AH180" s="21">
        <v>88.5</v>
      </c>
    </row>
    <row r="181" spans="1:34" x14ac:dyDescent="0.25">
      <c r="A181" s="6" t="s">
        <v>201</v>
      </c>
      <c r="B181" s="6" t="s">
        <v>93</v>
      </c>
      <c r="C181" s="6">
        <v>1</v>
      </c>
      <c r="D181" s="6">
        <v>8.7197999999999993</v>
      </c>
      <c r="E181" s="6">
        <v>0.29065999999999997</v>
      </c>
      <c r="F181" s="6"/>
      <c r="G181" s="6" t="s">
        <v>202</v>
      </c>
      <c r="H181" s="6" t="s">
        <v>93</v>
      </c>
      <c r="I181" s="6">
        <v>0.63333300000000003</v>
      </c>
      <c r="J181" s="6">
        <v>18.495799999999999</v>
      </c>
      <c r="K181" s="6">
        <v>0.61652499999999999</v>
      </c>
      <c r="L181" s="6"/>
      <c r="M181" t="s">
        <v>202</v>
      </c>
      <c r="N181" t="s">
        <v>96</v>
      </c>
      <c r="O181">
        <v>0.36666666666666664</v>
      </c>
      <c r="P181">
        <v>21.3569</v>
      </c>
      <c r="Q181">
        <v>0.71189800000000003</v>
      </c>
      <c r="S181" t="s">
        <v>201</v>
      </c>
      <c r="T181" t="s">
        <v>96</v>
      </c>
      <c r="U181">
        <v>0.1</v>
      </c>
      <c r="V181">
        <v>36.379300000000001</v>
      </c>
      <c r="W181">
        <v>1.2416100000000001</v>
      </c>
      <c r="Y181" t="s">
        <v>201</v>
      </c>
      <c r="Z181" t="s">
        <v>96</v>
      </c>
      <c r="AA181">
        <v>1</v>
      </c>
      <c r="AB181">
        <v>9.4498899999999999</v>
      </c>
      <c r="AC181">
        <v>0.314996</v>
      </c>
      <c r="AE181" s="17">
        <f t="shared" si="9"/>
        <v>0.63513780000000009</v>
      </c>
      <c r="AF181" s="17">
        <f t="shared" si="10"/>
        <v>0.38574694451181341</v>
      </c>
      <c r="AG181" s="17">
        <f t="shared" si="8"/>
        <v>0.17251127800825083</v>
      </c>
      <c r="AH181" s="21">
        <v>89</v>
      </c>
    </row>
    <row r="182" spans="1:34" x14ac:dyDescent="0.25">
      <c r="A182" s="6" t="s">
        <v>202</v>
      </c>
      <c r="B182" s="6" t="s">
        <v>93</v>
      </c>
      <c r="C182" s="6">
        <v>1</v>
      </c>
      <c r="D182" s="6">
        <v>7.7777399999999997</v>
      </c>
      <c r="E182" s="6">
        <v>0.25925799999999999</v>
      </c>
      <c r="F182" s="6"/>
      <c r="G182" s="6" t="s">
        <v>203</v>
      </c>
      <c r="H182" s="6" t="s">
        <v>93</v>
      </c>
      <c r="I182" s="6">
        <v>0.96</v>
      </c>
      <c r="J182" s="6">
        <v>13.814</v>
      </c>
      <c r="K182" s="6">
        <v>0.46046799999999999</v>
      </c>
      <c r="L182" s="6"/>
      <c r="M182" t="s">
        <v>203</v>
      </c>
      <c r="N182" t="s">
        <v>96</v>
      </c>
      <c r="O182">
        <v>0.56666666666666665</v>
      </c>
      <c r="P182">
        <v>22.029800000000002</v>
      </c>
      <c r="Q182">
        <v>0.73432699999999995</v>
      </c>
      <c r="S182" t="s">
        <v>202</v>
      </c>
      <c r="T182" t="s">
        <v>96</v>
      </c>
      <c r="U182">
        <v>0.58333333333333337</v>
      </c>
      <c r="V182">
        <v>21.8476</v>
      </c>
      <c r="W182">
        <v>0.72825499999999999</v>
      </c>
      <c r="Y182" t="s">
        <v>202</v>
      </c>
      <c r="Z182" t="s">
        <v>96</v>
      </c>
      <c r="AA182">
        <v>1</v>
      </c>
      <c r="AB182">
        <v>10.8513</v>
      </c>
      <c r="AC182">
        <v>0.361709</v>
      </c>
      <c r="AE182" s="17">
        <f t="shared" si="9"/>
        <v>0.50880339999999991</v>
      </c>
      <c r="AF182" s="17">
        <f t="shared" si="10"/>
        <v>0.21521261520017812</v>
      </c>
      <c r="AG182" s="17">
        <f t="shared" si="8"/>
        <v>9.6246007440620548E-2</v>
      </c>
      <c r="AH182" s="21">
        <v>89.5</v>
      </c>
    </row>
    <row r="183" spans="1:34" x14ac:dyDescent="0.25">
      <c r="A183" s="6" t="s">
        <v>203</v>
      </c>
      <c r="B183" s="6" t="s">
        <v>93</v>
      </c>
      <c r="C183" s="6">
        <v>1</v>
      </c>
      <c r="D183" s="6">
        <v>7.5704599999999997</v>
      </c>
      <c r="E183" s="6">
        <v>0.25234899999999999</v>
      </c>
      <c r="F183" s="6"/>
      <c r="G183" s="6" t="s">
        <v>204</v>
      </c>
      <c r="H183" s="6" t="s">
        <v>93</v>
      </c>
      <c r="I183" s="6">
        <v>0.65333300000000005</v>
      </c>
      <c r="J183" s="6">
        <v>16.162500000000001</v>
      </c>
      <c r="K183" s="6">
        <v>0.53874999999999995</v>
      </c>
      <c r="L183" s="6"/>
      <c r="M183" t="s">
        <v>204</v>
      </c>
      <c r="N183" t="s">
        <v>96</v>
      </c>
      <c r="O183">
        <v>0.74666666666666659</v>
      </c>
      <c r="P183">
        <v>17.231100000000001</v>
      </c>
      <c r="Q183">
        <v>0.57437000000000005</v>
      </c>
      <c r="S183" t="s">
        <v>203</v>
      </c>
      <c r="T183" t="s">
        <v>96</v>
      </c>
      <c r="U183">
        <v>0</v>
      </c>
      <c r="V183">
        <v>54.019100000000002</v>
      </c>
      <c r="W183">
        <v>2.2697099999999999</v>
      </c>
      <c r="Y183" t="s">
        <v>203</v>
      </c>
      <c r="Z183" t="s">
        <v>96</v>
      </c>
      <c r="AA183">
        <v>0.97333333333333327</v>
      </c>
      <c r="AB183">
        <v>10.2285</v>
      </c>
      <c r="AC183">
        <v>0.340949</v>
      </c>
      <c r="AE183" s="17">
        <f t="shared" si="9"/>
        <v>0.79522559999999998</v>
      </c>
      <c r="AF183" s="17">
        <f t="shared" si="10"/>
        <v>0.83512624905238131</v>
      </c>
      <c r="AG183" s="17">
        <f t="shared" si="8"/>
        <v>0.37347981253510876</v>
      </c>
      <c r="AH183" s="21">
        <v>90</v>
      </c>
    </row>
    <row r="184" spans="1:34" x14ac:dyDescent="0.25">
      <c r="A184" s="6" t="s">
        <v>204</v>
      </c>
      <c r="B184" s="6" t="s">
        <v>93</v>
      </c>
      <c r="C184" s="6">
        <v>1</v>
      </c>
      <c r="D184" s="6">
        <v>8.7005599999999994</v>
      </c>
      <c r="E184" s="6">
        <v>0.29001900000000003</v>
      </c>
      <c r="F184" s="6"/>
      <c r="G184" s="6" t="s">
        <v>205</v>
      </c>
      <c r="H184" s="6" t="s">
        <v>93</v>
      </c>
      <c r="I184" s="6">
        <v>0.56999999999999995</v>
      </c>
      <c r="J184" s="6">
        <v>24.154299999999999</v>
      </c>
      <c r="K184" s="6">
        <v>0.80514399999999997</v>
      </c>
      <c r="L184" s="6"/>
      <c r="M184" t="s">
        <v>205</v>
      </c>
      <c r="N184" t="s">
        <v>96</v>
      </c>
      <c r="O184">
        <v>0.67</v>
      </c>
      <c r="P184">
        <v>18.654199999999999</v>
      </c>
      <c r="Q184">
        <v>0.62180599999999997</v>
      </c>
      <c r="S184" t="s">
        <v>204</v>
      </c>
      <c r="T184" t="s">
        <v>96</v>
      </c>
      <c r="U184">
        <v>0</v>
      </c>
      <c r="V184">
        <v>56.804200000000002</v>
      </c>
      <c r="W184">
        <v>2.8544800000000001</v>
      </c>
      <c r="Y184" t="s">
        <v>204</v>
      </c>
      <c r="Z184" t="s">
        <v>96</v>
      </c>
      <c r="AA184">
        <v>1</v>
      </c>
      <c r="AB184">
        <v>9.1689399999999992</v>
      </c>
      <c r="AC184">
        <v>0.30563099999999999</v>
      </c>
      <c r="AE184" s="17">
        <f t="shared" si="9"/>
        <v>0.97541600000000006</v>
      </c>
      <c r="AF184" s="17">
        <f t="shared" si="10"/>
        <v>1.0727645473278373</v>
      </c>
      <c r="AG184" s="17">
        <f t="shared" si="8"/>
        <v>0.47975489033536689</v>
      </c>
      <c r="AH184" s="21">
        <v>90.5</v>
      </c>
    </row>
    <row r="185" spans="1:34" x14ac:dyDescent="0.25">
      <c r="A185" s="6" t="s">
        <v>205</v>
      </c>
      <c r="B185" s="6" t="s">
        <v>93</v>
      </c>
      <c r="C185" s="6">
        <v>1</v>
      </c>
      <c r="D185" s="6">
        <v>7.62249</v>
      </c>
      <c r="E185" s="6">
        <v>0.254083</v>
      </c>
      <c r="F185" s="6"/>
      <c r="G185" s="6" t="s">
        <v>206</v>
      </c>
      <c r="H185" s="6" t="s">
        <v>93</v>
      </c>
      <c r="I185" s="6">
        <v>0.85666699999999996</v>
      </c>
      <c r="J185" s="6">
        <v>7.84755</v>
      </c>
      <c r="K185" s="6">
        <v>0.26158500000000001</v>
      </c>
      <c r="L185" s="6"/>
      <c r="M185" t="s">
        <v>206</v>
      </c>
      <c r="N185" t="s">
        <v>96</v>
      </c>
      <c r="O185">
        <v>0.28666666666666668</v>
      </c>
      <c r="P185">
        <v>26.285</v>
      </c>
      <c r="Q185">
        <v>0.87616499999999997</v>
      </c>
      <c r="S185" t="s">
        <v>205</v>
      </c>
      <c r="T185" t="s">
        <v>96</v>
      </c>
      <c r="U185">
        <v>0</v>
      </c>
      <c r="V185">
        <v>60.155299999999997</v>
      </c>
      <c r="W185">
        <v>2.9779800000000001</v>
      </c>
      <c r="Y185" t="s">
        <v>205</v>
      </c>
      <c r="Z185" t="s">
        <v>96</v>
      </c>
      <c r="AA185">
        <v>0.39666666666666667</v>
      </c>
      <c r="AB185">
        <v>19.3399</v>
      </c>
      <c r="AC185">
        <v>0.64466400000000001</v>
      </c>
      <c r="AE185" s="17">
        <f t="shared" si="9"/>
        <v>1.0028954000000001</v>
      </c>
      <c r="AF185" s="17">
        <f t="shared" si="10"/>
        <v>1.1352984879459231</v>
      </c>
      <c r="AG185" s="17">
        <f t="shared" si="8"/>
        <v>0.50772091875996195</v>
      </c>
      <c r="AH185" s="21">
        <v>91</v>
      </c>
    </row>
    <row r="186" spans="1:34" x14ac:dyDescent="0.25">
      <c r="A186" s="6" t="s">
        <v>206</v>
      </c>
      <c r="B186" s="6" t="s">
        <v>93</v>
      </c>
      <c r="C186" s="6">
        <v>1</v>
      </c>
      <c r="D186" s="6">
        <v>7.9520099999999996</v>
      </c>
      <c r="E186" s="6">
        <v>0.265067</v>
      </c>
      <c r="F186" s="6"/>
      <c r="G186" s="6" t="s">
        <v>207</v>
      </c>
      <c r="H186" s="6" t="s">
        <v>93</v>
      </c>
      <c r="I186" s="6">
        <v>1</v>
      </c>
      <c r="J186" s="6">
        <v>5.4553700000000003</v>
      </c>
      <c r="K186" s="6">
        <v>0.18184600000000001</v>
      </c>
      <c r="L186" s="6"/>
      <c r="M186" t="s">
        <v>207</v>
      </c>
      <c r="N186" t="s">
        <v>96</v>
      </c>
      <c r="O186">
        <v>3.3333333333333333E-2</v>
      </c>
      <c r="P186">
        <v>28.227599999999999</v>
      </c>
      <c r="Q186">
        <v>0.94092200000000004</v>
      </c>
      <c r="S186" t="s">
        <v>206</v>
      </c>
      <c r="T186" t="s">
        <v>96</v>
      </c>
      <c r="U186">
        <v>0</v>
      </c>
      <c r="V186">
        <v>53.701900000000002</v>
      </c>
      <c r="W186">
        <v>2.5451100000000002</v>
      </c>
      <c r="Y186" t="s">
        <v>206</v>
      </c>
      <c r="Z186" t="s">
        <v>96</v>
      </c>
      <c r="AA186">
        <v>0.88</v>
      </c>
      <c r="AB186">
        <v>13.324199999999999</v>
      </c>
      <c r="AC186">
        <v>0.44414100000000001</v>
      </c>
      <c r="AE186" s="17">
        <f t="shared" si="9"/>
        <v>0.87541720000000001</v>
      </c>
      <c r="AF186" s="17">
        <f t="shared" si="10"/>
        <v>0.97874057619866783</v>
      </c>
      <c r="AG186" s="17">
        <f t="shared" si="8"/>
        <v>0.43770609214350675</v>
      </c>
      <c r="AH186" s="21">
        <v>91.5</v>
      </c>
    </row>
    <row r="187" spans="1:34" x14ac:dyDescent="0.25">
      <c r="A187" s="6" t="s">
        <v>207</v>
      </c>
      <c r="B187" s="6" t="s">
        <v>93</v>
      </c>
      <c r="C187" s="6">
        <v>1</v>
      </c>
      <c r="D187" s="6">
        <v>7.4927200000000003</v>
      </c>
      <c r="E187" s="6">
        <v>0.24975700000000001</v>
      </c>
      <c r="F187" s="6"/>
      <c r="G187" s="6" t="s">
        <v>208</v>
      </c>
      <c r="H187" s="6" t="s">
        <v>93</v>
      </c>
      <c r="I187" s="6">
        <v>1</v>
      </c>
      <c r="J187" s="6">
        <v>5.0564099999999996</v>
      </c>
      <c r="K187" s="6">
        <v>0.168547</v>
      </c>
      <c r="L187" s="6"/>
      <c r="M187" t="s">
        <v>208</v>
      </c>
      <c r="N187" t="s">
        <v>96</v>
      </c>
      <c r="O187">
        <v>0.33333333333333331</v>
      </c>
      <c r="P187">
        <v>22.616099999999999</v>
      </c>
      <c r="Q187">
        <v>0.75386900000000001</v>
      </c>
      <c r="S187" t="s">
        <v>207</v>
      </c>
      <c r="T187" t="s">
        <v>96</v>
      </c>
      <c r="U187">
        <v>2.7027027027027029E-2</v>
      </c>
      <c r="V187">
        <v>62.932000000000002</v>
      </c>
      <c r="W187">
        <v>2.6112899999999999</v>
      </c>
      <c r="Y187" t="s">
        <v>207</v>
      </c>
      <c r="Z187" t="s">
        <v>96</v>
      </c>
      <c r="AA187">
        <v>1</v>
      </c>
      <c r="AB187">
        <v>8.9127500000000008</v>
      </c>
      <c r="AC187">
        <v>0.29709200000000002</v>
      </c>
      <c r="AE187" s="17">
        <f t="shared" si="9"/>
        <v>0.81611099999999992</v>
      </c>
      <c r="AF187" s="17">
        <f t="shared" si="10"/>
        <v>1.0290794938169257</v>
      </c>
      <c r="AG187" s="17">
        <f t="shared" si="8"/>
        <v>0.46021834048514404</v>
      </c>
      <c r="AH187" s="21">
        <v>92</v>
      </c>
    </row>
    <row r="188" spans="1:34" x14ac:dyDescent="0.25">
      <c r="A188" s="6" t="s">
        <v>208</v>
      </c>
      <c r="B188" s="6" t="s">
        <v>93</v>
      </c>
      <c r="C188" s="6">
        <v>1</v>
      </c>
      <c r="D188" s="6">
        <v>7.1130599999999999</v>
      </c>
      <c r="E188" s="6">
        <v>0.23710200000000001</v>
      </c>
      <c r="F188" s="6"/>
      <c r="G188" s="6" t="s">
        <v>209</v>
      </c>
      <c r="H188" s="6" t="s">
        <v>93</v>
      </c>
      <c r="I188" s="6">
        <v>1</v>
      </c>
      <c r="J188" s="6">
        <v>4.1258600000000003</v>
      </c>
      <c r="K188" s="6">
        <v>0.13752900000000001</v>
      </c>
      <c r="L188" s="6"/>
      <c r="M188" t="s">
        <v>209</v>
      </c>
      <c r="N188" t="s">
        <v>96</v>
      </c>
      <c r="O188">
        <v>0.30333333333333334</v>
      </c>
      <c r="P188">
        <v>22.444500000000001</v>
      </c>
      <c r="Q188">
        <v>0.74815100000000001</v>
      </c>
      <c r="S188" t="s">
        <v>208</v>
      </c>
      <c r="T188" t="s">
        <v>96</v>
      </c>
      <c r="U188">
        <v>0.19230769230769229</v>
      </c>
      <c r="V188">
        <v>53.503700000000002</v>
      </c>
      <c r="W188">
        <v>2.3363999999999998</v>
      </c>
      <c r="Y188" t="s">
        <v>208</v>
      </c>
      <c r="Z188" t="s">
        <v>96</v>
      </c>
      <c r="AA188">
        <v>1</v>
      </c>
      <c r="AB188">
        <v>9.9759799999999998</v>
      </c>
      <c r="AC188">
        <v>0.33253300000000002</v>
      </c>
      <c r="AE188" s="17">
        <f t="shared" si="9"/>
        <v>0.75834299999999999</v>
      </c>
      <c r="AF188" s="17">
        <f t="shared" si="10"/>
        <v>0.91224779129494182</v>
      </c>
      <c r="AG188" s="17">
        <f t="shared" si="8"/>
        <v>0.40796961473190613</v>
      </c>
      <c r="AH188" s="21">
        <v>92.5</v>
      </c>
    </row>
    <row r="189" spans="1:34" x14ac:dyDescent="0.25">
      <c r="A189" s="6" t="s">
        <v>209</v>
      </c>
      <c r="B189" s="6" t="s">
        <v>93</v>
      </c>
      <c r="C189" s="6">
        <v>1</v>
      </c>
      <c r="D189" s="6">
        <v>8.7675400000000003</v>
      </c>
      <c r="E189" s="6">
        <v>0.29225099999999998</v>
      </c>
      <c r="F189" s="6"/>
      <c r="G189" s="6" t="s">
        <v>210</v>
      </c>
      <c r="H189" s="6" t="s">
        <v>93</v>
      </c>
      <c r="I189" s="6">
        <v>0.78</v>
      </c>
      <c r="J189" s="6">
        <v>13.5046</v>
      </c>
      <c r="K189" s="6">
        <v>0.45015500000000003</v>
      </c>
      <c r="L189" s="6"/>
      <c r="M189" t="s">
        <v>210</v>
      </c>
      <c r="N189" t="s">
        <v>96</v>
      </c>
      <c r="O189">
        <v>0.9933333333333334</v>
      </c>
      <c r="P189">
        <v>12.172800000000001</v>
      </c>
      <c r="Q189">
        <v>0.40576099999999998</v>
      </c>
      <c r="S189" t="s">
        <v>209</v>
      </c>
      <c r="T189" t="s">
        <v>96</v>
      </c>
      <c r="U189">
        <v>0</v>
      </c>
      <c r="V189">
        <v>53.096299999999999</v>
      </c>
      <c r="W189">
        <v>2.1671900000000002</v>
      </c>
      <c r="Y189" t="s">
        <v>209</v>
      </c>
      <c r="Z189" t="s">
        <v>96</v>
      </c>
      <c r="AA189">
        <v>0.81</v>
      </c>
      <c r="AB189">
        <v>14.8027</v>
      </c>
      <c r="AC189">
        <v>0.493425</v>
      </c>
      <c r="AE189" s="17">
        <f t="shared" si="9"/>
        <v>0.7617564</v>
      </c>
      <c r="AF189" s="17">
        <f t="shared" si="10"/>
        <v>0.78922570000083003</v>
      </c>
      <c r="AG189" s="17">
        <f t="shared" si="8"/>
        <v>0.35295246295834232</v>
      </c>
      <c r="AH189" s="21">
        <v>93</v>
      </c>
    </row>
    <row r="190" spans="1:34" x14ac:dyDescent="0.25">
      <c r="A190" s="6" t="s">
        <v>210</v>
      </c>
      <c r="B190" s="6" t="s">
        <v>93</v>
      </c>
      <c r="C190" s="6">
        <v>1</v>
      </c>
      <c r="D190" s="6">
        <v>8.9330400000000001</v>
      </c>
      <c r="E190" s="6">
        <v>0.29776799999999998</v>
      </c>
      <c r="F190" s="6"/>
      <c r="G190" s="6" t="s">
        <v>211</v>
      </c>
      <c r="H190" s="6" t="s">
        <v>93</v>
      </c>
      <c r="I190" s="6">
        <v>0.92666700000000002</v>
      </c>
      <c r="J190" s="6">
        <v>10.0893</v>
      </c>
      <c r="K190" s="6">
        <v>0.33631</v>
      </c>
      <c r="L190" s="6"/>
      <c r="M190" t="s">
        <v>211</v>
      </c>
      <c r="N190" t="s">
        <v>96</v>
      </c>
      <c r="O190">
        <v>0.75</v>
      </c>
      <c r="P190">
        <v>16.149699999999999</v>
      </c>
      <c r="Q190">
        <v>0.538323</v>
      </c>
      <c r="S190" t="s">
        <v>210</v>
      </c>
      <c r="T190" t="s">
        <v>96</v>
      </c>
      <c r="U190">
        <v>0.18666666666666665</v>
      </c>
      <c r="V190">
        <v>48.276299999999999</v>
      </c>
      <c r="W190">
        <v>2.01993</v>
      </c>
      <c r="Y190" t="s">
        <v>210</v>
      </c>
      <c r="Z190" t="s">
        <v>96</v>
      </c>
      <c r="AA190">
        <v>1</v>
      </c>
      <c r="AB190">
        <v>8.0973600000000001</v>
      </c>
      <c r="AC190">
        <v>0.26991199999999999</v>
      </c>
      <c r="AE190" s="17">
        <f t="shared" si="9"/>
        <v>0.69244860000000008</v>
      </c>
      <c r="AF190" s="17">
        <f t="shared" si="10"/>
        <v>0.74951754894185074</v>
      </c>
      <c r="AG190" s="17">
        <f t="shared" si="8"/>
        <v>0.33519443795260073</v>
      </c>
      <c r="AH190" s="21">
        <v>93.5</v>
      </c>
    </row>
    <row r="191" spans="1:34" x14ac:dyDescent="0.25">
      <c r="A191" s="6" t="s">
        <v>211</v>
      </c>
      <c r="B191" s="6" t="s">
        <v>93</v>
      </c>
      <c r="C191" s="6">
        <v>1</v>
      </c>
      <c r="D191" s="6">
        <v>8.5128799999999991</v>
      </c>
      <c r="E191" s="6">
        <v>0.28376299999999999</v>
      </c>
      <c r="F191" s="6"/>
      <c r="G191" s="6" t="s">
        <v>212</v>
      </c>
      <c r="H191" s="6" t="s">
        <v>93</v>
      </c>
      <c r="I191" s="6">
        <v>0.85333300000000001</v>
      </c>
      <c r="J191" s="6">
        <v>9.6672799999999999</v>
      </c>
      <c r="K191" s="6">
        <v>0.322243</v>
      </c>
      <c r="L191" s="6"/>
      <c r="M191" t="s">
        <v>212</v>
      </c>
      <c r="N191" t="s">
        <v>96</v>
      </c>
      <c r="O191">
        <v>0.51666666666666672</v>
      </c>
      <c r="P191">
        <v>22.197600000000001</v>
      </c>
      <c r="Q191">
        <v>0.73992100000000005</v>
      </c>
      <c r="S191" t="s">
        <v>211</v>
      </c>
      <c r="T191" t="s">
        <v>96</v>
      </c>
      <c r="U191">
        <v>0</v>
      </c>
      <c r="V191">
        <v>60.063099999999999</v>
      </c>
      <c r="W191">
        <v>3.17794</v>
      </c>
      <c r="Y191" t="s">
        <v>211</v>
      </c>
      <c r="Z191" t="s">
        <v>96</v>
      </c>
      <c r="AA191">
        <v>1</v>
      </c>
      <c r="AB191">
        <v>9.5335300000000007</v>
      </c>
      <c r="AC191">
        <v>0.31778400000000001</v>
      </c>
      <c r="AE191" s="17">
        <f t="shared" si="9"/>
        <v>0.96833020000000014</v>
      </c>
      <c r="AF191" s="17">
        <f t="shared" si="10"/>
        <v>1.2493815980871097</v>
      </c>
      <c r="AG191" s="17">
        <f t="shared" si="8"/>
        <v>0.55874043663201967</v>
      </c>
      <c r="AH191" s="21">
        <v>94</v>
      </c>
    </row>
    <row r="192" spans="1:34" x14ac:dyDescent="0.25">
      <c r="A192" s="6" t="s">
        <v>212</v>
      </c>
      <c r="B192" s="6" t="s">
        <v>93</v>
      </c>
      <c r="C192" s="6">
        <v>1</v>
      </c>
      <c r="D192" s="6">
        <v>9.7922700000000003</v>
      </c>
      <c r="E192" s="6">
        <v>0.326409</v>
      </c>
      <c r="F192" s="6"/>
      <c r="G192" s="6" t="s">
        <v>213</v>
      </c>
      <c r="H192" s="6" t="s">
        <v>93</v>
      </c>
      <c r="I192" s="6">
        <v>0.41333300000000001</v>
      </c>
      <c r="J192" s="6">
        <v>22.133500000000002</v>
      </c>
      <c r="K192" s="6">
        <v>0.73778500000000002</v>
      </c>
      <c r="L192" s="6"/>
      <c r="M192" t="s">
        <v>213</v>
      </c>
      <c r="N192" t="s">
        <v>96</v>
      </c>
      <c r="O192">
        <v>0.21666666666666667</v>
      </c>
      <c r="P192">
        <v>24.347100000000001</v>
      </c>
      <c r="Q192">
        <v>0.81157000000000001</v>
      </c>
      <c r="S192" t="s">
        <v>212</v>
      </c>
      <c r="T192" t="s">
        <v>96</v>
      </c>
      <c r="U192">
        <v>0</v>
      </c>
      <c r="V192">
        <v>46.190800000000003</v>
      </c>
      <c r="W192">
        <v>2.3328700000000002</v>
      </c>
      <c r="Y192" t="s">
        <v>212</v>
      </c>
      <c r="Z192" t="s">
        <v>96</v>
      </c>
      <c r="AA192">
        <v>1</v>
      </c>
      <c r="AB192">
        <v>12.2706</v>
      </c>
      <c r="AC192">
        <v>0.40901799999999999</v>
      </c>
      <c r="AE192" s="17">
        <f t="shared" si="9"/>
        <v>0.92353040000000008</v>
      </c>
      <c r="AF192" s="17">
        <f t="shared" si="10"/>
        <v>0.81463973156991298</v>
      </c>
      <c r="AG192" s="17">
        <f t="shared" si="8"/>
        <v>0.36431796339250139</v>
      </c>
      <c r="AH192" s="21">
        <v>94.5</v>
      </c>
    </row>
    <row r="193" spans="1:34" x14ac:dyDescent="0.25">
      <c r="A193" s="6" t="s">
        <v>213</v>
      </c>
      <c r="B193" s="6" t="s">
        <v>93</v>
      </c>
      <c r="C193" s="6">
        <v>1</v>
      </c>
      <c r="D193" s="6">
        <v>8.7535500000000006</v>
      </c>
      <c r="E193" s="6">
        <v>0.29178500000000002</v>
      </c>
      <c r="F193" s="6"/>
      <c r="G193" s="6" t="s">
        <v>214</v>
      </c>
      <c r="H193" s="6" t="s">
        <v>93</v>
      </c>
      <c r="I193" s="6">
        <v>0.96333299999999999</v>
      </c>
      <c r="J193" s="6">
        <v>5.8832100000000001</v>
      </c>
      <c r="K193" s="6">
        <v>0.196107</v>
      </c>
      <c r="L193" s="6"/>
      <c r="M193" t="s">
        <v>214</v>
      </c>
      <c r="N193" t="s">
        <v>96</v>
      </c>
      <c r="O193">
        <v>0.42333333333333328</v>
      </c>
      <c r="P193">
        <v>31.572199999999999</v>
      </c>
      <c r="Q193">
        <v>1.0524100000000001</v>
      </c>
      <c r="S193" t="s">
        <v>213</v>
      </c>
      <c r="T193" t="s">
        <v>96</v>
      </c>
      <c r="U193">
        <v>0</v>
      </c>
      <c r="V193">
        <v>49.237099999999998</v>
      </c>
      <c r="W193">
        <v>2.33351</v>
      </c>
      <c r="Y193" t="s">
        <v>213</v>
      </c>
      <c r="Z193" t="s">
        <v>96</v>
      </c>
      <c r="AA193">
        <v>1</v>
      </c>
      <c r="AB193">
        <v>10.1714</v>
      </c>
      <c r="AC193">
        <v>0.33904699999999999</v>
      </c>
      <c r="AE193" s="17">
        <f t="shared" si="9"/>
        <v>0.84257179999999998</v>
      </c>
      <c r="AF193" s="17">
        <f t="shared" si="10"/>
        <v>0.90024286269134068</v>
      </c>
      <c r="AG193" s="17">
        <f t="shared" si="8"/>
        <v>0.4026008474473694</v>
      </c>
      <c r="AH193" s="21">
        <v>95</v>
      </c>
    </row>
    <row r="194" spans="1:34" x14ac:dyDescent="0.25">
      <c r="A194" s="6" t="s">
        <v>214</v>
      </c>
      <c r="B194" s="6" t="s">
        <v>93</v>
      </c>
      <c r="C194" s="6">
        <v>0.93</v>
      </c>
      <c r="D194" s="6">
        <v>10.554399999999999</v>
      </c>
      <c r="E194" s="6">
        <v>0.35181200000000001</v>
      </c>
      <c r="F194" s="6"/>
      <c r="G194" s="6" t="s">
        <v>215</v>
      </c>
      <c r="H194" s="6" t="s">
        <v>93</v>
      </c>
      <c r="I194" s="6">
        <v>1</v>
      </c>
      <c r="J194" s="6">
        <v>4.2953900000000003</v>
      </c>
      <c r="K194" s="6">
        <v>0.14318</v>
      </c>
      <c r="L194" s="6"/>
      <c r="M194" t="s">
        <v>215</v>
      </c>
      <c r="N194" t="s">
        <v>96</v>
      </c>
      <c r="O194">
        <v>0</v>
      </c>
      <c r="P194">
        <v>61.159100000000002</v>
      </c>
      <c r="Q194">
        <v>2.8848600000000002</v>
      </c>
      <c r="S194" t="s">
        <v>214</v>
      </c>
      <c r="T194" t="s">
        <v>96</v>
      </c>
      <c r="U194">
        <v>0.15053763440860216</v>
      </c>
      <c r="V194">
        <v>46.484299999999998</v>
      </c>
      <c r="W194">
        <v>2.1721599999999999</v>
      </c>
      <c r="Y194" t="s">
        <v>214</v>
      </c>
      <c r="Z194" t="s">
        <v>96</v>
      </c>
      <c r="AA194">
        <v>1</v>
      </c>
      <c r="AB194">
        <v>9.8407</v>
      </c>
      <c r="AC194">
        <v>0.32802300000000001</v>
      </c>
      <c r="AE194" s="17">
        <f t="shared" si="9"/>
        <v>1.1760069999999998</v>
      </c>
      <c r="AF194" s="17">
        <f t="shared" si="10"/>
        <v>1.2626960490581256</v>
      </c>
      <c r="AG194" s="17">
        <f t="shared" si="8"/>
        <v>0.56469484012287563</v>
      </c>
      <c r="AH194" s="21">
        <v>95.5</v>
      </c>
    </row>
    <row r="195" spans="1:34" x14ac:dyDescent="0.25">
      <c r="A195" s="6" t="s">
        <v>215</v>
      </c>
      <c r="B195" s="6" t="s">
        <v>93</v>
      </c>
      <c r="C195" s="6">
        <v>1</v>
      </c>
      <c r="D195" s="6">
        <v>8.31799</v>
      </c>
      <c r="E195" s="6">
        <v>0.27726600000000001</v>
      </c>
      <c r="F195" s="6"/>
      <c r="G195" s="6" t="s">
        <v>216</v>
      </c>
      <c r="H195" s="6" t="s">
        <v>93</v>
      </c>
      <c r="I195" s="6">
        <v>0.93666700000000003</v>
      </c>
      <c r="J195" s="6">
        <v>9.7080199999999994</v>
      </c>
      <c r="K195" s="6">
        <v>0.32360100000000003</v>
      </c>
      <c r="L195" s="6"/>
      <c r="M195" t="s">
        <v>216</v>
      </c>
      <c r="N195" t="s">
        <v>96</v>
      </c>
      <c r="O195">
        <v>0.35333333333333333</v>
      </c>
      <c r="P195">
        <v>37.449399999999997</v>
      </c>
      <c r="Q195">
        <v>1.2913600000000001</v>
      </c>
      <c r="S195" t="s">
        <v>215</v>
      </c>
      <c r="T195" t="s">
        <v>96</v>
      </c>
      <c r="U195">
        <v>2.3569023569023569E-2</v>
      </c>
      <c r="V195">
        <v>50.951300000000003</v>
      </c>
      <c r="W195">
        <v>2.6676000000000002</v>
      </c>
      <c r="Y195" t="s">
        <v>215</v>
      </c>
      <c r="Z195" t="s">
        <v>96</v>
      </c>
      <c r="AA195">
        <v>0.91</v>
      </c>
      <c r="AB195">
        <v>11.6715</v>
      </c>
      <c r="AC195">
        <v>0.38905000000000001</v>
      </c>
      <c r="AE195" s="17">
        <f t="shared" si="9"/>
        <v>0.98977540000000008</v>
      </c>
      <c r="AF195" s="17">
        <f t="shared" si="10"/>
        <v>1.0269344723290772</v>
      </c>
      <c r="AG195" s="17">
        <f t="shared" si="8"/>
        <v>0.45925905771313863</v>
      </c>
      <c r="AH195" s="21">
        <v>96</v>
      </c>
    </row>
    <row r="196" spans="1:34" x14ac:dyDescent="0.25">
      <c r="A196" s="6" t="s">
        <v>216</v>
      </c>
      <c r="B196" s="6" t="s">
        <v>93</v>
      </c>
      <c r="C196" s="6">
        <v>1</v>
      </c>
      <c r="D196" s="6">
        <v>6.7435799999999997</v>
      </c>
      <c r="E196" s="6">
        <v>0.22478600000000001</v>
      </c>
      <c r="F196" s="6"/>
      <c r="G196" s="6" t="s">
        <v>217</v>
      </c>
      <c r="H196" s="6" t="s">
        <v>93</v>
      </c>
      <c r="I196" s="6">
        <v>1</v>
      </c>
      <c r="J196" s="6">
        <v>5.5412400000000002</v>
      </c>
      <c r="K196" s="6">
        <v>0.18470800000000001</v>
      </c>
      <c r="L196" s="6"/>
      <c r="M196" t="s">
        <v>217</v>
      </c>
      <c r="N196" t="s">
        <v>96</v>
      </c>
      <c r="O196">
        <v>0.19</v>
      </c>
      <c r="P196">
        <v>25.542999999999999</v>
      </c>
      <c r="Q196">
        <v>0.88690999999999998</v>
      </c>
      <c r="S196" t="s">
        <v>216</v>
      </c>
      <c r="T196" t="s">
        <v>96</v>
      </c>
      <c r="U196">
        <v>0</v>
      </c>
      <c r="V196">
        <v>55.755800000000001</v>
      </c>
      <c r="W196">
        <v>2.2665000000000002</v>
      </c>
      <c r="Y196" t="s">
        <v>216</v>
      </c>
      <c r="Z196" t="s">
        <v>96</v>
      </c>
      <c r="AA196">
        <v>1</v>
      </c>
      <c r="AB196">
        <v>11.5389</v>
      </c>
      <c r="AC196">
        <v>0.384631</v>
      </c>
      <c r="AE196" s="17">
        <f t="shared" si="9"/>
        <v>0.78950700000000007</v>
      </c>
      <c r="AF196" s="17">
        <f t="shared" si="10"/>
        <v>0.87172413642103552</v>
      </c>
      <c r="AG196" s="17">
        <f t="shared" ref="AG196:AG259" si="11">AF196/SQRT(5)</f>
        <v>0.38984688533294709</v>
      </c>
      <c r="AH196" s="21">
        <v>96.5</v>
      </c>
    </row>
    <row r="197" spans="1:34" x14ac:dyDescent="0.25">
      <c r="A197" s="6" t="s">
        <v>217</v>
      </c>
      <c r="B197" s="6" t="s">
        <v>93</v>
      </c>
      <c r="C197" s="6">
        <v>1</v>
      </c>
      <c r="D197" s="6">
        <v>7.3643200000000002</v>
      </c>
      <c r="E197" s="6">
        <v>0.245477</v>
      </c>
      <c r="F197" s="6"/>
      <c r="G197" s="6" t="s">
        <v>218</v>
      </c>
      <c r="H197" s="6" t="s">
        <v>93</v>
      </c>
      <c r="I197" s="6">
        <v>0.79666700000000001</v>
      </c>
      <c r="J197" s="6">
        <v>11.5823</v>
      </c>
      <c r="K197" s="6">
        <v>0.386077</v>
      </c>
      <c r="L197" s="6"/>
      <c r="M197" t="s">
        <v>218</v>
      </c>
      <c r="N197" t="s">
        <v>96</v>
      </c>
      <c r="O197">
        <v>0.13043478260869565</v>
      </c>
      <c r="P197">
        <v>50.253100000000003</v>
      </c>
      <c r="Q197">
        <v>2.0851899999999999</v>
      </c>
      <c r="S197" t="s">
        <v>217</v>
      </c>
      <c r="T197" t="s">
        <v>96</v>
      </c>
      <c r="U197">
        <v>0</v>
      </c>
      <c r="V197">
        <v>52.190600000000003</v>
      </c>
      <c r="W197">
        <v>2.6226500000000001</v>
      </c>
      <c r="Y197" t="s">
        <v>217</v>
      </c>
      <c r="Z197" t="s">
        <v>96</v>
      </c>
      <c r="AA197">
        <v>1</v>
      </c>
      <c r="AB197">
        <v>10.085800000000001</v>
      </c>
      <c r="AC197">
        <v>0.33619300000000002</v>
      </c>
      <c r="AE197" s="17">
        <f t="shared" si="9"/>
        <v>1.1351174000000002</v>
      </c>
      <c r="AF197" s="17">
        <f t="shared" si="10"/>
        <v>1.1298443410923025</v>
      </c>
      <c r="AG197" s="17">
        <f t="shared" si="11"/>
        <v>0.50528175013516941</v>
      </c>
      <c r="AH197" s="21">
        <v>97</v>
      </c>
    </row>
    <row r="198" spans="1:34" x14ac:dyDescent="0.25">
      <c r="A198" s="6" t="s">
        <v>218</v>
      </c>
      <c r="B198" s="6" t="s">
        <v>93</v>
      </c>
      <c r="C198" s="6">
        <v>1</v>
      </c>
      <c r="D198" s="6">
        <v>8.2480899999999995</v>
      </c>
      <c r="E198" s="6">
        <v>0.27493600000000001</v>
      </c>
      <c r="F198" s="6"/>
      <c r="G198" s="6" t="s">
        <v>219</v>
      </c>
      <c r="H198" s="6" t="s">
        <v>93</v>
      </c>
      <c r="I198" s="6">
        <v>0.93666700000000003</v>
      </c>
      <c r="J198" s="6">
        <v>10.3369</v>
      </c>
      <c r="K198" s="6">
        <v>0.34456399999999998</v>
      </c>
      <c r="L198" s="6"/>
      <c r="M198" t="s">
        <v>219</v>
      </c>
      <c r="N198" t="s">
        <v>96</v>
      </c>
      <c r="O198">
        <v>2.6666666666666668E-2</v>
      </c>
      <c r="P198">
        <v>36.893599999999999</v>
      </c>
      <c r="Q198">
        <v>1.2634799999999999</v>
      </c>
      <c r="S198" t="s">
        <v>218</v>
      </c>
      <c r="T198" t="s">
        <v>96</v>
      </c>
      <c r="U198">
        <v>0</v>
      </c>
      <c r="V198">
        <v>54.958399999999997</v>
      </c>
      <c r="W198">
        <v>2.4426000000000001</v>
      </c>
      <c r="Y198" t="s">
        <v>218</v>
      </c>
      <c r="Z198" t="s">
        <v>96</v>
      </c>
      <c r="AA198">
        <v>1</v>
      </c>
      <c r="AB198">
        <v>9.18248</v>
      </c>
      <c r="AC198">
        <v>0.30608299999999999</v>
      </c>
      <c r="AE198" s="17">
        <f t="shared" si="9"/>
        <v>0.92633260000000006</v>
      </c>
      <c r="AF198" s="17">
        <f t="shared" si="10"/>
        <v>0.943426864993678</v>
      </c>
      <c r="AG198" s="17">
        <f t="shared" si="11"/>
        <v>0.42191332038507612</v>
      </c>
      <c r="AH198" s="21">
        <v>97.5</v>
      </c>
    </row>
    <row r="199" spans="1:34" x14ac:dyDescent="0.25">
      <c r="A199" s="6" t="s">
        <v>219</v>
      </c>
      <c r="B199" s="6" t="s">
        <v>93</v>
      </c>
      <c r="C199" s="6">
        <v>1</v>
      </c>
      <c r="D199" s="6">
        <v>8.2541499999999992</v>
      </c>
      <c r="E199" s="6">
        <v>0.27513799999999999</v>
      </c>
      <c r="F199" s="6"/>
      <c r="G199" s="6" t="s">
        <v>220</v>
      </c>
      <c r="H199" s="6" t="s">
        <v>93</v>
      </c>
      <c r="I199" s="6">
        <v>0.91</v>
      </c>
      <c r="J199" s="6">
        <v>8.3214199999999998</v>
      </c>
      <c r="K199" s="6">
        <v>0.27738099999999999</v>
      </c>
      <c r="L199" s="6"/>
      <c r="M199" t="s">
        <v>220</v>
      </c>
      <c r="N199" t="s">
        <v>96</v>
      </c>
      <c r="O199">
        <v>2.3333333333333331E-2</v>
      </c>
      <c r="P199">
        <v>46.963299999999997</v>
      </c>
      <c r="Q199">
        <v>1.68327</v>
      </c>
      <c r="S199" t="s">
        <v>219</v>
      </c>
      <c r="T199" t="s">
        <v>96</v>
      </c>
      <c r="U199">
        <v>0</v>
      </c>
      <c r="V199">
        <v>51.632199999999997</v>
      </c>
      <c r="W199">
        <v>2.0407999999999999</v>
      </c>
      <c r="Y199" t="s">
        <v>219</v>
      </c>
      <c r="Z199" t="s">
        <v>96</v>
      </c>
      <c r="AA199">
        <v>1</v>
      </c>
      <c r="AB199">
        <v>11.8672</v>
      </c>
      <c r="AC199">
        <v>0.39557300000000001</v>
      </c>
      <c r="AE199" s="17">
        <f t="shared" si="9"/>
        <v>0.93443240000000005</v>
      </c>
      <c r="AF199" s="17">
        <f t="shared" si="10"/>
        <v>0.85754914124282133</v>
      </c>
      <c r="AG199" s="17">
        <f t="shared" si="11"/>
        <v>0.3835076347731034</v>
      </c>
      <c r="AH199" s="21">
        <v>98</v>
      </c>
    </row>
    <row r="200" spans="1:34" x14ac:dyDescent="0.25">
      <c r="A200" s="6" t="s">
        <v>220</v>
      </c>
      <c r="B200" s="6" t="s">
        <v>93</v>
      </c>
      <c r="C200" s="6">
        <v>1</v>
      </c>
      <c r="D200" s="6">
        <v>10.494300000000001</v>
      </c>
      <c r="E200" s="6">
        <v>0.34981099999999998</v>
      </c>
      <c r="F200" s="6"/>
      <c r="G200" s="6" t="s">
        <v>221</v>
      </c>
      <c r="H200" s="6" t="s">
        <v>93</v>
      </c>
      <c r="I200" s="6">
        <v>0.65333300000000005</v>
      </c>
      <c r="J200" s="6">
        <v>20.956</v>
      </c>
      <c r="K200" s="6">
        <v>0.69853200000000004</v>
      </c>
      <c r="L200" s="6"/>
      <c r="M200" t="s">
        <v>221</v>
      </c>
      <c r="N200" t="s">
        <v>96</v>
      </c>
      <c r="O200">
        <v>0.26333333333333336</v>
      </c>
      <c r="P200">
        <v>31.023299999999999</v>
      </c>
      <c r="Q200">
        <v>1.0341100000000001</v>
      </c>
      <c r="S200" t="s">
        <v>220</v>
      </c>
      <c r="T200" t="s">
        <v>96</v>
      </c>
      <c r="U200">
        <v>0</v>
      </c>
      <c r="V200">
        <v>67.388800000000003</v>
      </c>
      <c r="W200">
        <v>2.6119699999999999</v>
      </c>
      <c r="Y200" t="s">
        <v>220</v>
      </c>
      <c r="Z200" t="s">
        <v>96</v>
      </c>
      <c r="AA200">
        <v>1</v>
      </c>
      <c r="AB200">
        <v>10.8109</v>
      </c>
      <c r="AC200">
        <v>0.36036400000000002</v>
      </c>
      <c r="AE200" s="17">
        <f t="shared" si="9"/>
        <v>1.0109574000000001</v>
      </c>
      <c r="AF200" s="17">
        <f t="shared" si="10"/>
        <v>0.93831942231406451</v>
      </c>
      <c r="AG200" s="17">
        <f t="shared" si="11"/>
        <v>0.41962920258051623</v>
      </c>
      <c r="AH200" s="21">
        <v>98.5</v>
      </c>
    </row>
    <row r="201" spans="1:34" x14ac:dyDescent="0.25">
      <c r="A201" s="6" t="s">
        <v>221</v>
      </c>
      <c r="B201" s="6" t="s">
        <v>93</v>
      </c>
      <c r="C201" s="6">
        <v>1</v>
      </c>
      <c r="D201" s="6">
        <v>10.4694</v>
      </c>
      <c r="E201" s="6">
        <v>0.34897899999999998</v>
      </c>
      <c r="F201" s="6"/>
      <c r="G201" s="6" t="s">
        <v>222</v>
      </c>
      <c r="H201" s="6" t="s">
        <v>93</v>
      </c>
      <c r="I201" s="6">
        <v>0</v>
      </c>
      <c r="J201" s="6">
        <v>48.4131</v>
      </c>
      <c r="K201" s="6">
        <v>1.6137699999999999</v>
      </c>
      <c r="L201" s="6"/>
      <c r="M201" t="s">
        <v>222</v>
      </c>
      <c r="N201" t="s">
        <v>96</v>
      </c>
      <c r="O201">
        <v>0.48333333333333334</v>
      </c>
      <c r="P201">
        <v>23.3278</v>
      </c>
      <c r="Q201">
        <v>0.77759400000000001</v>
      </c>
      <c r="S201" t="s">
        <v>221</v>
      </c>
      <c r="T201" t="s">
        <v>96</v>
      </c>
      <c r="U201">
        <v>3.4246575342465752E-3</v>
      </c>
      <c r="V201">
        <v>46.717599999999997</v>
      </c>
      <c r="W201">
        <v>2.5390000000000001</v>
      </c>
      <c r="Y201" t="s">
        <v>221</v>
      </c>
      <c r="Z201" t="s">
        <v>96</v>
      </c>
      <c r="AA201">
        <v>1</v>
      </c>
      <c r="AB201">
        <v>10.2514</v>
      </c>
      <c r="AC201">
        <v>0.34171400000000002</v>
      </c>
      <c r="AE201" s="17">
        <f t="shared" si="9"/>
        <v>1.1242114000000001</v>
      </c>
      <c r="AF201" s="17">
        <f t="shared" si="10"/>
        <v>0.94534722225793832</v>
      </c>
      <c r="AG201" s="17">
        <f t="shared" si="11"/>
        <v>0.42277213026187044</v>
      </c>
      <c r="AH201" s="21">
        <v>99</v>
      </c>
    </row>
    <row r="202" spans="1:34" x14ac:dyDescent="0.25">
      <c r="A202" s="6" t="s">
        <v>222</v>
      </c>
      <c r="B202" s="6" t="s">
        <v>93</v>
      </c>
      <c r="C202" s="6">
        <v>1</v>
      </c>
      <c r="D202" s="6">
        <v>9.9618500000000001</v>
      </c>
      <c r="E202" s="6">
        <v>0.33206200000000002</v>
      </c>
      <c r="F202" s="6"/>
      <c r="G202" s="6" t="s">
        <v>223</v>
      </c>
      <c r="H202" s="6" t="s">
        <v>93</v>
      </c>
      <c r="I202" s="6">
        <v>0.26</v>
      </c>
      <c r="J202" s="6">
        <v>70.169899999999998</v>
      </c>
      <c r="K202" s="6">
        <v>2.339</v>
      </c>
      <c r="L202" s="6"/>
      <c r="M202" t="s">
        <v>223</v>
      </c>
      <c r="N202" t="s">
        <v>96</v>
      </c>
      <c r="O202">
        <v>0.25</v>
      </c>
      <c r="P202">
        <v>32.606900000000003</v>
      </c>
      <c r="Q202">
        <v>1.09788</v>
      </c>
      <c r="S202" t="s">
        <v>222</v>
      </c>
      <c r="T202" t="s">
        <v>96</v>
      </c>
      <c r="U202">
        <v>9.3333333333333324E-2</v>
      </c>
      <c r="V202">
        <v>67.143900000000002</v>
      </c>
      <c r="W202">
        <v>2.6228099999999999</v>
      </c>
      <c r="Y202" t="s">
        <v>222</v>
      </c>
      <c r="Z202" t="s">
        <v>96</v>
      </c>
      <c r="AA202">
        <v>0.94</v>
      </c>
      <c r="AB202">
        <v>11.692399999999999</v>
      </c>
      <c r="AC202">
        <v>0.38974799999999998</v>
      </c>
      <c r="AE202" s="17">
        <f t="shared" si="9"/>
        <v>1.3563000000000001</v>
      </c>
      <c r="AF202" s="17">
        <f t="shared" si="10"/>
        <v>1.0746876308779216</v>
      </c>
      <c r="AG202" s="17">
        <f t="shared" si="11"/>
        <v>0.48061491944424695</v>
      </c>
      <c r="AH202" s="21">
        <v>99.5</v>
      </c>
    </row>
    <row r="203" spans="1:34" x14ac:dyDescent="0.25">
      <c r="A203" s="6" t="s">
        <v>223</v>
      </c>
      <c r="B203" s="6" t="s">
        <v>93</v>
      </c>
      <c r="C203" s="6">
        <v>1</v>
      </c>
      <c r="D203" s="6">
        <v>8.7178400000000007</v>
      </c>
      <c r="E203" s="6">
        <v>0.29059499999999999</v>
      </c>
      <c r="F203" s="6"/>
      <c r="G203" s="6" t="s">
        <v>224</v>
      </c>
      <c r="H203" s="6" t="s">
        <v>93</v>
      </c>
      <c r="I203" s="6">
        <v>0.81</v>
      </c>
      <c r="J203" s="6">
        <v>15.2026</v>
      </c>
      <c r="K203" s="6">
        <v>0.50675199999999998</v>
      </c>
      <c r="L203" s="6"/>
      <c r="M203" t="s">
        <v>224</v>
      </c>
      <c r="N203" t="s">
        <v>96</v>
      </c>
      <c r="O203">
        <v>0.9</v>
      </c>
      <c r="P203">
        <v>15.2417</v>
      </c>
      <c r="Q203">
        <v>0.50805500000000003</v>
      </c>
      <c r="S203" t="s">
        <v>223</v>
      </c>
      <c r="T203" t="s">
        <v>96</v>
      </c>
      <c r="U203">
        <v>0.02</v>
      </c>
      <c r="V203">
        <v>57.703400000000002</v>
      </c>
      <c r="W203">
        <v>2.8565999999999998</v>
      </c>
      <c r="Y203" t="s">
        <v>223</v>
      </c>
      <c r="Z203" t="s">
        <v>96</v>
      </c>
      <c r="AA203">
        <v>1</v>
      </c>
      <c r="AB203">
        <v>9.1518599999999992</v>
      </c>
      <c r="AC203">
        <v>0.305062</v>
      </c>
      <c r="AE203" s="17">
        <f t="shared" si="9"/>
        <v>0.8934127999999999</v>
      </c>
      <c r="AF203" s="17">
        <f t="shared" si="10"/>
        <v>1.1024582933583926</v>
      </c>
      <c r="AG203" s="17">
        <f t="shared" si="11"/>
        <v>0.49303433726155416</v>
      </c>
      <c r="AH203" s="21">
        <v>100</v>
      </c>
    </row>
    <row r="204" spans="1:34" x14ac:dyDescent="0.25">
      <c r="A204" s="6" t="s">
        <v>224</v>
      </c>
      <c r="B204" s="6" t="s">
        <v>93</v>
      </c>
      <c r="C204" s="6">
        <v>1</v>
      </c>
      <c r="D204" s="6">
        <v>8.19299</v>
      </c>
      <c r="E204" s="6">
        <v>0.27310000000000001</v>
      </c>
      <c r="F204" s="6"/>
      <c r="G204" s="6" t="s">
        <v>225</v>
      </c>
      <c r="H204" s="6" t="s">
        <v>93</v>
      </c>
      <c r="I204" s="6">
        <v>0.42</v>
      </c>
      <c r="J204" s="6">
        <v>26.979299999999999</v>
      </c>
      <c r="K204" s="6">
        <v>0.89930900000000003</v>
      </c>
      <c r="L204" s="6"/>
      <c r="M204" t="s">
        <v>225</v>
      </c>
      <c r="N204" t="s">
        <v>96</v>
      </c>
      <c r="O204">
        <v>0.19666666666666668</v>
      </c>
      <c r="P204">
        <v>22.674099999999999</v>
      </c>
      <c r="Q204">
        <v>0.75580400000000003</v>
      </c>
      <c r="S204" t="s">
        <v>224</v>
      </c>
      <c r="T204" t="s">
        <v>96</v>
      </c>
      <c r="U204">
        <v>0.19322033898305085</v>
      </c>
      <c r="V204">
        <v>40.694000000000003</v>
      </c>
      <c r="W204">
        <v>1.6343000000000001</v>
      </c>
      <c r="Y204" t="s">
        <v>224</v>
      </c>
      <c r="Z204" t="s">
        <v>96</v>
      </c>
      <c r="AA204">
        <v>0.92</v>
      </c>
      <c r="AB204">
        <v>10.754200000000001</v>
      </c>
      <c r="AC204">
        <v>0.35847400000000001</v>
      </c>
      <c r="AE204" s="17">
        <f t="shared" si="9"/>
        <v>0.78419740000000004</v>
      </c>
      <c r="AF204" s="17">
        <f t="shared" si="10"/>
        <v>0.54295309690138072</v>
      </c>
      <c r="AG204" s="17">
        <f t="shared" si="11"/>
        <v>0.24281600665310352</v>
      </c>
      <c r="AH204" s="22">
        <v>100.5</v>
      </c>
    </row>
    <row r="205" spans="1:34" x14ac:dyDescent="0.25">
      <c r="A205" s="6" t="s">
        <v>225</v>
      </c>
      <c r="B205" s="6" t="s">
        <v>93</v>
      </c>
      <c r="C205" s="6">
        <v>1</v>
      </c>
      <c r="D205" s="6">
        <v>9.6159800000000004</v>
      </c>
      <c r="E205" s="6">
        <v>0.32053300000000001</v>
      </c>
      <c r="F205" s="6"/>
      <c r="G205" s="6" t="s">
        <v>226</v>
      </c>
      <c r="H205" s="6" t="s">
        <v>93</v>
      </c>
      <c r="I205" s="6">
        <v>0.23666699999999999</v>
      </c>
      <c r="J205" s="6">
        <v>34.635199999999998</v>
      </c>
      <c r="K205" s="6">
        <v>1.1545099999999999</v>
      </c>
      <c r="L205" s="6"/>
      <c r="M205" t="s">
        <v>226</v>
      </c>
      <c r="N205" t="s">
        <v>96</v>
      </c>
      <c r="O205">
        <v>0.4</v>
      </c>
      <c r="P205">
        <v>19.747299999999999</v>
      </c>
      <c r="Q205">
        <v>0.65824300000000002</v>
      </c>
      <c r="S205" t="s">
        <v>225</v>
      </c>
      <c r="T205" t="s">
        <v>96</v>
      </c>
      <c r="U205">
        <v>0</v>
      </c>
      <c r="V205">
        <v>49.000999999999998</v>
      </c>
      <c r="W205">
        <v>2.4873599999999998</v>
      </c>
      <c r="Y205" t="s">
        <v>225</v>
      </c>
      <c r="Z205" t="s">
        <v>96</v>
      </c>
      <c r="AA205">
        <v>1</v>
      </c>
      <c r="AB205">
        <v>10.168900000000001</v>
      </c>
      <c r="AC205">
        <v>0.33896399999999999</v>
      </c>
      <c r="AE205" s="17">
        <f t="shared" si="9"/>
        <v>0.99192199999999997</v>
      </c>
      <c r="AF205" s="17">
        <f t="shared" si="10"/>
        <v>0.90155819053930175</v>
      </c>
      <c r="AG205" s="17">
        <f t="shared" si="11"/>
        <v>0.40318907994351727</v>
      </c>
      <c r="AH205" s="22">
        <v>101</v>
      </c>
    </row>
    <row r="206" spans="1:34" x14ac:dyDescent="0.25">
      <c r="A206" s="6" t="s">
        <v>226</v>
      </c>
      <c r="B206" s="6" t="s">
        <v>93</v>
      </c>
      <c r="C206" s="6">
        <v>1</v>
      </c>
      <c r="D206" s="6">
        <v>11.2044</v>
      </c>
      <c r="E206" s="6">
        <v>0.37347900000000001</v>
      </c>
      <c r="F206" s="6"/>
      <c r="G206" s="6" t="s">
        <v>227</v>
      </c>
      <c r="H206" s="6" t="s">
        <v>93</v>
      </c>
      <c r="I206" s="6">
        <v>0.466667</v>
      </c>
      <c r="J206" s="6">
        <v>24.155200000000001</v>
      </c>
      <c r="K206" s="6">
        <v>0.80517300000000003</v>
      </c>
      <c r="L206" s="6"/>
      <c r="M206" t="s">
        <v>227</v>
      </c>
      <c r="N206" t="s">
        <v>96</v>
      </c>
      <c r="O206">
        <v>0.28000000000000003</v>
      </c>
      <c r="P206">
        <v>26.552299999999999</v>
      </c>
      <c r="Q206">
        <v>0.88507800000000003</v>
      </c>
      <c r="S206" t="s">
        <v>226</v>
      </c>
      <c r="T206" t="s">
        <v>96</v>
      </c>
      <c r="U206">
        <v>0</v>
      </c>
      <c r="V206">
        <v>50.120199999999997</v>
      </c>
      <c r="W206">
        <v>2.10589</v>
      </c>
      <c r="Y206" t="s">
        <v>104</v>
      </c>
      <c r="Z206" t="s">
        <v>96</v>
      </c>
      <c r="AA206">
        <v>1</v>
      </c>
      <c r="AB206">
        <v>8.9200199999999992</v>
      </c>
      <c r="AC206">
        <v>0.29832799999999998</v>
      </c>
      <c r="AE206" s="17">
        <f t="shared" si="9"/>
        <v>0.89358959999999998</v>
      </c>
      <c r="AF206" s="17">
        <f t="shared" si="10"/>
        <v>0.72498510519134141</v>
      </c>
      <c r="AG206" s="17">
        <f t="shared" si="11"/>
        <v>0.32422319557653501</v>
      </c>
      <c r="AH206" s="22">
        <v>101.5</v>
      </c>
    </row>
    <row r="207" spans="1:34" x14ac:dyDescent="0.25">
      <c r="A207" s="6" t="s">
        <v>227</v>
      </c>
      <c r="B207" s="6" t="s">
        <v>93</v>
      </c>
      <c r="C207" s="6">
        <v>1</v>
      </c>
      <c r="D207" s="6">
        <v>9.6088199999999997</v>
      </c>
      <c r="E207" s="6">
        <v>0.32029400000000002</v>
      </c>
      <c r="F207" s="6"/>
      <c r="G207" s="6" t="s">
        <v>228</v>
      </c>
      <c r="H207" s="6" t="s">
        <v>93</v>
      </c>
      <c r="I207" s="6">
        <v>0.35666700000000001</v>
      </c>
      <c r="J207" s="6">
        <v>35.517699999999998</v>
      </c>
      <c r="K207" s="6">
        <v>1.1839200000000001</v>
      </c>
      <c r="L207" s="6"/>
      <c r="M207" t="s">
        <v>228</v>
      </c>
      <c r="N207" t="s">
        <v>96</v>
      </c>
      <c r="O207">
        <v>2.6666666666666668E-2</v>
      </c>
      <c r="P207">
        <v>23.8749</v>
      </c>
      <c r="Q207">
        <v>0.79582900000000001</v>
      </c>
      <c r="S207" t="s">
        <v>227</v>
      </c>
      <c r="T207" t="s">
        <v>96</v>
      </c>
      <c r="U207">
        <v>1.0676156583629892E-2</v>
      </c>
      <c r="V207">
        <v>49.305</v>
      </c>
      <c r="W207">
        <v>2.1160999999999999</v>
      </c>
      <c r="Y207" t="s">
        <v>105</v>
      </c>
      <c r="Z207" t="s">
        <v>96</v>
      </c>
      <c r="AA207">
        <v>1</v>
      </c>
      <c r="AB207">
        <v>10.706099999999999</v>
      </c>
      <c r="AC207">
        <v>0.35687000000000002</v>
      </c>
      <c r="AE207" s="17">
        <f t="shared" si="9"/>
        <v>0.95460259999999997</v>
      </c>
      <c r="AF207" s="17">
        <f t="shared" si="10"/>
        <v>0.73934149710117059</v>
      </c>
      <c r="AG207" s="17">
        <f t="shared" si="11"/>
        <v>0.33064356922093618</v>
      </c>
      <c r="AH207" s="22">
        <v>102</v>
      </c>
    </row>
    <row r="208" spans="1:34" x14ac:dyDescent="0.25">
      <c r="A208" s="6" t="s">
        <v>228</v>
      </c>
      <c r="B208" s="6" t="s">
        <v>93</v>
      </c>
      <c r="C208" s="6">
        <v>0.80333299999999996</v>
      </c>
      <c r="D208" s="6">
        <v>14.3484</v>
      </c>
      <c r="E208" s="6">
        <v>0.47827900000000001</v>
      </c>
      <c r="F208" s="6"/>
      <c r="G208" s="6" t="s">
        <v>229</v>
      </c>
      <c r="H208" s="6" t="s">
        <v>93</v>
      </c>
      <c r="I208" s="6">
        <v>0.44333299999999998</v>
      </c>
      <c r="J208" s="6">
        <v>29.709299999999999</v>
      </c>
      <c r="K208" s="6">
        <v>0.99030899999999999</v>
      </c>
      <c r="L208" s="6"/>
      <c r="M208" t="s">
        <v>229</v>
      </c>
      <c r="N208" t="s">
        <v>96</v>
      </c>
      <c r="O208">
        <v>0.01</v>
      </c>
      <c r="P208">
        <v>25.404399999999999</v>
      </c>
      <c r="Q208">
        <v>0.84681300000000004</v>
      </c>
      <c r="S208" t="s">
        <v>228</v>
      </c>
      <c r="T208" t="s">
        <v>96</v>
      </c>
      <c r="U208">
        <v>4.6099290780141848E-2</v>
      </c>
      <c r="V208">
        <v>50.520899999999997</v>
      </c>
      <c r="W208">
        <v>2.4765100000000002</v>
      </c>
      <c r="Y208" t="s">
        <v>106</v>
      </c>
      <c r="Z208" t="s">
        <v>96</v>
      </c>
      <c r="AA208">
        <v>1</v>
      </c>
      <c r="AB208">
        <v>10.914899999999999</v>
      </c>
      <c r="AC208">
        <v>0.36382999999999999</v>
      </c>
      <c r="AE208" s="17">
        <f t="shared" si="9"/>
        <v>1.0311482000000001</v>
      </c>
      <c r="AF208" s="17">
        <f t="shared" si="10"/>
        <v>0.84789385707687515</v>
      </c>
      <c r="AG208" s="17">
        <f t="shared" si="11"/>
        <v>0.37918966042567676</v>
      </c>
      <c r="AH208" s="22">
        <v>102.5</v>
      </c>
    </row>
    <row r="209" spans="1:34" x14ac:dyDescent="0.25">
      <c r="A209" s="6" t="s">
        <v>229</v>
      </c>
      <c r="B209" s="6" t="s">
        <v>93</v>
      </c>
      <c r="C209" s="6">
        <v>1</v>
      </c>
      <c r="D209" s="6">
        <v>9.4357000000000006</v>
      </c>
      <c r="E209" s="6">
        <v>0.314523</v>
      </c>
      <c r="F209" s="6"/>
      <c r="G209" s="6" t="s">
        <v>230</v>
      </c>
      <c r="H209" s="6" t="s">
        <v>93</v>
      </c>
      <c r="I209" s="6">
        <v>0.72</v>
      </c>
      <c r="J209" s="6">
        <v>18.954899999999999</v>
      </c>
      <c r="K209" s="6">
        <v>0.63183</v>
      </c>
      <c r="L209" s="6"/>
      <c r="M209" t="s">
        <v>230</v>
      </c>
      <c r="N209" t="s">
        <v>96</v>
      </c>
      <c r="O209">
        <v>0.35333333333333333</v>
      </c>
      <c r="P209">
        <v>21.471499999999999</v>
      </c>
      <c r="Q209">
        <v>0.71571700000000005</v>
      </c>
      <c r="S209" t="s">
        <v>229</v>
      </c>
      <c r="T209" t="s">
        <v>96</v>
      </c>
      <c r="U209">
        <v>0.33333333333333331</v>
      </c>
      <c r="V209">
        <v>29.675999999999998</v>
      </c>
      <c r="W209">
        <v>1.22123</v>
      </c>
      <c r="Y209" t="s">
        <v>107</v>
      </c>
      <c r="Z209" t="s">
        <v>96</v>
      </c>
      <c r="AA209">
        <v>1</v>
      </c>
      <c r="AB209">
        <v>9.7529500000000002</v>
      </c>
      <c r="AC209">
        <v>0.325098</v>
      </c>
      <c r="AE209" s="17">
        <f t="shared" si="9"/>
        <v>0.64167960000000002</v>
      </c>
      <c r="AF209" s="17">
        <f t="shared" si="10"/>
        <v>0.37037567675982719</v>
      </c>
      <c r="AG209" s="17">
        <f t="shared" si="11"/>
        <v>0.16563703808949251</v>
      </c>
      <c r="AH209" s="22">
        <v>103</v>
      </c>
    </row>
    <row r="210" spans="1:34" x14ac:dyDescent="0.25">
      <c r="A210" s="6" t="s">
        <v>230</v>
      </c>
      <c r="B210" s="6" t="s">
        <v>93</v>
      </c>
      <c r="C210" s="6">
        <v>1</v>
      </c>
      <c r="D210" s="6">
        <v>9.7158099999999994</v>
      </c>
      <c r="E210" s="6">
        <v>0.32385999999999998</v>
      </c>
      <c r="F210" s="6"/>
      <c r="G210" s="6" t="s">
        <v>231</v>
      </c>
      <c r="H210" s="6" t="s">
        <v>93</v>
      </c>
      <c r="I210" s="6">
        <v>0.55000000000000004</v>
      </c>
      <c r="J210" s="6">
        <v>27.804099999999998</v>
      </c>
      <c r="K210" s="6">
        <v>0.92680499999999999</v>
      </c>
      <c r="L210" s="6"/>
      <c r="M210" t="s">
        <v>231</v>
      </c>
      <c r="N210" t="s">
        <v>96</v>
      </c>
      <c r="O210">
        <v>0.5033333333333333</v>
      </c>
      <c r="P210">
        <v>19.9971</v>
      </c>
      <c r="Q210">
        <v>0.66656899999999997</v>
      </c>
      <c r="S210" t="s">
        <v>230</v>
      </c>
      <c r="T210" t="s">
        <v>96</v>
      </c>
      <c r="U210">
        <v>0.21</v>
      </c>
      <c r="V210">
        <v>39.729399999999998</v>
      </c>
      <c r="W210">
        <v>1.4606399999999999</v>
      </c>
      <c r="Y210" t="s">
        <v>108</v>
      </c>
      <c r="Z210" t="s">
        <v>96</v>
      </c>
      <c r="AA210">
        <v>1</v>
      </c>
      <c r="AB210">
        <v>9.6735900000000008</v>
      </c>
      <c r="AC210">
        <v>0.32245299999999999</v>
      </c>
      <c r="AE210" s="17">
        <f t="shared" si="9"/>
        <v>0.74006539999999998</v>
      </c>
      <c r="AF210" s="17">
        <f t="shared" si="10"/>
        <v>0.4762163911524887</v>
      </c>
      <c r="AG210" s="17">
        <f t="shared" si="11"/>
        <v>0.21297044452331881</v>
      </c>
      <c r="AH210" s="22">
        <v>103.5</v>
      </c>
    </row>
    <row r="211" spans="1:34" x14ac:dyDescent="0.25">
      <c r="A211" s="6" t="s">
        <v>231</v>
      </c>
      <c r="B211" s="6" t="s">
        <v>93</v>
      </c>
      <c r="C211" s="6">
        <v>1</v>
      </c>
      <c r="D211" s="6">
        <v>8.97593</v>
      </c>
      <c r="E211" s="6">
        <v>0.29919800000000002</v>
      </c>
      <c r="F211" s="6"/>
      <c r="G211" s="6" t="s">
        <v>232</v>
      </c>
      <c r="H211" s="6" t="s">
        <v>93</v>
      </c>
      <c r="I211" s="6">
        <v>0.43666700000000003</v>
      </c>
      <c r="J211" s="6">
        <v>26.665299999999998</v>
      </c>
      <c r="K211" s="6">
        <v>0.88884300000000005</v>
      </c>
      <c r="L211" s="6"/>
      <c r="M211" t="s">
        <v>232</v>
      </c>
      <c r="N211" t="s">
        <v>96</v>
      </c>
      <c r="O211">
        <v>1</v>
      </c>
      <c r="P211">
        <v>10.5808</v>
      </c>
      <c r="Q211">
        <v>0.35269200000000001</v>
      </c>
      <c r="S211" t="s">
        <v>231</v>
      </c>
      <c r="T211" t="s">
        <v>96</v>
      </c>
      <c r="U211">
        <v>3.0000000000000002E-2</v>
      </c>
      <c r="V211">
        <v>54.790500000000002</v>
      </c>
      <c r="W211">
        <v>2.2924899999999999</v>
      </c>
      <c r="Y211" t="s">
        <v>109</v>
      </c>
      <c r="Z211" t="s">
        <v>96</v>
      </c>
      <c r="AA211">
        <v>0.88</v>
      </c>
      <c r="AB211">
        <v>11.7722</v>
      </c>
      <c r="AC211">
        <v>0.39240599999999998</v>
      </c>
      <c r="AE211" s="17">
        <f t="shared" si="9"/>
        <v>0.84512579999999993</v>
      </c>
      <c r="AF211" s="17">
        <f t="shared" si="10"/>
        <v>0.84294984259515704</v>
      </c>
      <c r="AG211" s="17">
        <f t="shared" si="11"/>
        <v>0.37697862993310377</v>
      </c>
      <c r="AH211" s="22">
        <v>104</v>
      </c>
    </row>
    <row r="212" spans="1:34" x14ac:dyDescent="0.25">
      <c r="A212" s="6" t="s">
        <v>232</v>
      </c>
      <c r="B212" s="6" t="s">
        <v>93</v>
      </c>
      <c r="C212" s="6">
        <v>1</v>
      </c>
      <c r="D212" s="6">
        <v>9.7906399999999998</v>
      </c>
      <c r="E212" s="6">
        <v>0.32635500000000001</v>
      </c>
      <c r="F212" s="6"/>
      <c r="G212" s="6" t="s">
        <v>233</v>
      </c>
      <c r="H212" s="6" t="s">
        <v>93</v>
      </c>
      <c r="I212" s="6">
        <v>0.62666699999999997</v>
      </c>
      <c r="J212" s="6">
        <v>18.831399999999999</v>
      </c>
      <c r="K212" s="6">
        <v>0.62771200000000005</v>
      </c>
      <c r="L212" s="6"/>
      <c r="M212" t="s">
        <v>233</v>
      </c>
      <c r="N212" t="s">
        <v>96</v>
      </c>
      <c r="O212">
        <v>0.77333333333333332</v>
      </c>
      <c r="P212">
        <v>19.080200000000001</v>
      </c>
      <c r="Q212">
        <v>0.63600599999999996</v>
      </c>
      <c r="S212" t="s">
        <v>232</v>
      </c>
      <c r="T212" t="s">
        <v>96</v>
      </c>
      <c r="U212">
        <v>2.3411371237458192E-2</v>
      </c>
      <c r="V212">
        <v>45.758600000000001</v>
      </c>
      <c r="W212">
        <v>2.0799400000000001</v>
      </c>
      <c r="Y212" t="s">
        <v>110</v>
      </c>
      <c r="Z212" t="s">
        <v>96</v>
      </c>
      <c r="AA212">
        <v>1</v>
      </c>
      <c r="AB212">
        <v>9.23719</v>
      </c>
      <c r="AC212">
        <v>0.30790600000000001</v>
      </c>
      <c r="AE212" s="17">
        <f t="shared" si="9"/>
        <v>0.79558380000000006</v>
      </c>
      <c r="AF212" s="17">
        <f t="shared" si="10"/>
        <v>0.73505478832002702</v>
      </c>
      <c r="AG212" s="17">
        <f t="shared" si="11"/>
        <v>0.32872649477405974</v>
      </c>
      <c r="AH212" s="22">
        <v>104.5</v>
      </c>
    </row>
    <row r="213" spans="1:34" x14ac:dyDescent="0.25">
      <c r="A213" s="6" t="s">
        <v>233</v>
      </c>
      <c r="B213" s="6" t="s">
        <v>93</v>
      </c>
      <c r="C213" s="6">
        <v>0.77333300000000005</v>
      </c>
      <c r="D213" s="6">
        <v>14.71</v>
      </c>
      <c r="E213" s="6">
        <v>0.49033399999999999</v>
      </c>
      <c r="F213" s="6"/>
      <c r="G213" s="6" t="s">
        <v>234</v>
      </c>
      <c r="H213" s="6" t="s">
        <v>93</v>
      </c>
      <c r="I213" s="6">
        <v>0.63666699999999998</v>
      </c>
      <c r="J213" s="6">
        <v>23.335799999999999</v>
      </c>
      <c r="K213" s="6">
        <v>0.77785800000000005</v>
      </c>
      <c r="L213" s="6"/>
      <c r="M213" t="s">
        <v>234</v>
      </c>
      <c r="N213" t="s">
        <v>96</v>
      </c>
      <c r="O213">
        <v>1</v>
      </c>
      <c r="P213">
        <v>12.2174</v>
      </c>
      <c r="Q213">
        <v>0.40724500000000002</v>
      </c>
      <c r="S213" t="s">
        <v>233</v>
      </c>
      <c r="T213" t="s">
        <v>96</v>
      </c>
      <c r="U213">
        <v>0.25461254612546125</v>
      </c>
      <c r="V213">
        <v>32.408900000000003</v>
      </c>
      <c r="W213">
        <v>1.4935</v>
      </c>
      <c r="Y213" t="s">
        <v>111</v>
      </c>
      <c r="Z213" t="s">
        <v>96</v>
      </c>
      <c r="AA213">
        <v>1</v>
      </c>
      <c r="AB213">
        <v>7.2559800000000001</v>
      </c>
      <c r="AC213">
        <v>0.241866</v>
      </c>
      <c r="AE213" s="17">
        <f t="shared" si="9"/>
        <v>0.68216060000000001</v>
      </c>
      <c r="AF213" s="17">
        <f t="shared" si="10"/>
        <v>0.49337231902975676</v>
      </c>
      <c r="AG213" s="17">
        <f t="shared" si="11"/>
        <v>0.22064280871344982</v>
      </c>
      <c r="AH213" s="22">
        <v>105</v>
      </c>
    </row>
    <row r="214" spans="1:34" x14ac:dyDescent="0.25">
      <c r="A214" s="6" t="s">
        <v>234</v>
      </c>
      <c r="B214" s="6" t="s">
        <v>93</v>
      </c>
      <c r="C214" s="6">
        <v>1</v>
      </c>
      <c r="D214" s="6">
        <v>11.506</v>
      </c>
      <c r="E214" s="6">
        <v>0.38353500000000001</v>
      </c>
      <c r="F214" s="6"/>
      <c r="G214" s="6" t="s">
        <v>235</v>
      </c>
      <c r="H214" s="6" t="s">
        <v>93</v>
      </c>
      <c r="I214" s="6">
        <v>0.65</v>
      </c>
      <c r="J214" s="6">
        <v>23.478899999999999</v>
      </c>
      <c r="K214" s="6">
        <v>0.78263099999999997</v>
      </c>
      <c r="L214" s="6"/>
      <c r="M214" t="s">
        <v>235</v>
      </c>
      <c r="N214" t="s">
        <v>96</v>
      </c>
      <c r="O214">
        <v>0.65</v>
      </c>
      <c r="P214">
        <v>19.027699999999999</v>
      </c>
      <c r="Q214">
        <v>0.63425500000000001</v>
      </c>
      <c r="S214" t="s">
        <v>234</v>
      </c>
      <c r="T214" t="s">
        <v>96</v>
      </c>
      <c r="U214">
        <v>0.25666666666666665</v>
      </c>
      <c r="V214">
        <v>32.697299999999998</v>
      </c>
      <c r="W214">
        <v>1.1636</v>
      </c>
      <c r="Y214" t="s">
        <v>112</v>
      </c>
      <c r="Z214" t="s">
        <v>96</v>
      </c>
      <c r="AA214">
        <v>1</v>
      </c>
      <c r="AB214">
        <v>8.1366499999999995</v>
      </c>
      <c r="AC214">
        <v>0.27122200000000002</v>
      </c>
      <c r="AE214" s="17">
        <f t="shared" si="9"/>
        <v>0.64704859999999997</v>
      </c>
      <c r="AF214" s="17">
        <f t="shared" si="10"/>
        <v>0.35215645063139178</v>
      </c>
      <c r="AG214" s="17">
        <f t="shared" si="11"/>
        <v>0.15748915246536815</v>
      </c>
      <c r="AH214" s="22">
        <v>105.5</v>
      </c>
    </row>
    <row r="215" spans="1:34" x14ac:dyDescent="0.25">
      <c r="A215" s="6" t="s">
        <v>235</v>
      </c>
      <c r="B215" s="6" t="s">
        <v>93</v>
      </c>
      <c r="C215" s="6">
        <v>1</v>
      </c>
      <c r="D215" s="6">
        <v>10.760199999999999</v>
      </c>
      <c r="E215" s="6">
        <v>0.35867500000000002</v>
      </c>
      <c r="F215" s="6"/>
      <c r="G215" s="6" t="s">
        <v>236</v>
      </c>
      <c r="H215" s="6" t="s">
        <v>93</v>
      </c>
      <c r="I215" s="6">
        <v>0.83666700000000005</v>
      </c>
      <c r="J215" s="6">
        <v>12.823700000000001</v>
      </c>
      <c r="K215" s="6">
        <v>0.42745699999999998</v>
      </c>
      <c r="L215" s="6"/>
      <c r="M215" t="s">
        <v>236</v>
      </c>
      <c r="N215" t="s">
        <v>96</v>
      </c>
      <c r="O215">
        <v>0.40333333333333332</v>
      </c>
      <c r="P215">
        <v>20.311599999999999</v>
      </c>
      <c r="Q215">
        <v>0.67705499999999996</v>
      </c>
      <c r="S215" t="s">
        <v>235</v>
      </c>
      <c r="T215" t="s">
        <v>96</v>
      </c>
      <c r="U215">
        <v>0</v>
      </c>
      <c r="V215">
        <v>58.507300000000001</v>
      </c>
      <c r="W215">
        <v>2.74682</v>
      </c>
      <c r="Y215" t="s">
        <v>113</v>
      </c>
      <c r="Z215" t="s">
        <v>96</v>
      </c>
      <c r="AA215">
        <v>1</v>
      </c>
      <c r="AB215">
        <v>10.6564</v>
      </c>
      <c r="AC215">
        <v>0.355215</v>
      </c>
      <c r="AE215" s="17">
        <f t="shared" si="9"/>
        <v>0.91304440000000009</v>
      </c>
      <c r="AF215" s="17">
        <f t="shared" si="10"/>
        <v>1.033527713981004</v>
      </c>
      <c r="AG215" s="17">
        <f t="shared" si="11"/>
        <v>0.46220764501829692</v>
      </c>
      <c r="AH215" s="22">
        <v>106</v>
      </c>
    </row>
    <row r="216" spans="1:34" x14ac:dyDescent="0.25">
      <c r="A216" s="6" t="s">
        <v>236</v>
      </c>
      <c r="B216" s="6" t="s">
        <v>93</v>
      </c>
      <c r="C216" s="6">
        <v>1</v>
      </c>
      <c r="D216" s="6">
        <v>11.8551</v>
      </c>
      <c r="E216" s="6">
        <v>0.39516899999999999</v>
      </c>
      <c r="F216" s="6"/>
      <c r="G216" s="6" t="s">
        <v>237</v>
      </c>
      <c r="H216" s="6" t="s">
        <v>93</v>
      </c>
      <c r="I216" s="6">
        <v>0.60666699999999996</v>
      </c>
      <c r="J216" s="6">
        <v>26.459800000000001</v>
      </c>
      <c r="K216" s="6">
        <v>0.88199300000000003</v>
      </c>
      <c r="L216" s="6"/>
      <c r="M216" t="s">
        <v>237</v>
      </c>
      <c r="N216" t="s">
        <v>96</v>
      </c>
      <c r="O216">
        <v>0.96666666666666667</v>
      </c>
      <c r="P216">
        <v>9.9967600000000001</v>
      </c>
      <c r="Q216">
        <v>0.33322499999999999</v>
      </c>
      <c r="S216" t="s">
        <v>236</v>
      </c>
      <c r="T216" t="s">
        <v>96</v>
      </c>
      <c r="U216">
        <v>0.12000000000000001</v>
      </c>
      <c r="V216">
        <v>73.652600000000007</v>
      </c>
      <c r="W216">
        <v>3.49065</v>
      </c>
      <c r="Y216" t="s">
        <v>114</v>
      </c>
      <c r="Z216" t="s">
        <v>96</v>
      </c>
      <c r="AA216">
        <v>1</v>
      </c>
      <c r="AB216">
        <v>9.5464199999999995</v>
      </c>
      <c r="AC216">
        <v>0.318214</v>
      </c>
      <c r="AE216" s="17">
        <f t="shared" ref="AE216:AE279" si="12">AVERAGE(AC216,W216,Q216,K216,E216)</f>
        <v>1.0838502000000001</v>
      </c>
      <c r="AF216" s="17">
        <f t="shared" ref="AF216:AF279" si="13">STDEV(AC216,W216,Q216,K216,E216)</f>
        <v>1.3654074834395407</v>
      </c>
      <c r="AG216" s="17">
        <f t="shared" si="11"/>
        <v>0.61062878999154624</v>
      </c>
      <c r="AH216" s="22">
        <v>106.5</v>
      </c>
    </row>
    <row r="217" spans="1:34" x14ac:dyDescent="0.25">
      <c r="A217" s="6" t="s">
        <v>237</v>
      </c>
      <c r="B217" s="6" t="s">
        <v>93</v>
      </c>
      <c r="C217" s="6">
        <v>1</v>
      </c>
      <c r="D217" s="6">
        <v>10.292199999999999</v>
      </c>
      <c r="E217" s="6">
        <v>0.34307399999999999</v>
      </c>
      <c r="F217" s="6"/>
      <c r="G217" s="6" t="s">
        <v>238</v>
      </c>
      <c r="H217" s="6" t="s">
        <v>93</v>
      </c>
      <c r="I217" s="6">
        <v>0.3</v>
      </c>
      <c r="J217" s="6">
        <v>34.496899999999997</v>
      </c>
      <c r="K217" s="6">
        <v>1.1498999999999999</v>
      </c>
      <c r="L217" s="6"/>
      <c r="M217" t="s">
        <v>238</v>
      </c>
      <c r="N217" t="s">
        <v>96</v>
      </c>
      <c r="O217">
        <v>0.69333333333333336</v>
      </c>
      <c r="P217">
        <v>14.3345</v>
      </c>
      <c r="Q217">
        <v>0.47781800000000002</v>
      </c>
      <c r="S217" t="s">
        <v>237</v>
      </c>
      <c r="T217" t="s">
        <v>96</v>
      </c>
      <c r="U217">
        <v>0</v>
      </c>
      <c r="V217">
        <v>39.0289</v>
      </c>
      <c r="W217">
        <v>1.82378</v>
      </c>
      <c r="Y217" t="s">
        <v>115</v>
      </c>
      <c r="Z217" t="s">
        <v>96</v>
      </c>
      <c r="AA217">
        <v>1</v>
      </c>
      <c r="AB217">
        <v>8.2794399999999992</v>
      </c>
      <c r="AC217">
        <v>0.27598099999999998</v>
      </c>
      <c r="AE217" s="17">
        <f t="shared" si="12"/>
        <v>0.81411059999999991</v>
      </c>
      <c r="AF217" s="17">
        <f t="shared" si="13"/>
        <v>0.66271005654796</v>
      </c>
      <c r="AG217" s="17">
        <f t="shared" si="11"/>
        <v>0.29637294716279361</v>
      </c>
      <c r="AH217" s="22">
        <v>107</v>
      </c>
    </row>
    <row r="218" spans="1:34" x14ac:dyDescent="0.25">
      <c r="A218" s="6" t="s">
        <v>238</v>
      </c>
      <c r="B218" s="6" t="s">
        <v>93</v>
      </c>
      <c r="C218" s="6">
        <v>1</v>
      </c>
      <c r="D218" s="6">
        <v>9.8625900000000009</v>
      </c>
      <c r="E218" s="6">
        <v>0.32875300000000002</v>
      </c>
      <c r="F218" s="6"/>
      <c r="G218" s="6" t="s">
        <v>239</v>
      </c>
      <c r="H218" s="6" t="s">
        <v>93</v>
      </c>
      <c r="I218" s="6">
        <v>1</v>
      </c>
      <c r="J218" s="6">
        <v>7.7450099999999997</v>
      </c>
      <c r="K218" s="6">
        <v>0.25816699999999998</v>
      </c>
      <c r="L218" s="6"/>
      <c r="M218" t="s">
        <v>239</v>
      </c>
      <c r="N218" t="s">
        <v>96</v>
      </c>
      <c r="O218">
        <v>0.80666666666666664</v>
      </c>
      <c r="P218">
        <v>13.638199999999999</v>
      </c>
      <c r="Q218">
        <v>0.45460600000000001</v>
      </c>
      <c r="S218" t="s">
        <v>238</v>
      </c>
      <c r="T218" t="s">
        <v>96</v>
      </c>
      <c r="U218">
        <v>0.14141414141414144</v>
      </c>
      <c r="V218">
        <v>39.1738</v>
      </c>
      <c r="W218">
        <v>1.7488300000000001</v>
      </c>
      <c r="Y218" t="s">
        <v>116</v>
      </c>
      <c r="Z218" t="s">
        <v>96</v>
      </c>
      <c r="AA218">
        <v>1</v>
      </c>
      <c r="AB218">
        <v>8.3596900000000005</v>
      </c>
      <c r="AC218">
        <v>0.27865600000000001</v>
      </c>
      <c r="AE218" s="17">
        <f t="shared" si="12"/>
        <v>0.61380239999999997</v>
      </c>
      <c r="AF218" s="17">
        <f t="shared" si="13"/>
        <v>0.63907823350142379</v>
      </c>
      <c r="AG218" s="17">
        <f t="shared" si="11"/>
        <v>0.28580447460993341</v>
      </c>
      <c r="AH218" s="22">
        <v>107.5</v>
      </c>
    </row>
    <row r="219" spans="1:34" x14ac:dyDescent="0.25">
      <c r="A219" s="6" t="s">
        <v>239</v>
      </c>
      <c r="B219" s="6" t="s">
        <v>93</v>
      </c>
      <c r="C219" s="6">
        <v>1</v>
      </c>
      <c r="D219" s="6">
        <v>12.6242</v>
      </c>
      <c r="E219" s="6">
        <v>0.42080499999999998</v>
      </c>
      <c r="F219" s="6"/>
      <c r="G219" s="6" t="s">
        <v>240</v>
      </c>
      <c r="H219" s="6" t="s">
        <v>93</v>
      </c>
      <c r="I219" s="6">
        <v>1</v>
      </c>
      <c r="J219" s="6">
        <v>6.2412200000000002</v>
      </c>
      <c r="K219" s="6">
        <v>0.208041</v>
      </c>
      <c r="L219" s="6"/>
      <c r="M219" t="s">
        <v>240</v>
      </c>
      <c r="N219" t="s">
        <v>96</v>
      </c>
      <c r="O219">
        <v>0.92333333333333334</v>
      </c>
      <c r="P219">
        <v>14.114100000000001</v>
      </c>
      <c r="Q219">
        <v>0.470468</v>
      </c>
      <c r="S219" t="s">
        <v>239</v>
      </c>
      <c r="T219" t="s">
        <v>96</v>
      </c>
      <c r="U219">
        <v>0</v>
      </c>
      <c r="V219">
        <v>58.865699999999997</v>
      </c>
      <c r="W219">
        <v>2.71271</v>
      </c>
      <c r="Y219" t="s">
        <v>117</v>
      </c>
      <c r="Z219" t="s">
        <v>96</v>
      </c>
      <c r="AA219">
        <v>1</v>
      </c>
      <c r="AB219">
        <v>8.8500800000000002</v>
      </c>
      <c r="AC219">
        <v>0.29500300000000002</v>
      </c>
      <c r="AE219" s="17">
        <f t="shared" si="12"/>
        <v>0.82140539999999995</v>
      </c>
      <c r="AF219" s="17">
        <f t="shared" si="13"/>
        <v>1.0623071828681665</v>
      </c>
      <c r="AG219" s="17">
        <f t="shared" si="11"/>
        <v>0.47507821477590406</v>
      </c>
      <c r="AH219" s="22">
        <v>108</v>
      </c>
    </row>
    <row r="220" spans="1:34" x14ac:dyDescent="0.25">
      <c r="A220" s="6" t="s">
        <v>240</v>
      </c>
      <c r="B220" s="6" t="s">
        <v>93</v>
      </c>
      <c r="C220" s="6">
        <v>1</v>
      </c>
      <c r="D220" s="6">
        <v>13.479799999999999</v>
      </c>
      <c r="E220" s="6">
        <v>0.44932499999999997</v>
      </c>
      <c r="F220" s="6"/>
      <c r="G220" s="6" t="s">
        <v>241</v>
      </c>
      <c r="H220" s="6" t="s">
        <v>93</v>
      </c>
      <c r="I220" s="6">
        <v>1</v>
      </c>
      <c r="J220" s="6">
        <v>6.92225</v>
      </c>
      <c r="K220" s="6">
        <v>0.230742</v>
      </c>
      <c r="L220" s="6"/>
      <c r="M220" t="s">
        <v>241</v>
      </c>
      <c r="N220" t="s">
        <v>96</v>
      </c>
      <c r="O220">
        <v>0.7566666666666666</v>
      </c>
      <c r="P220">
        <v>15.1219</v>
      </c>
      <c r="Q220">
        <v>0.50406200000000001</v>
      </c>
      <c r="S220" t="s">
        <v>240</v>
      </c>
      <c r="T220" t="s">
        <v>96</v>
      </c>
      <c r="U220">
        <v>0.28000000000000003</v>
      </c>
      <c r="V220">
        <v>25.520299999999999</v>
      </c>
      <c r="W220">
        <v>0.85067800000000005</v>
      </c>
      <c r="Y220" t="s">
        <v>118</v>
      </c>
      <c r="Z220" t="s">
        <v>96</v>
      </c>
      <c r="AA220">
        <v>1</v>
      </c>
      <c r="AB220">
        <v>10.329700000000001</v>
      </c>
      <c r="AC220">
        <v>0.34432299999999999</v>
      </c>
      <c r="AE220" s="17">
        <f t="shared" si="12"/>
        <v>0.47582599999999997</v>
      </c>
      <c r="AF220" s="17">
        <f t="shared" si="13"/>
        <v>0.23418625208688063</v>
      </c>
      <c r="AG220" s="17">
        <f t="shared" si="11"/>
        <v>0.10473127581243341</v>
      </c>
      <c r="AH220" s="22">
        <v>108.5</v>
      </c>
    </row>
    <row r="221" spans="1:34" x14ac:dyDescent="0.25">
      <c r="A221" s="6" t="s">
        <v>241</v>
      </c>
      <c r="B221" s="6" t="s">
        <v>93</v>
      </c>
      <c r="C221" s="6">
        <v>1</v>
      </c>
      <c r="D221" s="6">
        <v>11.6998</v>
      </c>
      <c r="E221" s="6">
        <v>0.38999400000000001</v>
      </c>
      <c r="F221" s="6"/>
      <c r="G221" s="6" t="s">
        <v>242</v>
      </c>
      <c r="H221" s="6" t="s">
        <v>93</v>
      </c>
      <c r="I221" s="6">
        <v>1</v>
      </c>
      <c r="J221" s="6">
        <v>7.6730400000000003</v>
      </c>
      <c r="K221" s="6">
        <v>0.255768</v>
      </c>
      <c r="L221" s="6"/>
      <c r="M221" t="s">
        <v>242</v>
      </c>
      <c r="N221" t="s">
        <v>96</v>
      </c>
      <c r="O221">
        <v>0.36666666666666664</v>
      </c>
      <c r="P221">
        <v>19.768899999999999</v>
      </c>
      <c r="Q221">
        <v>0.65896299999999997</v>
      </c>
      <c r="S221" t="s">
        <v>241</v>
      </c>
      <c r="T221" t="s">
        <v>96</v>
      </c>
      <c r="U221">
        <v>0.15</v>
      </c>
      <c r="V221">
        <v>38.382899999999999</v>
      </c>
      <c r="W221">
        <v>1.2794300000000001</v>
      </c>
      <c r="Y221" t="s">
        <v>119</v>
      </c>
      <c r="Z221" t="s">
        <v>96</v>
      </c>
      <c r="AA221">
        <v>0.90333333333333343</v>
      </c>
      <c r="AB221">
        <v>12.006500000000001</v>
      </c>
      <c r="AC221">
        <v>0.40021600000000002</v>
      </c>
      <c r="AE221" s="17">
        <f t="shared" si="12"/>
        <v>0.59687420000000002</v>
      </c>
      <c r="AF221" s="17">
        <f t="shared" si="13"/>
        <v>0.40852317671608307</v>
      </c>
      <c r="AG221" s="17">
        <f t="shared" si="11"/>
        <v>0.18269711870426419</v>
      </c>
      <c r="AH221" s="22">
        <v>109</v>
      </c>
    </row>
    <row r="222" spans="1:34" x14ac:dyDescent="0.25">
      <c r="A222" s="6" t="s">
        <v>242</v>
      </c>
      <c r="B222" s="6" t="s">
        <v>93</v>
      </c>
      <c r="C222" s="6">
        <v>1</v>
      </c>
      <c r="D222" s="6">
        <v>11.906700000000001</v>
      </c>
      <c r="E222" s="6">
        <v>0.39689099999999999</v>
      </c>
      <c r="F222" s="6"/>
      <c r="G222" s="6" t="s">
        <v>243</v>
      </c>
      <c r="H222" s="6" t="s">
        <v>93</v>
      </c>
      <c r="I222" s="6">
        <v>0.67666700000000002</v>
      </c>
      <c r="J222" s="6">
        <v>19.186</v>
      </c>
      <c r="K222" s="6">
        <v>0.63953400000000005</v>
      </c>
      <c r="L222" s="6"/>
      <c r="M222" t="s">
        <v>243</v>
      </c>
      <c r="N222" t="s">
        <v>96</v>
      </c>
      <c r="O222">
        <v>5.3333333333333337E-2</v>
      </c>
      <c r="P222">
        <v>57.703299999999999</v>
      </c>
      <c r="Q222">
        <v>1.98977</v>
      </c>
      <c r="S222" t="s">
        <v>242</v>
      </c>
      <c r="T222" t="s">
        <v>96</v>
      </c>
      <c r="U222">
        <v>0.75333333333333341</v>
      </c>
      <c r="V222">
        <v>19.806000000000001</v>
      </c>
      <c r="W222">
        <v>0.66020000000000001</v>
      </c>
      <c r="Y222" t="s">
        <v>120</v>
      </c>
      <c r="Z222" t="s">
        <v>96</v>
      </c>
      <c r="AA222">
        <v>1</v>
      </c>
      <c r="AB222">
        <v>9.7062899999999992</v>
      </c>
      <c r="AC222">
        <v>0.32354300000000003</v>
      </c>
      <c r="AE222" s="17">
        <f t="shared" si="12"/>
        <v>0.80198760000000002</v>
      </c>
      <c r="AF222" s="17">
        <f t="shared" si="13"/>
        <v>0.68013498954567841</v>
      </c>
      <c r="AG222" s="17">
        <f t="shared" si="11"/>
        <v>0.30416561410004911</v>
      </c>
      <c r="AH222" s="22">
        <v>109.5</v>
      </c>
    </row>
    <row r="223" spans="1:34" x14ac:dyDescent="0.25">
      <c r="A223" s="6" t="s">
        <v>243</v>
      </c>
      <c r="B223" s="6" t="s">
        <v>93</v>
      </c>
      <c r="C223" s="6">
        <v>1</v>
      </c>
      <c r="D223" s="6">
        <v>10.764699999999999</v>
      </c>
      <c r="E223" s="6">
        <v>0.358823</v>
      </c>
      <c r="F223" s="6"/>
      <c r="G223" s="6" t="s">
        <v>244</v>
      </c>
      <c r="H223" s="6" t="s">
        <v>93</v>
      </c>
      <c r="I223" s="6">
        <v>0.75666699999999998</v>
      </c>
      <c r="J223" s="6">
        <v>11.4465</v>
      </c>
      <c r="K223" s="6">
        <v>0.38155099999999997</v>
      </c>
      <c r="L223" s="6"/>
      <c r="M223" t="s">
        <v>244</v>
      </c>
      <c r="N223" t="s">
        <v>96</v>
      </c>
      <c r="O223">
        <v>0.31666666666666665</v>
      </c>
      <c r="P223">
        <v>34.246099999999998</v>
      </c>
      <c r="Q223">
        <v>1.1768400000000001</v>
      </c>
      <c r="S223" t="s">
        <v>243</v>
      </c>
      <c r="T223" t="s">
        <v>96</v>
      </c>
      <c r="U223">
        <v>0.70333333333333337</v>
      </c>
      <c r="V223">
        <v>21.422599999999999</v>
      </c>
      <c r="W223">
        <v>0.71408499999999997</v>
      </c>
      <c r="Y223" t="s">
        <v>121</v>
      </c>
      <c r="Z223" t="s">
        <v>96</v>
      </c>
      <c r="AA223">
        <v>1</v>
      </c>
      <c r="AB223">
        <v>10.8514</v>
      </c>
      <c r="AC223">
        <v>0.36171300000000001</v>
      </c>
      <c r="AE223" s="17">
        <f t="shared" si="12"/>
        <v>0.59860240000000009</v>
      </c>
      <c r="AF223" s="17">
        <f t="shared" si="13"/>
        <v>0.35651683399777911</v>
      </c>
      <c r="AG223" s="17">
        <f t="shared" si="11"/>
        <v>0.15943917518840844</v>
      </c>
      <c r="AH223" s="22">
        <v>110</v>
      </c>
    </row>
    <row r="224" spans="1:34" x14ac:dyDescent="0.25">
      <c r="A224" s="6" t="s">
        <v>244</v>
      </c>
      <c r="B224" s="6" t="s">
        <v>93</v>
      </c>
      <c r="C224" s="6">
        <v>0.92</v>
      </c>
      <c r="D224" s="6">
        <v>11.0001</v>
      </c>
      <c r="E224" s="6">
        <v>0.36667</v>
      </c>
      <c r="F224" s="6"/>
      <c r="G224" s="6" t="s">
        <v>245</v>
      </c>
      <c r="H224" s="6" t="s">
        <v>93</v>
      </c>
      <c r="I224" s="6">
        <v>1</v>
      </c>
      <c r="J224" s="6">
        <v>6.0536300000000001</v>
      </c>
      <c r="K224" s="6">
        <v>0.201788</v>
      </c>
      <c r="L224" s="6"/>
      <c r="M224" t="s">
        <v>245</v>
      </c>
      <c r="N224" t="s">
        <v>96</v>
      </c>
      <c r="O224">
        <v>0.21666666666666667</v>
      </c>
      <c r="P224">
        <v>35.097200000000001</v>
      </c>
      <c r="Q224">
        <v>1.16991</v>
      </c>
      <c r="S224" t="s">
        <v>244</v>
      </c>
      <c r="T224" t="s">
        <v>96</v>
      </c>
      <c r="U224">
        <v>0.62333333333333329</v>
      </c>
      <c r="V224">
        <v>25.1874</v>
      </c>
      <c r="W224">
        <v>0.83958100000000002</v>
      </c>
      <c r="Y224" t="s">
        <v>122</v>
      </c>
      <c r="Z224" t="s">
        <v>96</v>
      </c>
      <c r="AA224">
        <v>0.95</v>
      </c>
      <c r="AB224">
        <v>11.753399999999999</v>
      </c>
      <c r="AC224">
        <v>0.39178099999999999</v>
      </c>
      <c r="AE224" s="17">
        <f t="shared" si="12"/>
        <v>0.59394600000000008</v>
      </c>
      <c r="AF224" s="17">
        <f t="shared" si="13"/>
        <v>0.3994946954860602</v>
      </c>
      <c r="AG224" s="17">
        <f t="shared" si="11"/>
        <v>0.17865945915148179</v>
      </c>
      <c r="AH224" s="22">
        <v>110.5</v>
      </c>
    </row>
    <row r="225" spans="1:34" x14ac:dyDescent="0.25">
      <c r="A225" s="6" t="s">
        <v>245</v>
      </c>
      <c r="B225" s="6" t="s">
        <v>93</v>
      </c>
      <c r="C225" s="6">
        <v>1</v>
      </c>
      <c r="D225" s="6">
        <v>12.6625</v>
      </c>
      <c r="E225" s="6">
        <v>0.42208200000000001</v>
      </c>
      <c r="F225" s="6"/>
      <c r="G225" s="6" t="s">
        <v>246</v>
      </c>
      <c r="H225" s="6" t="s">
        <v>93</v>
      </c>
      <c r="I225" s="6">
        <v>0.95</v>
      </c>
      <c r="J225" s="6">
        <v>8.0793999999999997</v>
      </c>
      <c r="K225" s="6">
        <v>0.26931300000000002</v>
      </c>
      <c r="L225" s="6"/>
      <c r="M225" t="s">
        <v>246</v>
      </c>
      <c r="N225" t="s">
        <v>96</v>
      </c>
      <c r="O225">
        <v>0.73666666666666669</v>
      </c>
      <c r="P225">
        <v>16.746700000000001</v>
      </c>
      <c r="Q225">
        <v>0.55822400000000005</v>
      </c>
      <c r="S225" t="s">
        <v>245</v>
      </c>
      <c r="T225" t="s">
        <v>96</v>
      </c>
      <c r="U225">
        <v>0.27666666666666667</v>
      </c>
      <c r="V225">
        <v>27.006699999999999</v>
      </c>
      <c r="W225">
        <v>0.900223</v>
      </c>
      <c r="Y225" t="s">
        <v>123</v>
      </c>
      <c r="Z225" t="s">
        <v>96</v>
      </c>
      <c r="AA225">
        <v>0.92666666666666664</v>
      </c>
      <c r="AB225">
        <v>11.122400000000001</v>
      </c>
      <c r="AC225">
        <v>0.37074499999999999</v>
      </c>
      <c r="AE225" s="17">
        <f t="shared" si="12"/>
        <v>0.50411739999999994</v>
      </c>
      <c r="AF225" s="17">
        <f t="shared" si="13"/>
        <v>0.24468259067064824</v>
      </c>
      <c r="AG225" s="17">
        <f t="shared" si="11"/>
        <v>0.10942538113006506</v>
      </c>
      <c r="AH225" s="22">
        <v>111</v>
      </c>
    </row>
    <row r="226" spans="1:34" x14ac:dyDescent="0.25">
      <c r="A226" s="6" t="s">
        <v>246</v>
      </c>
      <c r="B226" s="6" t="s">
        <v>93</v>
      </c>
      <c r="C226" s="6">
        <v>1</v>
      </c>
      <c r="D226" s="6">
        <v>10.1213</v>
      </c>
      <c r="E226" s="6">
        <v>0.33737600000000001</v>
      </c>
      <c r="F226" s="6"/>
      <c r="G226" s="6" t="s">
        <v>247</v>
      </c>
      <c r="H226" s="6" t="s">
        <v>93</v>
      </c>
      <c r="I226" s="6">
        <v>1</v>
      </c>
      <c r="J226" s="6">
        <v>6.8122400000000001</v>
      </c>
      <c r="K226" s="6">
        <v>0.227075</v>
      </c>
      <c r="L226" s="6"/>
      <c r="M226" t="s">
        <v>247</v>
      </c>
      <c r="N226" t="s">
        <v>96</v>
      </c>
      <c r="O226">
        <v>0.39333333333333337</v>
      </c>
      <c r="P226">
        <v>28.3</v>
      </c>
      <c r="Q226">
        <v>0.94333299999999998</v>
      </c>
      <c r="S226" t="s">
        <v>246</v>
      </c>
      <c r="T226" t="s">
        <v>96</v>
      </c>
      <c r="U226">
        <v>0.8</v>
      </c>
      <c r="V226">
        <v>15.2311</v>
      </c>
      <c r="W226">
        <v>0.50770400000000004</v>
      </c>
      <c r="Y226" t="s">
        <v>124</v>
      </c>
      <c r="Z226" t="s">
        <v>96</v>
      </c>
      <c r="AA226">
        <v>0.95</v>
      </c>
      <c r="AB226">
        <v>14.8271</v>
      </c>
      <c r="AC226">
        <v>0.49423600000000001</v>
      </c>
      <c r="AE226" s="17">
        <f t="shared" si="12"/>
        <v>0.50194479999999997</v>
      </c>
      <c r="AF226" s="17">
        <f t="shared" si="13"/>
        <v>0.27274183487631681</v>
      </c>
      <c r="AG226" s="17">
        <f t="shared" si="11"/>
        <v>0.12197385661829346</v>
      </c>
      <c r="AH226" s="22">
        <v>111.5</v>
      </c>
    </row>
    <row r="227" spans="1:34" x14ac:dyDescent="0.25">
      <c r="A227" s="6" t="s">
        <v>247</v>
      </c>
      <c r="B227" s="6" t="s">
        <v>93</v>
      </c>
      <c r="C227" s="6">
        <v>1</v>
      </c>
      <c r="D227" s="6">
        <v>9.7785700000000002</v>
      </c>
      <c r="E227" s="6">
        <v>0.32595200000000002</v>
      </c>
      <c r="F227" s="6"/>
      <c r="G227" s="6" t="s">
        <v>248</v>
      </c>
      <c r="H227" s="6" t="s">
        <v>93</v>
      </c>
      <c r="I227" s="6">
        <v>0.51</v>
      </c>
      <c r="J227" s="6">
        <v>20.361699999999999</v>
      </c>
      <c r="K227" s="6">
        <v>0.67872399999999999</v>
      </c>
      <c r="L227" s="6"/>
      <c r="M227" t="s">
        <v>248</v>
      </c>
      <c r="N227" t="s">
        <v>96</v>
      </c>
      <c r="O227">
        <v>0.24000000000000002</v>
      </c>
      <c r="P227">
        <v>24.8367</v>
      </c>
      <c r="Q227">
        <v>0.82789000000000001</v>
      </c>
      <c r="S227" t="s">
        <v>247</v>
      </c>
      <c r="T227" t="s">
        <v>96</v>
      </c>
      <c r="U227">
        <v>0.71333333333333326</v>
      </c>
      <c r="V227">
        <v>15.1768</v>
      </c>
      <c r="W227">
        <v>0.50589300000000004</v>
      </c>
      <c r="Y227" t="s">
        <v>125</v>
      </c>
      <c r="Z227" t="s">
        <v>96</v>
      </c>
      <c r="AA227">
        <v>0.77</v>
      </c>
      <c r="AB227">
        <v>15.2425</v>
      </c>
      <c r="AC227">
        <v>0.50808399999999998</v>
      </c>
      <c r="AE227" s="17">
        <f t="shared" si="12"/>
        <v>0.56930860000000005</v>
      </c>
      <c r="AF227" s="17">
        <f t="shared" si="13"/>
        <v>0.19093748644202899</v>
      </c>
      <c r="AG227" s="17">
        <f t="shared" si="11"/>
        <v>8.5389839827464245E-2</v>
      </c>
      <c r="AH227" s="22">
        <v>112</v>
      </c>
    </row>
    <row r="228" spans="1:34" x14ac:dyDescent="0.25">
      <c r="A228" s="6" t="s">
        <v>248</v>
      </c>
      <c r="B228" s="6" t="s">
        <v>93</v>
      </c>
      <c r="C228" s="6">
        <v>1</v>
      </c>
      <c r="D228" s="6">
        <v>8.9545200000000005</v>
      </c>
      <c r="E228" s="6">
        <v>0.29848400000000003</v>
      </c>
      <c r="F228" s="6"/>
      <c r="G228" s="6" t="s">
        <v>249</v>
      </c>
      <c r="H228" s="6" t="s">
        <v>93</v>
      </c>
      <c r="I228" s="6">
        <v>0.86666699999999997</v>
      </c>
      <c r="J228" s="6">
        <v>10.4535</v>
      </c>
      <c r="K228" s="6">
        <v>0.34844999999999998</v>
      </c>
      <c r="L228" s="6"/>
      <c r="M228" t="s">
        <v>249</v>
      </c>
      <c r="N228" t="s">
        <v>96</v>
      </c>
      <c r="O228">
        <v>0.57333333333333336</v>
      </c>
      <c r="P228">
        <v>18.602699999999999</v>
      </c>
      <c r="Q228">
        <v>0.620089</v>
      </c>
      <c r="S228" t="s">
        <v>248</v>
      </c>
      <c r="T228" t="s">
        <v>96</v>
      </c>
      <c r="U228">
        <v>0</v>
      </c>
      <c r="V228">
        <v>43.772799999999997</v>
      </c>
      <c r="W228">
        <v>1.69662</v>
      </c>
      <c r="Y228" t="s">
        <v>126</v>
      </c>
      <c r="Z228" t="s">
        <v>96</v>
      </c>
      <c r="AA228">
        <v>1</v>
      </c>
      <c r="AB228">
        <v>13.251200000000001</v>
      </c>
      <c r="AC228">
        <v>0.44170700000000002</v>
      </c>
      <c r="AE228" s="17">
        <f t="shared" si="12"/>
        <v>0.68107000000000006</v>
      </c>
      <c r="AF228" s="17">
        <f t="shared" si="13"/>
        <v>0.580810477355996</v>
      </c>
      <c r="AG228" s="17">
        <f t="shared" si="11"/>
        <v>0.25974634188242185</v>
      </c>
      <c r="AH228" s="22">
        <v>112.5</v>
      </c>
    </row>
    <row r="229" spans="1:34" x14ac:dyDescent="0.25">
      <c r="A229" s="6" t="s">
        <v>249</v>
      </c>
      <c r="B229" s="6" t="s">
        <v>93</v>
      </c>
      <c r="C229" s="6">
        <v>1</v>
      </c>
      <c r="D229" s="6">
        <v>9.8574800000000007</v>
      </c>
      <c r="E229" s="6">
        <v>0.32858300000000001</v>
      </c>
      <c r="F229" s="6"/>
      <c r="G229" s="6" t="s">
        <v>250</v>
      </c>
      <c r="H229" s="6" t="s">
        <v>93</v>
      </c>
      <c r="I229" s="6">
        <v>1</v>
      </c>
      <c r="J229" s="6">
        <v>4.3306199999999997</v>
      </c>
      <c r="K229" s="6">
        <v>0.14435400000000001</v>
      </c>
      <c r="L229" s="6"/>
      <c r="M229" t="s">
        <v>250</v>
      </c>
      <c r="N229" t="s">
        <v>96</v>
      </c>
      <c r="O229">
        <v>0.79666666666666663</v>
      </c>
      <c r="P229">
        <v>16.824999999999999</v>
      </c>
      <c r="Q229">
        <v>0.56083400000000005</v>
      </c>
      <c r="S229" t="s">
        <v>249</v>
      </c>
      <c r="T229" t="s">
        <v>96</v>
      </c>
      <c r="U229">
        <v>0</v>
      </c>
      <c r="V229">
        <v>44.5929</v>
      </c>
      <c r="W229">
        <v>2.1234700000000002</v>
      </c>
      <c r="Y229" t="s">
        <v>127</v>
      </c>
      <c r="Z229" t="s">
        <v>96</v>
      </c>
      <c r="AA229">
        <v>1</v>
      </c>
      <c r="AB229">
        <v>12.6957</v>
      </c>
      <c r="AC229">
        <v>0.42318899999999998</v>
      </c>
      <c r="AE229" s="17">
        <f t="shared" si="12"/>
        <v>0.716086</v>
      </c>
      <c r="AF229" s="17">
        <f t="shared" si="13"/>
        <v>0.80119560882502361</v>
      </c>
      <c r="AG229" s="17">
        <f t="shared" si="11"/>
        <v>0.35830556892141663</v>
      </c>
      <c r="AH229" s="22">
        <v>113</v>
      </c>
    </row>
    <row r="230" spans="1:34" x14ac:dyDescent="0.25">
      <c r="A230" s="6" t="s">
        <v>250</v>
      </c>
      <c r="B230" s="6" t="s">
        <v>93</v>
      </c>
      <c r="C230" s="6">
        <v>1</v>
      </c>
      <c r="D230" s="6">
        <v>9.7933199999999996</v>
      </c>
      <c r="E230" s="6">
        <v>0.32644400000000001</v>
      </c>
      <c r="F230" s="6"/>
      <c r="G230" s="6" t="s">
        <v>251</v>
      </c>
      <c r="H230" s="6" t="s">
        <v>93</v>
      </c>
      <c r="I230" s="6">
        <v>1</v>
      </c>
      <c r="J230" s="6">
        <v>5.4291400000000003</v>
      </c>
      <c r="K230" s="6">
        <v>0.18097099999999999</v>
      </c>
      <c r="L230" s="6"/>
      <c r="M230" t="s">
        <v>251</v>
      </c>
      <c r="N230" t="s">
        <v>96</v>
      </c>
      <c r="O230">
        <v>0.54333333333333333</v>
      </c>
      <c r="P230">
        <v>22.464400000000001</v>
      </c>
      <c r="Q230">
        <v>0.74881299999999995</v>
      </c>
      <c r="S230" t="s">
        <v>250</v>
      </c>
      <c r="T230" t="s">
        <v>96</v>
      </c>
      <c r="U230">
        <v>8.6021505376344093E-2</v>
      </c>
      <c r="V230">
        <v>47.308999999999997</v>
      </c>
      <c r="W230">
        <v>2.4386100000000002</v>
      </c>
      <c r="Y230" t="s">
        <v>128</v>
      </c>
      <c r="Z230" t="s">
        <v>96</v>
      </c>
      <c r="AA230">
        <v>1</v>
      </c>
      <c r="AB230">
        <v>9.1508299999999991</v>
      </c>
      <c r="AC230">
        <v>0.30502800000000002</v>
      </c>
      <c r="AE230" s="17">
        <f t="shared" si="12"/>
        <v>0.79997319999999994</v>
      </c>
      <c r="AF230" s="17">
        <f t="shared" si="13"/>
        <v>0.94075930851610512</v>
      </c>
      <c r="AG230" s="17">
        <f t="shared" si="11"/>
        <v>0.42072035286154152</v>
      </c>
      <c r="AH230" s="22">
        <v>113.5</v>
      </c>
    </row>
    <row r="231" spans="1:34" x14ac:dyDescent="0.25">
      <c r="A231" s="6" t="s">
        <v>251</v>
      </c>
      <c r="B231" s="6" t="s">
        <v>93</v>
      </c>
      <c r="C231" s="6">
        <v>1</v>
      </c>
      <c r="D231" s="6">
        <v>9.5389300000000006</v>
      </c>
      <c r="E231" s="6">
        <v>0.31796400000000002</v>
      </c>
      <c r="F231" s="6"/>
      <c r="G231" s="6" t="s">
        <v>252</v>
      </c>
      <c r="H231" s="6" t="s">
        <v>93</v>
      </c>
      <c r="I231" s="6">
        <v>1</v>
      </c>
      <c r="J231" s="6">
        <v>4.1168899999999997</v>
      </c>
      <c r="K231" s="6">
        <v>0.13722999999999999</v>
      </c>
      <c r="L231" s="6"/>
      <c r="M231" t="s">
        <v>252</v>
      </c>
      <c r="N231" t="s">
        <v>96</v>
      </c>
      <c r="O231">
        <v>0.6333333333333333</v>
      </c>
      <c r="P231">
        <v>18.305700000000002</v>
      </c>
      <c r="Q231">
        <v>0.61019100000000004</v>
      </c>
      <c r="S231" t="s">
        <v>251</v>
      </c>
      <c r="T231" t="s">
        <v>96</v>
      </c>
      <c r="U231">
        <v>5.8823529411764705E-2</v>
      </c>
      <c r="V231">
        <v>40.248399999999997</v>
      </c>
      <c r="W231">
        <v>2.4245999999999999</v>
      </c>
      <c r="Y231" t="s">
        <v>129</v>
      </c>
      <c r="Z231" t="s">
        <v>96</v>
      </c>
      <c r="AA231">
        <v>1</v>
      </c>
      <c r="AB231">
        <v>9.7387099999999993</v>
      </c>
      <c r="AC231">
        <v>0.32462400000000002</v>
      </c>
      <c r="AE231" s="17">
        <f t="shared" si="12"/>
        <v>0.76292179999999998</v>
      </c>
      <c r="AF231" s="17">
        <f t="shared" si="13"/>
        <v>0.94420386721787974</v>
      </c>
      <c r="AG231" s="17">
        <f t="shared" si="11"/>
        <v>0.42226080634347285</v>
      </c>
      <c r="AH231" s="22">
        <v>114</v>
      </c>
    </row>
    <row r="232" spans="1:34" x14ac:dyDescent="0.25">
      <c r="A232" s="6" t="s">
        <v>252</v>
      </c>
      <c r="B232" s="6" t="s">
        <v>93</v>
      </c>
      <c r="C232" s="6">
        <v>1</v>
      </c>
      <c r="D232" s="6">
        <v>9.9561499999999992</v>
      </c>
      <c r="E232" s="6">
        <v>0.331872</v>
      </c>
      <c r="F232" s="6"/>
      <c r="G232" s="6" t="s">
        <v>253</v>
      </c>
      <c r="H232" s="6" t="s">
        <v>93</v>
      </c>
      <c r="I232" s="6">
        <v>0.98333300000000001</v>
      </c>
      <c r="J232" s="6">
        <v>5.7764199999999999</v>
      </c>
      <c r="K232" s="6">
        <v>0.192547</v>
      </c>
      <c r="L232" s="6"/>
      <c r="M232" t="s">
        <v>253</v>
      </c>
      <c r="N232" t="s">
        <v>96</v>
      </c>
      <c r="O232">
        <v>0.53999999999999992</v>
      </c>
      <c r="P232">
        <v>16.139800000000001</v>
      </c>
      <c r="Q232">
        <v>0.53799300000000005</v>
      </c>
      <c r="S232" t="s">
        <v>252</v>
      </c>
      <c r="T232" t="s">
        <v>96</v>
      </c>
      <c r="U232">
        <v>0</v>
      </c>
      <c r="V232">
        <v>55.301699999999997</v>
      </c>
      <c r="W232">
        <v>2.7377099999999999</v>
      </c>
      <c r="Y232" t="s">
        <v>130</v>
      </c>
      <c r="Z232" t="s">
        <v>96</v>
      </c>
      <c r="AA232">
        <v>1</v>
      </c>
      <c r="AB232">
        <v>9.6214499999999994</v>
      </c>
      <c r="AC232">
        <v>0.32071499999999997</v>
      </c>
      <c r="AE232" s="17">
        <f t="shared" si="12"/>
        <v>0.82416739999999999</v>
      </c>
      <c r="AF232" s="17">
        <f t="shared" si="13"/>
        <v>1.076836161963973</v>
      </c>
      <c r="AG232" s="17">
        <f t="shared" si="11"/>
        <v>0.48157577175628341</v>
      </c>
      <c r="AH232" s="22">
        <v>114.5</v>
      </c>
    </row>
    <row r="233" spans="1:34" x14ac:dyDescent="0.25">
      <c r="A233" s="6" t="s">
        <v>253</v>
      </c>
      <c r="B233" s="6" t="s">
        <v>93</v>
      </c>
      <c r="C233" s="6">
        <v>1</v>
      </c>
      <c r="D233" s="6">
        <v>11.248799999999999</v>
      </c>
      <c r="E233" s="6">
        <v>0.37496099999999999</v>
      </c>
      <c r="F233" s="6"/>
      <c r="G233" s="6" t="s">
        <v>254</v>
      </c>
      <c r="H233" s="6" t="s">
        <v>93</v>
      </c>
      <c r="I233" s="6">
        <v>8.3333000000000004E-2</v>
      </c>
      <c r="J233" s="6">
        <v>45.186199999999999</v>
      </c>
      <c r="K233" s="6">
        <v>1.5527899999999999</v>
      </c>
      <c r="L233" s="6"/>
      <c r="M233" t="s">
        <v>254</v>
      </c>
      <c r="N233" t="s">
        <v>96</v>
      </c>
      <c r="O233">
        <v>0.90333333333333343</v>
      </c>
      <c r="P233">
        <v>14.374599999999999</v>
      </c>
      <c r="Q233">
        <v>0.47915200000000002</v>
      </c>
      <c r="S233" t="s">
        <v>253</v>
      </c>
      <c r="T233" t="s">
        <v>96</v>
      </c>
      <c r="U233">
        <v>0.24333333333333332</v>
      </c>
      <c r="V233">
        <v>41.8947</v>
      </c>
      <c r="W233">
        <v>1.6051599999999999</v>
      </c>
      <c r="Y233" t="s">
        <v>131</v>
      </c>
      <c r="Z233" t="s">
        <v>96</v>
      </c>
      <c r="AA233">
        <v>1</v>
      </c>
      <c r="AB233">
        <v>10.6516</v>
      </c>
      <c r="AC233">
        <v>0.35505300000000001</v>
      </c>
      <c r="AE233" s="17">
        <f t="shared" si="12"/>
        <v>0.87342320000000007</v>
      </c>
      <c r="AF233" s="17">
        <f t="shared" si="13"/>
        <v>0.64606501252637083</v>
      </c>
      <c r="AG233" s="17">
        <f t="shared" si="11"/>
        <v>0.28892905717864364</v>
      </c>
      <c r="AH233" s="22">
        <v>115</v>
      </c>
    </row>
    <row r="234" spans="1:34" x14ac:dyDescent="0.25">
      <c r="A234" s="6" t="s">
        <v>254</v>
      </c>
      <c r="B234" s="6" t="s">
        <v>93</v>
      </c>
      <c r="C234" s="6">
        <v>1</v>
      </c>
      <c r="D234" s="6">
        <v>9.8069900000000008</v>
      </c>
      <c r="E234" s="6">
        <v>0.32690000000000002</v>
      </c>
      <c r="F234" s="6"/>
      <c r="G234" s="6" t="s">
        <v>255</v>
      </c>
      <c r="H234" s="6" t="s">
        <v>93</v>
      </c>
      <c r="I234" s="6">
        <v>2.3333E-2</v>
      </c>
      <c r="J234" s="6">
        <v>45.341299999999997</v>
      </c>
      <c r="K234" s="6">
        <v>1.5743499999999999</v>
      </c>
      <c r="L234" s="6"/>
      <c r="M234" t="s">
        <v>255</v>
      </c>
      <c r="N234" t="s">
        <v>96</v>
      </c>
      <c r="O234">
        <v>0.67333333333333334</v>
      </c>
      <c r="P234">
        <v>17.856000000000002</v>
      </c>
      <c r="Q234">
        <v>0.59519999999999995</v>
      </c>
      <c r="S234" t="s">
        <v>254</v>
      </c>
      <c r="T234" t="s">
        <v>96</v>
      </c>
      <c r="U234">
        <v>6.8728522336769767E-3</v>
      </c>
      <c r="V234">
        <v>50.493499999999997</v>
      </c>
      <c r="W234">
        <v>2.5501800000000001</v>
      </c>
      <c r="Y234" t="s">
        <v>132</v>
      </c>
      <c r="Z234" t="s">
        <v>96</v>
      </c>
      <c r="AA234">
        <v>1</v>
      </c>
      <c r="AB234">
        <v>11.4864</v>
      </c>
      <c r="AC234">
        <v>0.38288</v>
      </c>
      <c r="AE234" s="17">
        <f t="shared" si="12"/>
        <v>1.0859020000000001</v>
      </c>
      <c r="AF234" s="17">
        <f t="shared" si="13"/>
        <v>0.96096356997546983</v>
      </c>
      <c r="AG234" s="17">
        <f t="shared" si="11"/>
        <v>0.42975597327320525</v>
      </c>
      <c r="AH234" s="22">
        <v>115.5</v>
      </c>
    </row>
    <row r="235" spans="1:34" x14ac:dyDescent="0.25">
      <c r="A235" s="6" t="s">
        <v>255</v>
      </c>
      <c r="B235" s="6" t="s">
        <v>93</v>
      </c>
      <c r="C235" s="6">
        <v>1</v>
      </c>
      <c r="D235" s="6">
        <v>10.0108</v>
      </c>
      <c r="E235" s="6">
        <v>0.33369399999999999</v>
      </c>
      <c r="F235" s="6"/>
      <c r="G235" s="6" t="s">
        <v>256</v>
      </c>
      <c r="H235" s="6" t="s">
        <v>93</v>
      </c>
      <c r="I235" s="6">
        <v>0.52</v>
      </c>
      <c r="J235" s="6">
        <v>19.1111</v>
      </c>
      <c r="K235" s="6">
        <v>0.63703699999999996</v>
      </c>
      <c r="L235" s="6"/>
      <c r="M235" t="s">
        <v>256</v>
      </c>
      <c r="N235" t="s">
        <v>96</v>
      </c>
      <c r="O235">
        <v>0.95</v>
      </c>
      <c r="P235">
        <v>11.802300000000001</v>
      </c>
      <c r="Q235">
        <v>0.39340999999999998</v>
      </c>
      <c r="S235" t="s">
        <v>255</v>
      </c>
      <c r="T235" t="s">
        <v>96</v>
      </c>
      <c r="U235">
        <v>3.8194444444444448E-2</v>
      </c>
      <c r="V235">
        <v>42.8371</v>
      </c>
      <c r="W235">
        <v>2.4339300000000001</v>
      </c>
      <c r="Y235" t="s">
        <v>133</v>
      </c>
      <c r="Z235" t="s">
        <v>96</v>
      </c>
      <c r="AA235">
        <v>1</v>
      </c>
      <c r="AB235">
        <v>13.461</v>
      </c>
      <c r="AC235">
        <v>0.44870199999999999</v>
      </c>
      <c r="AE235" s="17">
        <f t="shared" si="12"/>
        <v>0.84935460000000007</v>
      </c>
      <c r="AF235" s="17">
        <f t="shared" si="13"/>
        <v>0.89306659887479845</v>
      </c>
      <c r="AG235" s="17">
        <f t="shared" si="11"/>
        <v>0.3993915247037173</v>
      </c>
      <c r="AH235" s="22">
        <v>116</v>
      </c>
    </row>
    <row r="236" spans="1:34" x14ac:dyDescent="0.25">
      <c r="A236" s="6" t="s">
        <v>256</v>
      </c>
      <c r="B236" s="6" t="s">
        <v>93</v>
      </c>
      <c r="C236" s="6">
        <v>1</v>
      </c>
      <c r="D236" s="6">
        <v>11.2272</v>
      </c>
      <c r="E236" s="6">
        <v>0.37423899999999999</v>
      </c>
      <c r="F236" s="6"/>
      <c r="G236" s="6" t="s">
        <v>257</v>
      </c>
      <c r="H236" s="6" t="s">
        <v>93</v>
      </c>
      <c r="I236" s="6">
        <v>0.57333299999999998</v>
      </c>
      <c r="J236" s="6">
        <v>18.107099999999999</v>
      </c>
      <c r="K236" s="6">
        <v>0.60356900000000002</v>
      </c>
      <c r="L236" s="6"/>
      <c r="M236" t="s">
        <v>257</v>
      </c>
      <c r="N236" t="s">
        <v>96</v>
      </c>
      <c r="O236">
        <v>0.8666666666666667</v>
      </c>
      <c r="P236">
        <v>13.8073</v>
      </c>
      <c r="Q236">
        <v>0.46024199999999998</v>
      </c>
      <c r="S236" t="s">
        <v>256</v>
      </c>
      <c r="T236" t="s">
        <v>96</v>
      </c>
      <c r="U236">
        <v>5.3333333333333337E-2</v>
      </c>
      <c r="V236">
        <v>38.063499999999998</v>
      </c>
      <c r="W236">
        <v>2.1750600000000002</v>
      </c>
      <c r="Y236" t="s">
        <v>134</v>
      </c>
      <c r="Z236" t="s">
        <v>96</v>
      </c>
      <c r="AA236">
        <v>1</v>
      </c>
      <c r="AB236">
        <v>8.3549399999999991</v>
      </c>
      <c r="AC236">
        <v>0.27849800000000002</v>
      </c>
      <c r="AE236" s="17">
        <f t="shared" si="12"/>
        <v>0.77832160000000017</v>
      </c>
      <c r="AF236" s="17">
        <f t="shared" si="13"/>
        <v>0.78988885925761754</v>
      </c>
      <c r="AG236" s="17">
        <f t="shared" si="11"/>
        <v>0.35324903679395936</v>
      </c>
      <c r="AH236" s="22">
        <v>116.5</v>
      </c>
    </row>
    <row r="237" spans="1:34" x14ac:dyDescent="0.25">
      <c r="A237" s="6" t="s">
        <v>257</v>
      </c>
      <c r="B237" s="6" t="s">
        <v>93</v>
      </c>
      <c r="C237" s="6">
        <v>1</v>
      </c>
      <c r="D237" s="6">
        <v>8.6775400000000005</v>
      </c>
      <c r="E237" s="6">
        <v>0.28925099999999998</v>
      </c>
      <c r="F237" s="6"/>
      <c r="G237" s="6" t="s">
        <v>258</v>
      </c>
      <c r="H237" s="6" t="s">
        <v>93</v>
      </c>
      <c r="I237" s="6">
        <v>0.9</v>
      </c>
      <c r="J237" s="6">
        <v>8.4025200000000009</v>
      </c>
      <c r="K237" s="6">
        <v>0.280084</v>
      </c>
      <c r="L237" s="6"/>
      <c r="M237" t="s">
        <v>258</v>
      </c>
      <c r="N237" t="s">
        <v>96</v>
      </c>
      <c r="O237">
        <v>0.85333333333333339</v>
      </c>
      <c r="P237">
        <v>12.9429</v>
      </c>
      <c r="Q237">
        <v>0.43142999999999998</v>
      </c>
      <c r="S237" t="s">
        <v>257</v>
      </c>
      <c r="T237" t="s">
        <v>96</v>
      </c>
      <c r="U237">
        <v>0.10921501706484642</v>
      </c>
      <c r="V237">
        <v>40.334200000000003</v>
      </c>
      <c r="W237">
        <v>2.0898599999999998</v>
      </c>
      <c r="Y237" t="s">
        <v>135</v>
      </c>
      <c r="Z237" t="s">
        <v>96</v>
      </c>
      <c r="AA237">
        <v>0.95</v>
      </c>
      <c r="AB237">
        <v>11.854900000000001</v>
      </c>
      <c r="AC237">
        <v>0.39516299999999999</v>
      </c>
      <c r="AE237" s="17">
        <f t="shared" si="12"/>
        <v>0.69715759999999993</v>
      </c>
      <c r="AF237" s="17">
        <f t="shared" si="13"/>
        <v>0.78130820630164888</v>
      </c>
      <c r="AG237" s="17">
        <f t="shared" si="11"/>
        <v>0.34941165213378328</v>
      </c>
      <c r="AH237" s="22">
        <v>117</v>
      </c>
    </row>
    <row r="238" spans="1:34" x14ac:dyDescent="0.25">
      <c r="A238" s="6" t="s">
        <v>258</v>
      </c>
      <c r="B238" s="6" t="s">
        <v>93</v>
      </c>
      <c r="C238" s="6">
        <v>1</v>
      </c>
      <c r="D238" s="6">
        <v>8.4923500000000001</v>
      </c>
      <c r="E238" s="6">
        <v>0.283078</v>
      </c>
      <c r="F238" s="6"/>
      <c r="G238" s="6" t="s">
        <v>259</v>
      </c>
      <c r="H238" s="6" t="s">
        <v>93</v>
      </c>
      <c r="I238" s="6">
        <v>0.73333300000000001</v>
      </c>
      <c r="J238" s="6">
        <v>22.215</v>
      </c>
      <c r="K238" s="6">
        <v>0.75050499999999998</v>
      </c>
      <c r="L238" s="6"/>
      <c r="M238" t="s">
        <v>259</v>
      </c>
      <c r="N238" t="s">
        <v>96</v>
      </c>
      <c r="O238">
        <v>0.84333333333333338</v>
      </c>
      <c r="P238">
        <v>12.3666</v>
      </c>
      <c r="Q238">
        <v>0.412219</v>
      </c>
      <c r="S238" t="s">
        <v>258</v>
      </c>
      <c r="T238" t="s">
        <v>96</v>
      </c>
      <c r="U238">
        <v>1.3513513513513516E-2</v>
      </c>
      <c r="V238">
        <v>55.446599999999997</v>
      </c>
      <c r="W238">
        <v>2.6278000000000001</v>
      </c>
      <c r="Y238" t="s">
        <v>136</v>
      </c>
      <c r="Z238" t="s">
        <v>96</v>
      </c>
      <c r="AA238">
        <v>0.96666666666666667</v>
      </c>
      <c r="AB238">
        <v>12.153</v>
      </c>
      <c r="AC238">
        <v>0.40510200000000002</v>
      </c>
      <c r="AE238" s="17">
        <f t="shared" si="12"/>
        <v>0.89574079999999989</v>
      </c>
      <c r="AF238" s="17">
        <f t="shared" si="13"/>
        <v>0.98374259584898549</v>
      </c>
      <c r="AG238" s="17">
        <f t="shared" si="11"/>
        <v>0.43994306333608679</v>
      </c>
      <c r="AH238" s="22">
        <v>117.5</v>
      </c>
    </row>
    <row r="239" spans="1:34" x14ac:dyDescent="0.25">
      <c r="A239" s="6" t="s">
        <v>259</v>
      </c>
      <c r="B239" s="6" t="s">
        <v>93</v>
      </c>
      <c r="C239" s="6">
        <v>1</v>
      </c>
      <c r="D239" s="6">
        <v>8.6521699999999999</v>
      </c>
      <c r="E239" s="6">
        <v>0.288406</v>
      </c>
      <c r="F239" s="6"/>
      <c r="G239" s="6" t="s">
        <v>260</v>
      </c>
      <c r="H239" s="6" t="s">
        <v>93</v>
      </c>
      <c r="I239" s="6">
        <v>0.83666700000000005</v>
      </c>
      <c r="J239" s="6">
        <v>13.0747</v>
      </c>
      <c r="K239" s="6">
        <v>0.43582199999999999</v>
      </c>
      <c r="L239" s="6"/>
      <c r="M239" t="s">
        <v>260</v>
      </c>
      <c r="N239" t="s">
        <v>96</v>
      </c>
      <c r="O239">
        <v>0.41333333333333333</v>
      </c>
      <c r="P239">
        <v>21.082999999999998</v>
      </c>
      <c r="Q239">
        <v>0.70276700000000003</v>
      </c>
      <c r="S239" t="s">
        <v>259</v>
      </c>
      <c r="T239" t="s">
        <v>96</v>
      </c>
      <c r="U239">
        <v>4.6666666666666662E-2</v>
      </c>
      <c r="V239">
        <v>48.966099999999997</v>
      </c>
      <c r="W239">
        <v>1.68268</v>
      </c>
      <c r="Y239" t="s">
        <v>137</v>
      </c>
      <c r="Z239" t="s">
        <v>96</v>
      </c>
      <c r="AA239">
        <v>1</v>
      </c>
      <c r="AB239">
        <v>10.5312</v>
      </c>
      <c r="AC239">
        <v>0.35104099999999999</v>
      </c>
      <c r="AE239" s="17">
        <f t="shared" si="12"/>
        <v>0.69214320000000007</v>
      </c>
      <c r="AF239" s="17">
        <f t="shared" si="13"/>
        <v>0.57583222651194133</v>
      </c>
      <c r="AG239" s="17">
        <f t="shared" si="11"/>
        <v>0.25752000042315148</v>
      </c>
      <c r="AH239" s="22">
        <v>118</v>
      </c>
    </row>
    <row r="240" spans="1:34" x14ac:dyDescent="0.25">
      <c r="A240" s="6" t="s">
        <v>260</v>
      </c>
      <c r="B240" s="6" t="s">
        <v>93</v>
      </c>
      <c r="C240" s="6">
        <v>1</v>
      </c>
      <c r="D240" s="6">
        <v>10.152799999999999</v>
      </c>
      <c r="E240" s="6">
        <v>0.33842699999999998</v>
      </c>
      <c r="F240" s="6"/>
      <c r="G240" s="6" t="s">
        <v>261</v>
      </c>
      <c r="H240" s="6" t="s">
        <v>93</v>
      </c>
      <c r="I240" s="6">
        <v>0.76666699999999999</v>
      </c>
      <c r="J240" s="6">
        <v>21.7607</v>
      </c>
      <c r="K240" s="6">
        <v>0.73765199999999997</v>
      </c>
      <c r="L240" s="6"/>
      <c r="M240" t="s">
        <v>261</v>
      </c>
      <c r="N240" t="s">
        <v>96</v>
      </c>
      <c r="O240">
        <v>0.58333333333333337</v>
      </c>
      <c r="P240">
        <v>18.114799999999999</v>
      </c>
      <c r="Q240">
        <v>0.60382800000000003</v>
      </c>
      <c r="S240" t="s">
        <v>260</v>
      </c>
      <c r="T240" t="s">
        <v>96</v>
      </c>
      <c r="U240">
        <v>0.51</v>
      </c>
      <c r="V240">
        <v>21.286799999999999</v>
      </c>
      <c r="W240">
        <v>0.70955800000000002</v>
      </c>
      <c r="Y240" t="s">
        <v>138</v>
      </c>
      <c r="Z240" t="s">
        <v>96</v>
      </c>
      <c r="AA240">
        <v>1</v>
      </c>
      <c r="AB240">
        <v>9.39954</v>
      </c>
      <c r="AC240">
        <v>0.31331799999999999</v>
      </c>
      <c r="AE240" s="17">
        <f t="shared" si="12"/>
        <v>0.54055659999999994</v>
      </c>
      <c r="AF240" s="17">
        <f t="shared" si="13"/>
        <v>0.20242597195468792</v>
      </c>
      <c r="AG240" s="17">
        <f t="shared" si="11"/>
        <v>9.0527646740429624E-2</v>
      </c>
      <c r="AH240" s="22">
        <v>118.5</v>
      </c>
    </row>
    <row r="241" spans="1:34" x14ac:dyDescent="0.25">
      <c r="A241" s="6" t="s">
        <v>261</v>
      </c>
      <c r="B241" s="6" t="s">
        <v>93</v>
      </c>
      <c r="C241" s="6">
        <v>1</v>
      </c>
      <c r="D241" s="6">
        <v>9.2985900000000008</v>
      </c>
      <c r="E241" s="6">
        <v>0.30995299999999998</v>
      </c>
      <c r="F241" s="6"/>
      <c r="G241" s="6" t="s">
        <v>262</v>
      </c>
      <c r="H241" s="6" t="s">
        <v>93</v>
      </c>
      <c r="I241" s="6">
        <v>0.62333300000000003</v>
      </c>
      <c r="J241" s="6">
        <v>29.793199999999999</v>
      </c>
      <c r="K241" s="6">
        <v>0.99310600000000004</v>
      </c>
      <c r="L241" s="6"/>
      <c r="M241" t="s">
        <v>262</v>
      </c>
      <c r="N241" t="s">
        <v>96</v>
      </c>
      <c r="O241">
        <v>1</v>
      </c>
      <c r="P241">
        <v>9.8000100000000003</v>
      </c>
      <c r="Q241">
        <v>0.32666699999999999</v>
      </c>
      <c r="S241" t="s">
        <v>261</v>
      </c>
      <c r="T241" t="s">
        <v>96</v>
      </c>
      <c r="U241">
        <v>0.77</v>
      </c>
      <c r="V241">
        <v>17.500699999999998</v>
      </c>
      <c r="W241">
        <v>0.58335700000000001</v>
      </c>
      <c r="Y241" t="s">
        <v>139</v>
      </c>
      <c r="Z241" t="s">
        <v>96</v>
      </c>
      <c r="AA241">
        <v>1</v>
      </c>
      <c r="AB241">
        <v>8.8437800000000006</v>
      </c>
      <c r="AC241">
        <v>0.29479300000000003</v>
      </c>
      <c r="AE241" s="17">
        <f t="shared" si="12"/>
        <v>0.50157520000000011</v>
      </c>
      <c r="AF241" s="17">
        <f t="shared" si="13"/>
        <v>0.29931656083350944</v>
      </c>
      <c r="AG241" s="17">
        <f t="shared" si="11"/>
        <v>0.13385843536303563</v>
      </c>
      <c r="AH241" s="22">
        <v>119</v>
      </c>
    </row>
    <row r="242" spans="1:34" x14ac:dyDescent="0.25">
      <c r="A242" s="6" t="s">
        <v>262</v>
      </c>
      <c r="B242" s="6" t="s">
        <v>93</v>
      </c>
      <c r="C242" s="6">
        <v>1</v>
      </c>
      <c r="D242" s="6">
        <v>10.740600000000001</v>
      </c>
      <c r="E242" s="6">
        <v>0.35802099999999998</v>
      </c>
      <c r="F242" s="6"/>
      <c r="G242" s="6" t="s">
        <v>263</v>
      </c>
      <c r="H242" s="6" t="s">
        <v>93</v>
      </c>
      <c r="I242" s="6">
        <v>1</v>
      </c>
      <c r="J242" s="6">
        <v>8.3249499999999994</v>
      </c>
      <c r="K242" s="6">
        <v>0.27749800000000002</v>
      </c>
      <c r="L242" s="6"/>
      <c r="M242" t="s">
        <v>263</v>
      </c>
      <c r="N242" t="s">
        <v>96</v>
      </c>
      <c r="O242">
        <v>0.82333333333333336</v>
      </c>
      <c r="P242">
        <v>15.0328</v>
      </c>
      <c r="Q242">
        <v>0.50109499999999996</v>
      </c>
      <c r="S242" t="s">
        <v>262</v>
      </c>
      <c r="T242" t="s">
        <v>96</v>
      </c>
      <c r="U242">
        <v>0.31</v>
      </c>
      <c r="V242">
        <v>31.334099999999999</v>
      </c>
      <c r="W242">
        <v>1.14358</v>
      </c>
      <c r="Y242" t="s">
        <v>140</v>
      </c>
      <c r="Z242" t="s">
        <v>96</v>
      </c>
      <c r="AA242">
        <v>1</v>
      </c>
      <c r="AB242">
        <v>9.8469200000000008</v>
      </c>
      <c r="AC242">
        <v>0.32823099999999999</v>
      </c>
      <c r="AE242" s="17">
        <f t="shared" si="12"/>
        <v>0.52168499999999995</v>
      </c>
      <c r="AF242" s="17">
        <f t="shared" si="13"/>
        <v>0.35742656067575612</v>
      </c>
      <c r="AG242" s="17">
        <f t="shared" si="11"/>
        <v>0.15984601732698878</v>
      </c>
      <c r="AH242" s="22">
        <v>119.5</v>
      </c>
    </row>
    <row r="243" spans="1:34" x14ac:dyDescent="0.25">
      <c r="A243" s="6" t="s">
        <v>263</v>
      </c>
      <c r="B243" s="6" t="s">
        <v>93</v>
      </c>
      <c r="C243" s="6">
        <v>1</v>
      </c>
      <c r="D243" s="6">
        <v>8.6368100000000005</v>
      </c>
      <c r="E243" s="6">
        <v>0.28789399999999998</v>
      </c>
      <c r="F243" s="6"/>
      <c r="G243" s="6" t="s">
        <v>264</v>
      </c>
      <c r="H243" s="6" t="s">
        <v>93</v>
      </c>
      <c r="I243" s="6">
        <v>0.89</v>
      </c>
      <c r="J243" s="6">
        <v>9.8442399999999992</v>
      </c>
      <c r="K243" s="6">
        <v>0.32814100000000002</v>
      </c>
      <c r="L243" s="6"/>
      <c r="M243" t="s">
        <v>264</v>
      </c>
      <c r="N243" t="s">
        <v>96</v>
      </c>
      <c r="O243">
        <v>0.98</v>
      </c>
      <c r="P243">
        <v>11.5877</v>
      </c>
      <c r="Q243">
        <v>0.38625700000000002</v>
      </c>
      <c r="S243" t="s">
        <v>263</v>
      </c>
      <c r="T243" t="s">
        <v>96</v>
      </c>
      <c r="U243">
        <v>0.14333333333333334</v>
      </c>
      <c r="V243">
        <v>31.6435</v>
      </c>
      <c r="W243">
        <v>1.0547800000000001</v>
      </c>
      <c r="Y243" t="s">
        <v>141</v>
      </c>
      <c r="Z243" t="s">
        <v>96</v>
      </c>
      <c r="AA243">
        <v>1</v>
      </c>
      <c r="AB243">
        <v>9.8039299999999994</v>
      </c>
      <c r="AC243">
        <v>0.32679799999999998</v>
      </c>
      <c r="AE243" s="17">
        <f t="shared" si="12"/>
        <v>0.47677400000000009</v>
      </c>
      <c r="AF243" s="17">
        <f t="shared" si="13"/>
        <v>0.32501710993038485</v>
      </c>
      <c r="AG243" s="17">
        <f t="shared" si="11"/>
        <v>0.1453520703309725</v>
      </c>
      <c r="AH243" s="22">
        <v>120</v>
      </c>
    </row>
    <row r="244" spans="1:34" x14ac:dyDescent="0.25">
      <c r="A244" s="6" t="s">
        <v>264</v>
      </c>
      <c r="B244" s="6" t="s">
        <v>93</v>
      </c>
      <c r="C244" s="6">
        <v>1</v>
      </c>
      <c r="D244" s="6">
        <v>8.2602799999999998</v>
      </c>
      <c r="E244" s="6">
        <v>0.275343</v>
      </c>
      <c r="F244" s="6"/>
      <c r="G244" s="6" t="s">
        <v>265</v>
      </c>
      <c r="H244" s="6" t="s">
        <v>93</v>
      </c>
      <c r="I244" s="6">
        <v>1</v>
      </c>
      <c r="J244" s="6">
        <v>7.75718</v>
      </c>
      <c r="K244" s="6">
        <v>0.258573</v>
      </c>
      <c r="L244" s="6"/>
      <c r="M244" t="s">
        <v>265</v>
      </c>
      <c r="N244" t="s">
        <v>96</v>
      </c>
      <c r="O244">
        <v>1</v>
      </c>
      <c r="P244">
        <v>8.8714399999999998</v>
      </c>
      <c r="Q244">
        <v>0.29571500000000001</v>
      </c>
      <c r="S244" t="s">
        <v>264</v>
      </c>
      <c r="T244" t="s">
        <v>96</v>
      </c>
      <c r="U244">
        <v>4.3478260869565216E-2</v>
      </c>
      <c r="V244">
        <v>46.325099999999999</v>
      </c>
      <c r="W244">
        <v>1.76813</v>
      </c>
      <c r="Y244" t="s">
        <v>142</v>
      </c>
      <c r="Z244" t="s">
        <v>96</v>
      </c>
      <c r="AA244">
        <v>1</v>
      </c>
      <c r="AB244">
        <v>10.135300000000001</v>
      </c>
      <c r="AC244">
        <v>0.33784399999999998</v>
      </c>
      <c r="AE244" s="17">
        <f t="shared" si="12"/>
        <v>0.587121</v>
      </c>
      <c r="AF244" s="17">
        <f t="shared" si="13"/>
        <v>0.66086837706800605</v>
      </c>
      <c r="AG244" s="17">
        <f t="shared" si="11"/>
        <v>0.29554932306080495</v>
      </c>
      <c r="AH244" s="22">
        <v>120.5</v>
      </c>
    </row>
    <row r="245" spans="1:34" x14ac:dyDescent="0.25">
      <c r="A245" s="6" t="s">
        <v>265</v>
      </c>
      <c r="B245" s="6" t="s">
        <v>93</v>
      </c>
      <c r="C245" s="6">
        <v>1</v>
      </c>
      <c r="D245" s="6">
        <v>8.2258399999999998</v>
      </c>
      <c r="E245" s="6">
        <v>0.27419500000000002</v>
      </c>
      <c r="F245" s="6"/>
      <c r="G245" s="6" t="s">
        <v>266</v>
      </c>
      <c r="H245" s="6" t="s">
        <v>93</v>
      </c>
      <c r="I245" s="6">
        <v>0.75666699999999998</v>
      </c>
      <c r="J245" s="6">
        <v>25.353899999999999</v>
      </c>
      <c r="K245" s="6">
        <v>0.85945400000000005</v>
      </c>
      <c r="L245" s="6"/>
      <c r="M245" t="s">
        <v>266</v>
      </c>
      <c r="N245" t="s">
        <v>96</v>
      </c>
      <c r="O245">
        <v>0.94333333333333336</v>
      </c>
      <c r="P245">
        <v>13.0657</v>
      </c>
      <c r="Q245">
        <v>0.43552299999999999</v>
      </c>
      <c r="S245" t="s">
        <v>265</v>
      </c>
      <c r="T245" t="s">
        <v>96</v>
      </c>
      <c r="U245">
        <v>1.3333333333333334E-2</v>
      </c>
      <c r="V245">
        <v>25.738800000000001</v>
      </c>
      <c r="W245">
        <v>0.85796099999999997</v>
      </c>
      <c r="Y245" t="s">
        <v>143</v>
      </c>
      <c r="Z245" t="s">
        <v>96</v>
      </c>
      <c r="AA245">
        <v>0.95333333333333337</v>
      </c>
      <c r="AB245">
        <v>10.046099999999999</v>
      </c>
      <c r="AC245">
        <v>0.33487</v>
      </c>
      <c r="AE245" s="17">
        <f t="shared" si="12"/>
        <v>0.55240060000000002</v>
      </c>
      <c r="AF245" s="17">
        <f t="shared" si="13"/>
        <v>0.28549397528196629</v>
      </c>
      <c r="AG245" s="17">
        <f t="shared" si="11"/>
        <v>0.12767678717942427</v>
      </c>
      <c r="AH245" s="22">
        <v>121</v>
      </c>
    </row>
    <row r="246" spans="1:34" x14ac:dyDescent="0.25">
      <c r="A246" s="6" t="s">
        <v>266</v>
      </c>
      <c r="B246" s="6" t="s">
        <v>93</v>
      </c>
      <c r="C246" s="6">
        <v>1</v>
      </c>
      <c r="D246" s="6">
        <v>8.4255700000000004</v>
      </c>
      <c r="E246" s="6">
        <v>0.28085199999999999</v>
      </c>
      <c r="F246" s="6"/>
      <c r="G246" s="6" t="s">
        <v>267</v>
      </c>
      <c r="H246" s="6" t="s">
        <v>93</v>
      </c>
      <c r="I246" s="6">
        <v>0</v>
      </c>
      <c r="J246" s="6">
        <v>63.370899999999999</v>
      </c>
      <c r="K246" s="6">
        <v>2.1554700000000002</v>
      </c>
      <c r="L246" s="6"/>
      <c r="M246" t="s">
        <v>267</v>
      </c>
      <c r="N246" t="s">
        <v>96</v>
      </c>
      <c r="O246">
        <v>0.94666666666666666</v>
      </c>
      <c r="P246">
        <v>12.424099999999999</v>
      </c>
      <c r="Q246">
        <v>0.41413699999999998</v>
      </c>
      <c r="S246" t="s">
        <v>266</v>
      </c>
      <c r="T246" t="s">
        <v>96</v>
      </c>
      <c r="U246">
        <v>0.32666666666666672</v>
      </c>
      <c r="V246">
        <v>36.835900000000002</v>
      </c>
      <c r="W246">
        <v>1.2658400000000001</v>
      </c>
      <c r="Y246" t="s">
        <v>144</v>
      </c>
      <c r="Z246" t="s">
        <v>96</v>
      </c>
      <c r="AA246">
        <v>1</v>
      </c>
      <c r="AB246">
        <v>10.6073</v>
      </c>
      <c r="AC246">
        <v>0.353576</v>
      </c>
      <c r="AE246" s="17">
        <f t="shared" si="12"/>
        <v>0.89397500000000019</v>
      </c>
      <c r="AF246" s="17">
        <f t="shared" si="13"/>
        <v>0.81053201846441569</v>
      </c>
      <c r="AG246" s="17">
        <f t="shared" si="11"/>
        <v>0.36248093824530964</v>
      </c>
      <c r="AH246" s="22">
        <v>121.5</v>
      </c>
    </row>
    <row r="247" spans="1:34" x14ac:dyDescent="0.25">
      <c r="A247" s="6" t="s">
        <v>267</v>
      </c>
      <c r="B247" s="6" t="s">
        <v>93</v>
      </c>
      <c r="C247" s="6">
        <v>1</v>
      </c>
      <c r="D247" s="6">
        <v>8.2482199999999999</v>
      </c>
      <c r="E247" s="6">
        <v>0.27494099999999999</v>
      </c>
      <c r="F247" s="6"/>
      <c r="G247" s="6" t="s">
        <v>268</v>
      </c>
      <c r="H247" s="6" t="s">
        <v>93</v>
      </c>
      <c r="I247" s="6">
        <v>0.34</v>
      </c>
      <c r="J247" s="6">
        <v>43.104199999999999</v>
      </c>
      <c r="K247" s="6">
        <v>1.4368099999999999</v>
      </c>
      <c r="L247" s="6"/>
      <c r="M247" t="s">
        <v>268</v>
      </c>
      <c r="N247" t="s">
        <v>96</v>
      </c>
      <c r="O247">
        <v>0.58333333333333337</v>
      </c>
      <c r="P247">
        <v>16.289000000000001</v>
      </c>
      <c r="Q247">
        <v>0.54296699999999998</v>
      </c>
      <c r="S247" t="s">
        <v>267</v>
      </c>
      <c r="T247" t="s">
        <v>96</v>
      </c>
      <c r="U247">
        <v>0</v>
      </c>
      <c r="V247">
        <v>45.449199999999998</v>
      </c>
      <c r="W247">
        <v>2.5110000000000001</v>
      </c>
      <c r="Y247" t="s">
        <v>145</v>
      </c>
      <c r="Z247" t="s">
        <v>96</v>
      </c>
      <c r="AA247">
        <v>0.95</v>
      </c>
      <c r="AB247">
        <v>11.705399999999999</v>
      </c>
      <c r="AC247">
        <v>0.390179</v>
      </c>
      <c r="AE247" s="17">
        <f t="shared" si="12"/>
        <v>1.0311793999999999</v>
      </c>
      <c r="AF247" s="17">
        <f t="shared" si="13"/>
        <v>0.94545419902145444</v>
      </c>
      <c r="AG247" s="17">
        <f t="shared" si="11"/>
        <v>0.42281997172491742</v>
      </c>
      <c r="AH247" s="22">
        <v>122</v>
      </c>
    </row>
    <row r="248" spans="1:34" x14ac:dyDescent="0.25">
      <c r="A248" s="6" t="s">
        <v>268</v>
      </c>
      <c r="B248" s="6" t="s">
        <v>93</v>
      </c>
      <c r="C248" s="6">
        <v>1</v>
      </c>
      <c r="D248" s="6">
        <v>8.6301400000000008</v>
      </c>
      <c r="E248" s="6">
        <v>0.28767100000000001</v>
      </c>
      <c r="F248" s="6"/>
      <c r="G248" s="6" t="s">
        <v>269</v>
      </c>
      <c r="H248" s="6" t="s">
        <v>93</v>
      </c>
      <c r="I248" s="6">
        <v>0.4</v>
      </c>
      <c r="J248" s="6">
        <v>35.861600000000003</v>
      </c>
      <c r="K248" s="6">
        <v>1.19539</v>
      </c>
      <c r="L248" s="6"/>
      <c r="M248" t="s">
        <v>269</v>
      </c>
      <c r="N248" t="s">
        <v>96</v>
      </c>
      <c r="O248">
        <v>1</v>
      </c>
      <c r="P248">
        <v>9.4193999999999996</v>
      </c>
      <c r="Q248">
        <v>0.31397999999999998</v>
      </c>
      <c r="S248" t="s">
        <v>268</v>
      </c>
      <c r="T248" t="s">
        <v>96</v>
      </c>
      <c r="U248">
        <v>0</v>
      </c>
      <c r="V248">
        <v>59.151899999999998</v>
      </c>
      <c r="W248">
        <v>3.1974</v>
      </c>
      <c r="Y248" t="s">
        <v>146</v>
      </c>
      <c r="Z248" t="s">
        <v>96</v>
      </c>
      <c r="AA248">
        <v>1</v>
      </c>
      <c r="AB248">
        <v>9.8955099999999998</v>
      </c>
      <c r="AC248">
        <v>0.32984999999999998</v>
      </c>
      <c r="AE248" s="17">
        <f t="shared" si="12"/>
        <v>1.0648582000000002</v>
      </c>
      <c r="AF248" s="17">
        <f t="shared" si="13"/>
        <v>1.2522827305270163</v>
      </c>
      <c r="AG248" s="17">
        <f t="shared" si="11"/>
        <v>0.5600378625014919</v>
      </c>
      <c r="AH248" s="22">
        <v>122.5</v>
      </c>
    </row>
    <row r="249" spans="1:34" x14ac:dyDescent="0.25">
      <c r="A249" s="6" t="s">
        <v>269</v>
      </c>
      <c r="B249" s="6" t="s">
        <v>93</v>
      </c>
      <c r="C249" s="6">
        <v>1</v>
      </c>
      <c r="D249" s="6">
        <v>7.44489</v>
      </c>
      <c r="E249" s="6">
        <v>0.24816299999999999</v>
      </c>
      <c r="F249" s="6"/>
      <c r="G249" s="6" t="s">
        <v>270</v>
      </c>
      <c r="H249" s="6" t="s">
        <v>93</v>
      </c>
      <c r="I249" s="6">
        <v>0.61666699999999997</v>
      </c>
      <c r="J249" s="6">
        <v>29.235199999999999</v>
      </c>
      <c r="K249" s="6">
        <v>0.97450599999999998</v>
      </c>
      <c r="L249" s="6"/>
      <c r="M249" t="s">
        <v>270</v>
      </c>
      <c r="N249" t="s">
        <v>96</v>
      </c>
      <c r="O249">
        <v>1</v>
      </c>
      <c r="P249">
        <v>10.1816</v>
      </c>
      <c r="Q249">
        <v>0.33938800000000002</v>
      </c>
      <c r="S249" t="s">
        <v>269</v>
      </c>
      <c r="T249" t="s">
        <v>96</v>
      </c>
      <c r="U249">
        <v>0</v>
      </c>
      <c r="V249">
        <v>61.096899999999998</v>
      </c>
      <c r="W249">
        <v>3.0857000000000001</v>
      </c>
      <c r="Y249" t="s">
        <v>147</v>
      </c>
      <c r="Z249" t="s">
        <v>96</v>
      </c>
      <c r="AA249">
        <v>0.92666666666666664</v>
      </c>
      <c r="AB249">
        <v>12.500299999999999</v>
      </c>
      <c r="AC249">
        <v>0.41667799999999999</v>
      </c>
      <c r="AE249" s="17">
        <f t="shared" si="12"/>
        <v>1.0128870000000001</v>
      </c>
      <c r="AF249" s="17">
        <f t="shared" si="13"/>
        <v>1.1928847078603195</v>
      </c>
      <c r="AG249" s="17">
        <f t="shared" si="11"/>
        <v>0.53347425921913039</v>
      </c>
      <c r="AH249" s="22">
        <v>123</v>
      </c>
    </row>
    <row r="250" spans="1:34" x14ac:dyDescent="0.25">
      <c r="A250" s="6" t="s">
        <v>270</v>
      </c>
      <c r="B250" s="6" t="s">
        <v>93</v>
      </c>
      <c r="C250" s="6">
        <v>1</v>
      </c>
      <c r="D250" s="6">
        <v>8.8548500000000008</v>
      </c>
      <c r="E250" s="6">
        <v>0.29516199999999998</v>
      </c>
      <c r="F250" s="6"/>
      <c r="G250" s="6" t="s">
        <v>271</v>
      </c>
      <c r="H250" s="6" t="s">
        <v>93</v>
      </c>
      <c r="I250" s="6">
        <v>1</v>
      </c>
      <c r="J250" s="6">
        <v>3.2651300000000001</v>
      </c>
      <c r="K250" s="6">
        <v>0.108838</v>
      </c>
      <c r="L250" s="6"/>
      <c r="M250" t="s">
        <v>271</v>
      </c>
      <c r="N250" t="s">
        <v>96</v>
      </c>
      <c r="O250">
        <v>0.45</v>
      </c>
      <c r="P250">
        <v>21.644400000000001</v>
      </c>
      <c r="Q250">
        <v>0.72148100000000004</v>
      </c>
      <c r="S250" t="s">
        <v>270</v>
      </c>
      <c r="T250" t="s">
        <v>96</v>
      </c>
      <c r="U250">
        <v>8.6956521739130432E-2</v>
      </c>
      <c r="V250">
        <v>46.261200000000002</v>
      </c>
      <c r="W250">
        <v>1.89595</v>
      </c>
      <c r="Y250" t="s">
        <v>148</v>
      </c>
      <c r="Z250" t="s">
        <v>96</v>
      </c>
      <c r="AA250">
        <v>0.78999999999999992</v>
      </c>
      <c r="AB250">
        <v>13.563499999999999</v>
      </c>
      <c r="AC250">
        <v>0.45211699999999999</v>
      </c>
      <c r="AE250" s="17">
        <f t="shared" si="12"/>
        <v>0.69470960000000004</v>
      </c>
      <c r="AF250" s="17">
        <f t="shared" si="13"/>
        <v>0.70806606195629784</v>
      </c>
      <c r="AG250" s="17">
        <f t="shared" si="11"/>
        <v>0.31665676941897192</v>
      </c>
      <c r="AH250" s="22">
        <v>123.5</v>
      </c>
    </row>
    <row r="251" spans="1:34" x14ac:dyDescent="0.25">
      <c r="A251" s="6" t="s">
        <v>271</v>
      </c>
      <c r="B251" s="6" t="s">
        <v>93</v>
      </c>
      <c r="C251" s="6">
        <v>1</v>
      </c>
      <c r="D251" s="6">
        <v>7.32179</v>
      </c>
      <c r="E251" s="6">
        <v>0.24406</v>
      </c>
      <c r="F251" s="6"/>
      <c r="G251" s="6" t="s">
        <v>272</v>
      </c>
      <c r="H251" s="6" t="s">
        <v>93</v>
      </c>
      <c r="I251" s="6">
        <v>1</v>
      </c>
      <c r="J251" s="6">
        <v>3.5641099999999999</v>
      </c>
      <c r="K251" s="6">
        <v>0.11880400000000001</v>
      </c>
      <c r="L251" s="6"/>
      <c r="M251" t="s">
        <v>272</v>
      </c>
      <c r="N251" t="s">
        <v>96</v>
      </c>
      <c r="O251">
        <v>1</v>
      </c>
      <c r="P251">
        <v>9.1119900000000005</v>
      </c>
      <c r="Q251">
        <v>0.30373299999999998</v>
      </c>
      <c r="S251" t="s">
        <v>271</v>
      </c>
      <c r="T251" t="s">
        <v>96</v>
      </c>
      <c r="U251">
        <v>5.8020477815699655E-2</v>
      </c>
      <c r="V251">
        <v>44.170699999999997</v>
      </c>
      <c r="W251">
        <v>2.84972</v>
      </c>
      <c r="Y251" t="s">
        <v>149</v>
      </c>
      <c r="Z251" t="s">
        <v>96</v>
      </c>
      <c r="AA251">
        <v>0.78666666666666674</v>
      </c>
      <c r="AB251">
        <v>14.5207</v>
      </c>
      <c r="AC251">
        <v>0.48402499999999998</v>
      </c>
      <c r="AE251" s="17">
        <f t="shared" si="12"/>
        <v>0.80006840000000001</v>
      </c>
      <c r="AF251" s="17">
        <f t="shared" si="13"/>
        <v>1.1533180897888926</v>
      </c>
      <c r="AG251" s="17">
        <f t="shared" si="11"/>
        <v>0.51577952968963392</v>
      </c>
      <c r="AH251" s="22">
        <v>124</v>
      </c>
    </row>
    <row r="252" spans="1:34" x14ac:dyDescent="0.25">
      <c r="A252" s="6" t="s">
        <v>272</v>
      </c>
      <c r="B252" s="6" t="s">
        <v>93</v>
      </c>
      <c r="C252" s="6">
        <v>1</v>
      </c>
      <c r="D252" s="6">
        <v>7.9502600000000001</v>
      </c>
      <c r="E252" s="6">
        <v>0.26500899999999999</v>
      </c>
      <c r="F252" s="6"/>
      <c r="G252" s="6" t="s">
        <v>273</v>
      </c>
      <c r="H252" s="6" t="s">
        <v>93</v>
      </c>
      <c r="I252" s="6">
        <v>1</v>
      </c>
      <c r="J252" s="6">
        <v>3.2985099999999998</v>
      </c>
      <c r="K252" s="6">
        <v>0.10995000000000001</v>
      </c>
      <c r="L252" s="6"/>
      <c r="M252" t="s">
        <v>273</v>
      </c>
      <c r="N252" t="s">
        <v>96</v>
      </c>
      <c r="O252">
        <v>0.95</v>
      </c>
      <c r="P252">
        <v>11.7349</v>
      </c>
      <c r="Q252">
        <v>0.39116400000000001</v>
      </c>
      <c r="S252" t="s">
        <v>272</v>
      </c>
      <c r="T252" t="s">
        <v>96</v>
      </c>
      <c r="U252">
        <v>0</v>
      </c>
      <c r="V252">
        <v>66.058199999999999</v>
      </c>
      <c r="W252">
        <v>3.22235</v>
      </c>
      <c r="Y252" t="s">
        <v>150</v>
      </c>
      <c r="Z252" t="s">
        <v>96</v>
      </c>
      <c r="AA252">
        <v>0.83333333333333337</v>
      </c>
      <c r="AB252">
        <v>12.068300000000001</v>
      </c>
      <c r="AC252">
        <v>0.40227499999999999</v>
      </c>
      <c r="AE252" s="17">
        <f t="shared" si="12"/>
        <v>0.87814960000000009</v>
      </c>
      <c r="AF252" s="17">
        <f t="shared" si="13"/>
        <v>1.3157658554717475</v>
      </c>
      <c r="AG252" s="17">
        <f t="shared" si="11"/>
        <v>0.58842837906159817</v>
      </c>
      <c r="AH252" s="22">
        <v>124.5</v>
      </c>
    </row>
    <row r="253" spans="1:34" x14ac:dyDescent="0.25">
      <c r="A253" s="6" t="s">
        <v>273</v>
      </c>
      <c r="B253" s="6" t="s">
        <v>93</v>
      </c>
      <c r="C253" s="6">
        <v>1</v>
      </c>
      <c r="D253" s="6">
        <v>7.3955599999999997</v>
      </c>
      <c r="E253" s="6">
        <v>0.24651899999999999</v>
      </c>
      <c r="F253" s="6"/>
      <c r="G253" s="6" t="s">
        <v>274</v>
      </c>
      <c r="H253" s="6" t="s">
        <v>93</v>
      </c>
      <c r="I253" s="6">
        <v>1</v>
      </c>
      <c r="J253" s="6">
        <v>3.2289400000000001</v>
      </c>
      <c r="K253" s="6">
        <v>0.107631</v>
      </c>
      <c r="L253" s="6"/>
      <c r="M253" t="s">
        <v>274</v>
      </c>
      <c r="N253" t="s">
        <v>96</v>
      </c>
      <c r="O253">
        <v>0.96000000000000008</v>
      </c>
      <c r="P253">
        <v>12.119</v>
      </c>
      <c r="Q253">
        <v>0.40396599999999999</v>
      </c>
      <c r="S253" t="s">
        <v>273</v>
      </c>
      <c r="T253" t="s">
        <v>96</v>
      </c>
      <c r="U253">
        <v>7.1428571428571425E-2</v>
      </c>
      <c r="V253">
        <v>49.435899999999997</v>
      </c>
      <c r="W253">
        <v>2.4718</v>
      </c>
      <c r="Y253" t="s">
        <v>151</v>
      </c>
      <c r="Z253" t="s">
        <v>96</v>
      </c>
      <c r="AA253">
        <v>0.95333333333333337</v>
      </c>
      <c r="AB253">
        <v>12.6349</v>
      </c>
      <c r="AC253">
        <v>0.42116399999999998</v>
      </c>
      <c r="AE253" s="17">
        <f t="shared" si="12"/>
        <v>0.73021600000000009</v>
      </c>
      <c r="AF253" s="17">
        <f t="shared" si="13"/>
        <v>0.98191673530574874</v>
      </c>
      <c r="AG253" s="17">
        <f t="shared" si="11"/>
        <v>0.43912651367766437</v>
      </c>
      <c r="AH253" s="22">
        <v>125</v>
      </c>
    </row>
    <row r="254" spans="1:34" x14ac:dyDescent="0.25">
      <c r="A254" s="6" t="s">
        <v>274</v>
      </c>
      <c r="B254" s="6" t="s">
        <v>93</v>
      </c>
      <c r="C254" s="6">
        <v>1</v>
      </c>
      <c r="D254" s="6">
        <v>7.4774099999999999</v>
      </c>
      <c r="E254" s="6">
        <v>0.249247</v>
      </c>
      <c r="F254" s="6"/>
      <c r="G254" s="6" t="s">
        <v>275</v>
      </c>
      <c r="H254" s="6" t="s">
        <v>93</v>
      </c>
      <c r="I254" s="6">
        <v>0.81666700000000003</v>
      </c>
      <c r="J254" s="6">
        <v>9.2903400000000005</v>
      </c>
      <c r="K254" s="6">
        <v>0.30967800000000001</v>
      </c>
      <c r="L254" s="6"/>
      <c r="M254" t="s">
        <v>275</v>
      </c>
      <c r="N254" t="s">
        <v>96</v>
      </c>
      <c r="O254">
        <v>1</v>
      </c>
      <c r="P254">
        <v>9.6572700000000005</v>
      </c>
      <c r="Q254">
        <v>0.321909</v>
      </c>
      <c r="S254" t="s">
        <v>274</v>
      </c>
      <c r="T254" t="s">
        <v>96</v>
      </c>
      <c r="U254">
        <v>0</v>
      </c>
      <c r="V254">
        <v>53.210799999999999</v>
      </c>
      <c r="W254">
        <v>2.1807699999999999</v>
      </c>
      <c r="Y254" t="s">
        <v>152</v>
      </c>
      <c r="Z254" t="s">
        <v>96</v>
      </c>
      <c r="AA254">
        <v>0.71666666666666667</v>
      </c>
      <c r="AB254">
        <v>16.6004</v>
      </c>
      <c r="AC254">
        <v>0.553346</v>
      </c>
      <c r="AE254" s="17">
        <f t="shared" si="12"/>
        <v>0.72299000000000002</v>
      </c>
      <c r="AF254" s="17">
        <f t="shared" si="13"/>
        <v>0.82310795511433366</v>
      </c>
      <c r="AG254" s="17">
        <f t="shared" si="11"/>
        <v>0.36810506809129911</v>
      </c>
      <c r="AH254" s="22">
        <v>125.5</v>
      </c>
    </row>
    <row r="255" spans="1:34" x14ac:dyDescent="0.25">
      <c r="A255" s="6" t="s">
        <v>275</v>
      </c>
      <c r="B255" s="6" t="s">
        <v>93</v>
      </c>
      <c r="C255" s="6">
        <v>1</v>
      </c>
      <c r="D255" s="6">
        <v>7.7717000000000001</v>
      </c>
      <c r="E255" s="6">
        <v>0.25905699999999998</v>
      </c>
      <c r="F255" s="6"/>
      <c r="G255" s="6" t="s">
        <v>276</v>
      </c>
      <c r="H255" s="6" t="s">
        <v>93</v>
      </c>
      <c r="I255" s="6">
        <v>0.48333300000000001</v>
      </c>
      <c r="J255" s="6">
        <v>23.689</v>
      </c>
      <c r="K255" s="6">
        <v>0.78963399999999995</v>
      </c>
      <c r="L255" s="6"/>
      <c r="M255" t="s">
        <v>276</v>
      </c>
      <c r="N255" t="s">
        <v>96</v>
      </c>
      <c r="O255">
        <v>0.95333333333333337</v>
      </c>
      <c r="P255">
        <v>10.331200000000001</v>
      </c>
      <c r="Q255">
        <v>0.34437200000000001</v>
      </c>
      <c r="S255" t="s">
        <v>275</v>
      </c>
      <c r="T255" t="s">
        <v>96</v>
      </c>
      <c r="U255">
        <v>3.3898305084745766E-3</v>
      </c>
      <c r="V255">
        <v>50.600999999999999</v>
      </c>
      <c r="W255">
        <v>3.0482499999999999</v>
      </c>
      <c r="Y255" t="s">
        <v>153</v>
      </c>
      <c r="Z255" t="s">
        <v>96</v>
      </c>
      <c r="AA255">
        <v>0.73</v>
      </c>
      <c r="AB255">
        <v>17.326699999999999</v>
      </c>
      <c r="AC255">
        <v>0.57755599999999996</v>
      </c>
      <c r="AE255" s="17">
        <f t="shared" si="12"/>
        <v>1.0037738</v>
      </c>
      <c r="AF255" s="17">
        <f t="shared" si="13"/>
        <v>1.1615522206720623</v>
      </c>
      <c r="AG255" s="17">
        <f t="shared" si="11"/>
        <v>0.51946194496771358</v>
      </c>
      <c r="AH255" s="22">
        <v>126</v>
      </c>
    </row>
    <row r="256" spans="1:34" x14ac:dyDescent="0.25">
      <c r="A256" s="6" t="s">
        <v>276</v>
      </c>
      <c r="B256" s="6" t="s">
        <v>93</v>
      </c>
      <c r="C256" s="6">
        <v>1</v>
      </c>
      <c r="D256" s="6">
        <v>7.4745600000000003</v>
      </c>
      <c r="E256" s="6">
        <v>0.24915200000000001</v>
      </c>
      <c r="F256" s="6"/>
      <c r="G256" s="6" t="s">
        <v>277</v>
      </c>
      <c r="H256" s="6" t="s">
        <v>93</v>
      </c>
      <c r="I256" s="6">
        <v>0.42</v>
      </c>
      <c r="J256" s="6">
        <v>21.654699999999998</v>
      </c>
      <c r="K256" s="6">
        <v>0.72182400000000002</v>
      </c>
      <c r="L256" s="6"/>
      <c r="M256" t="s">
        <v>277</v>
      </c>
      <c r="N256" t="s">
        <v>96</v>
      </c>
      <c r="O256">
        <v>0.58333333333333337</v>
      </c>
      <c r="P256">
        <v>19.716799999999999</v>
      </c>
      <c r="Q256">
        <v>0.65722800000000003</v>
      </c>
      <c r="S256" t="s">
        <v>276</v>
      </c>
      <c r="T256" t="s">
        <v>96</v>
      </c>
      <c r="U256">
        <v>3.678929765886288E-2</v>
      </c>
      <c r="V256">
        <v>43.368299999999998</v>
      </c>
      <c r="W256">
        <v>1.70072</v>
      </c>
      <c r="Y256" t="s">
        <v>154</v>
      </c>
      <c r="Z256" t="s">
        <v>96</v>
      </c>
      <c r="AA256">
        <v>1</v>
      </c>
      <c r="AB256">
        <v>10.453900000000001</v>
      </c>
      <c r="AC256">
        <v>0.34846199999999999</v>
      </c>
      <c r="AE256" s="17">
        <f t="shared" si="12"/>
        <v>0.73547719999999994</v>
      </c>
      <c r="AF256" s="17">
        <f t="shared" si="13"/>
        <v>0.57539029695259913</v>
      </c>
      <c r="AG256" s="17">
        <f t="shared" si="11"/>
        <v>0.25732236351596033</v>
      </c>
      <c r="AH256" s="22">
        <v>126.5</v>
      </c>
    </row>
    <row r="257" spans="1:34" x14ac:dyDescent="0.25">
      <c r="A257" s="6" t="s">
        <v>277</v>
      </c>
      <c r="B257" s="6" t="s">
        <v>93</v>
      </c>
      <c r="C257" s="6">
        <v>1</v>
      </c>
      <c r="D257" s="6">
        <v>8.1303300000000007</v>
      </c>
      <c r="E257" s="6">
        <v>0.271011</v>
      </c>
      <c r="F257" s="6"/>
      <c r="G257" s="6" t="s">
        <v>278</v>
      </c>
      <c r="H257" s="6" t="s">
        <v>93</v>
      </c>
      <c r="I257" s="6">
        <v>0.37</v>
      </c>
      <c r="J257" s="6">
        <v>25.021000000000001</v>
      </c>
      <c r="K257" s="6">
        <v>0.83403499999999997</v>
      </c>
      <c r="L257" s="6"/>
      <c r="M257" t="s">
        <v>278</v>
      </c>
      <c r="N257" t="s">
        <v>96</v>
      </c>
      <c r="O257">
        <v>0.73666666666666669</v>
      </c>
      <c r="P257">
        <v>18.118400000000001</v>
      </c>
      <c r="Q257">
        <v>0.60394599999999998</v>
      </c>
      <c r="S257" t="s">
        <v>277</v>
      </c>
      <c r="T257" t="s">
        <v>96</v>
      </c>
      <c r="U257">
        <v>7.4074074074074084E-2</v>
      </c>
      <c r="V257">
        <v>36.571899999999999</v>
      </c>
      <c r="W257">
        <v>1.50502</v>
      </c>
      <c r="Y257" t="s">
        <v>155</v>
      </c>
      <c r="Z257" t="s">
        <v>96</v>
      </c>
      <c r="AA257">
        <v>0.95333333333333337</v>
      </c>
      <c r="AB257">
        <v>13.842499999999999</v>
      </c>
      <c r="AC257">
        <v>0.46141700000000002</v>
      </c>
      <c r="AE257" s="17">
        <f t="shared" si="12"/>
        <v>0.73508580000000001</v>
      </c>
      <c r="AF257" s="17">
        <f t="shared" si="13"/>
        <v>0.47698199539993102</v>
      </c>
      <c r="AG257" s="17">
        <f t="shared" si="11"/>
        <v>0.21331283315154753</v>
      </c>
      <c r="AH257" s="22">
        <v>127</v>
      </c>
    </row>
    <row r="258" spans="1:34" x14ac:dyDescent="0.25">
      <c r="A258" s="6" t="s">
        <v>278</v>
      </c>
      <c r="B258" s="6" t="s">
        <v>93</v>
      </c>
      <c r="C258" s="6">
        <v>1</v>
      </c>
      <c r="D258" s="6">
        <v>9.1703600000000005</v>
      </c>
      <c r="E258" s="6">
        <v>0.30567899999999998</v>
      </c>
      <c r="F258" s="6"/>
      <c r="G258" s="6" t="s">
        <v>279</v>
      </c>
      <c r="H258" s="6" t="s">
        <v>93</v>
      </c>
      <c r="I258" s="6">
        <v>0.283333</v>
      </c>
      <c r="J258" s="6">
        <v>26.7501</v>
      </c>
      <c r="K258" s="6">
        <v>0.89167200000000002</v>
      </c>
      <c r="L258" s="6"/>
      <c r="M258" t="s">
        <v>279</v>
      </c>
      <c r="N258" t="s">
        <v>96</v>
      </c>
      <c r="O258">
        <v>0.69333333333333336</v>
      </c>
      <c r="P258">
        <v>15.5001</v>
      </c>
      <c r="Q258">
        <v>0.51666999999999996</v>
      </c>
      <c r="S258" t="s">
        <v>278</v>
      </c>
      <c r="T258" t="s">
        <v>96</v>
      </c>
      <c r="U258">
        <v>0</v>
      </c>
      <c r="V258">
        <v>60.228999999999999</v>
      </c>
      <c r="W258">
        <v>3.2208000000000001</v>
      </c>
      <c r="Y258" t="s">
        <v>156</v>
      </c>
      <c r="Z258" t="s">
        <v>96</v>
      </c>
      <c r="AA258">
        <v>0.85</v>
      </c>
      <c r="AB258">
        <v>13.3361</v>
      </c>
      <c r="AC258">
        <v>0.44453599999999999</v>
      </c>
      <c r="AE258" s="17">
        <f t="shared" si="12"/>
        <v>1.0758713999999998</v>
      </c>
      <c r="AF258" s="17">
        <f t="shared" si="13"/>
        <v>1.2185170335423308</v>
      </c>
      <c r="AG258" s="17">
        <f t="shared" si="11"/>
        <v>0.54493738374840861</v>
      </c>
      <c r="AH258" s="22">
        <v>127.5</v>
      </c>
    </row>
    <row r="259" spans="1:34" x14ac:dyDescent="0.25">
      <c r="A259" s="6" t="s">
        <v>279</v>
      </c>
      <c r="B259" s="6" t="s">
        <v>93</v>
      </c>
      <c r="C259" s="6">
        <v>1</v>
      </c>
      <c r="D259" s="6">
        <v>9.4235299999999995</v>
      </c>
      <c r="E259" s="6">
        <v>0.31411800000000001</v>
      </c>
      <c r="F259" s="6"/>
      <c r="G259" s="6" t="s">
        <v>280</v>
      </c>
      <c r="H259" s="6" t="s">
        <v>93</v>
      </c>
      <c r="I259" s="6">
        <v>0.14333299999999999</v>
      </c>
      <c r="J259" s="6">
        <v>32.598199999999999</v>
      </c>
      <c r="K259" s="6">
        <v>1.0866100000000001</v>
      </c>
      <c r="L259" s="6"/>
      <c r="M259" t="s">
        <v>280</v>
      </c>
      <c r="N259" t="s">
        <v>96</v>
      </c>
      <c r="O259">
        <v>0.62666666666666671</v>
      </c>
      <c r="P259">
        <v>16.9496</v>
      </c>
      <c r="Q259">
        <v>0.56498700000000002</v>
      </c>
      <c r="S259" t="s">
        <v>279</v>
      </c>
      <c r="T259" t="s">
        <v>96</v>
      </c>
      <c r="U259">
        <v>3.6666666666666667E-2</v>
      </c>
      <c r="V259">
        <v>38.3752</v>
      </c>
      <c r="W259">
        <v>1.2964599999999999</v>
      </c>
      <c r="Y259" t="s">
        <v>157</v>
      </c>
      <c r="Z259" t="s">
        <v>96</v>
      </c>
      <c r="AA259">
        <v>1</v>
      </c>
      <c r="AB259">
        <v>10.091699999999999</v>
      </c>
      <c r="AC259">
        <v>0.33638899999999999</v>
      </c>
      <c r="AE259" s="17">
        <f t="shared" si="12"/>
        <v>0.71971280000000004</v>
      </c>
      <c r="AF259" s="17">
        <f t="shared" si="13"/>
        <v>0.44794956152863907</v>
      </c>
      <c r="AG259" s="17">
        <f t="shared" si="11"/>
        <v>0.2003291340138523</v>
      </c>
      <c r="AH259" s="22">
        <v>128</v>
      </c>
    </row>
    <row r="260" spans="1:34" x14ac:dyDescent="0.25">
      <c r="A260" s="6" t="s">
        <v>280</v>
      </c>
      <c r="B260" s="6" t="s">
        <v>93</v>
      </c>
      <c r="C260" s="6">
        <v>1</v>
      </c>
      <c r="D260" s="6">
        <v>9.1554199999999994</v>
      </c>
      <c r="E260" s="6">
        <v>0.30518099999999998</v>
      </c>
      <c r="F260" s="6"/>
      <c r="G260" s="6" t="s">
        <v>281</v>
      </c>
      <c r="H260" s="6" t="s">
        <v>93</v>
      </c>
      <c r="I260" s="6">
        <v>0.36</v>
      </c>
      <c r="J260" s="6">
        <v>24.254100000000001</v>
      </c>
      <c r="K260" s="6">
        <v>0.80846899999999999</v>
      </c>
      <c r="L260" s="6"/>
      <c r="M260" t="s">
        <v>281</v>
      </c>
      <c r="N260" t="s">
        <v>96</v>
      </c>
      <c r="O260">
        <v>0.8833333333333333</v>
      </c>
      <c r="P260">
        <v>11.3622</v>
      </c>
      <c r="Q260">
        <v>0.37873899999999999</v>
      </c>
      <c r="S260" t="s">
        <v>280</v>
      </c>
      <c r="T260" t="s">
        <v>96</v>
      </c>
      <c r="U260">
        <v>2.0134228187919462E-2</v>
      </c>
      <c r="V260">
        <v>50.422400000000003</v>
      </c>
      <c r="W260">
        <v>2.0580599999999998</v>
      </c>
      <c r="Y260" t="s">
        <v>158</v>
      </c>
      <c r="Z260" t="s">
        <v>96</v>
      </c>
      <c r="AA260">
        <v>1</v>
      </c>
      <c r="AB260">
        <v>11.8589</v>
      </c>
      <c r="AC260">
        <v>0.39529799999999998</v>
      </c>
      <c r="AE260" s="17">
        <f t="shared" si="12"/>
        <v>0.7891494</v>
      </c>
      <c r="AF260" s="17">
        <f t="shared" si="13"/>
        <v>0.73625545696537953</v>
      </c>
      <c r="AG260" s="17">
        <f t="shared" ref="AG260:AG323" si="14">AF260/SQRT(5)</f>
        <v>0.32926345011595193</v>
      </c>
      <c r="AH260" s="22">
        <v>128.5</v>
      </c>
    </row>
    <row r="261" spans="1:34" x14ac:dyDescent="0.25">
      <c r="A261" s="6" t="s">
        <v>281</v>
      </c>
      <c r="B261" s="6" t="s">
        <v>93</v>
      </c>
      <c r="C261" s="6">
        <v>0.94666700000000004</v>
      </c>
      <c r="D261" s="6">
        <v>10.147600000000001</v>
      </c>
      <c r="E261" s="6">
        <v>0.33825300000000003</v>
      </c>
      <c r="F261" s="6"/>
      <c r="G261" s="6" t="s">
        <v>282</v>
      </c>
      <c r="H261" s="6" t="s">
        <v>93</v>
      </c>
      <c r="I261" s="6">
        <v>0.74666699999999997</v>
      </c>
      <c r="J261" s="6">
        <v>14.116</v>
      </c>
      <c r="K261" s="6">
        <v>0.47053299999999998</v>
      </c>
      <c r="L261" s="6"/>
      <c r="M261" t="s">
        <v>282</v>
      </c>
      <c r="N261" t="s">
        <v>96</v>
      </c>
      <c r="O261">
        <v>1</v>
      </c>
      <c r="P261">
        <v>7.94956</v>
      </c>
      <c r="Q261">
        <v>0.26498500000000003</v>
      </c>
      <c r="S261" t="s">
        <v>281</v>
      </c>
      <c r="T261" t="s">
        <v>96</v>
      </c>
      <c r="U261">
        <v>9.8245614035087719E-2</v>
      </c>
      <c r="V261">
        <v>38.243400000000001</v>
      </c>
      <c r="W261">
        <v>1.6997100000000001</v>
      </c>
      <c r="Y261" t="s">
        <v>159</v>
      </c>
      <c r="Z261" t="s">
        <v>96</v>
      </c>
      <c r="AA261">
        <v>1</v>
      </c>
      <c r="AB261">
        <v>10.3019</v>
      </c>
      <c r="AC261">
        <v>0.34339599999999998</v>
      </c>
      <c r="AE261" s="17">
        <f t="shared" si="12"/>
        <v>0.62337540000000002</v>
      </c>
      <c r="AF261" s="17">
        <f t="shared" si="13"/>
        <v>0.60621446217761921</v>
      </c>
      <c r="AG261" s="17">
        <f t="shared" si="14"/>
        <v>0.27110734927452634</v>
      </c>
      <c r="AH261" s="22">
        <v>129</v>
      </c>
    </row>
    <row r="262" spans="1:34" x14ac:dyDescent="0.25">
      <c r="A262" s="6" t="s">
        <v>282</v>
      </c>
      <c r="B262" s="6" t="s">
        <v>93</v>
      </c>
      <c r="C262" s="6">
        <v>1</v>
      </c>
      <c r="D262" s="6">
        <v>8.8703400000000006</v>
      </c>
      <c r="E262" s="6">
        <v>0.295678</v>
      </c>
      <c r="F262" s="6"/>
      <c r="G262" s="6" t="s">
        <v>283</v>
      </c>
      <c r="H262" s="6" t="s">
        <v>93</v>
      </c>
      <c r="I262" s="6">
        <v>0.346667</v>
      </c>
      <c r="J262" s="6">
        <v>23.2104</v>
      </c>
      <c r="K262" s="6">
        <v>0.77367900000000001</v>
      </c>
      <c r="L262" s="6"/>
      <c r="M262" t="s">
        <v>283</v>
      </c>
      <c r="N262" t="s">
        <v>96</v>
      </c>
      <c r="O262">
        <v>0.98333333333333328</v>
      </c>
      <c r="P262">
        <v>10.8749</v>
      </c>
      <c r="Q262">
        <v>0.36249599999999998</v>
      </c>
      <c r="S262" t="s">
        <v>282</v>
      </c>
      <c r="T262" t="s">
        <v>96</v>
      </c>
      <c r="U262">
        <v>6.0000000000000005E-2</v>
      </c>
      <c r="V262">
        <v>27.832000000000001</v>
      </c>
      <c r="W262">
        <v>0.92773399999999995</v>
      </c>
      <c r="Y262" t="s">
        <v>160</v>
      </c>
      <c r="Z262" t="s">
        <v>96</v>
      </c>
      <c r="AA262">
        <v>1</v>
      </c>
      <c r="AB262">
        <v>10.943</v>
      </c>
      <c r="AC262">
        <v>0.36476700000000001</v>
      </c>
      <c r="AE262" s="17">
        <f t="shared" si="12"/>
        <v>0.54487079999999999</v>
      </c>
      <c r="AF262" s="17">
        <f t="shared" si="13"/>
        <v>0.28580256311079505</v>
      </c>
      <c r="AG262" s="17">
        <f t="shared" si="14"/>
        <v>0.1278147918518823</v>
      </c>
      <c r="AH262" s="22">
        <v>129.5</v>
      </c>
    </row>
    <row r="263" spans="1:34" x14ac:dyDescent="0.25">
      <c r="A263" s="6" t="s">
        <v>283</v>
      </c>
      <c r="B263" s="6" t="s">
        <v>93</v>
      </c>
      <c r="C263" s="6">
        <v>1</v>
      </c>
      <c r="D263" s="6">
        <v>7.47342</v>
      </c>
      <c r="E263" s="6">
        <v>0.249114</v>
      </c>
      <c r="F263" s="6"/>
      <c r="G263" s="6" t="s">
        <v>284</v>
      </c>
      <c r="H263" s="6" t="s">
        <v>93</v>
      </c>
      <c r="I263" s="6">
        <v>0.29333300000000001</v>
      </c>
      <c r="J263" s="6">
        <v>24.8004</v>
      </c>
      <c r="K263" s="6">
        <v>0.826681</v>
      </c>
      <c r="L263" s="6"/>
      <c r="M263" t="s">
        <v>284</v>
      </c>
      <c r="N263" t="s">
        <v>96</v>
      </c>
      <c r="O263">
        <v>0.87666666666666671</v>
      </c>
      <c r="P263">
        <v>12.1982</v>
      </c>
      <c r="Q263">
        <v>0.40660800000000002</v>
      </c>
      <c r="S263" t="s">
        <v>283</v>
      </c>
      <c r="T263" t="s">
        <v>96</v>
      </c>
      <c r="U263">
        <v>0</v>
      </c>
      <c r="V263">
        <v>51.644799999999996</v>
      </c>
      <c r="W263">
        <v>2.0493999999999999</v>
      </c>
      <c r="Y263" t="s">
        <v>161</v>
      </c>
      <c r="Z263" t="s">
        <v>96</v>
      </c>
      <c r="AA263">
        <v>1</v>
      </c>
      <c r="AB263">
        <v>10.323600000000001</v>
      </c>
      <c r="AC263">
        <v>0.34411900000000001</v>
      </c>
      <c r="AE263" s="17">
        <f t="shared" si="12"/>
        <v>0.77518439999999988</v>
      </c>
      <c r="AF263" s="17">
        <f t="shared" si="13"/>
        <v>0.7457702901304798</v>
      </c>
      <c r="AG263" s="17">
        <f t="shared" si="14"/>
        <v>0.33351861286629864</v>
      </c>
      <c r="AH263" s="22">
        <v>130</v>
      </c>
    </row>
    <row r="264" spans="1:34" x14ac:dyDescent="0.25">
      <c r="A264" s="6" t="s">
        <v>284</v>
      </c>
      <c r="B264" s="6" t="s">
        <v>93</v>
      </c>
      <c r="C264" s="6">
        <v>1</v>
      </c>
      <c r="D264" s="6">
        <v>8.5828399999999991</v>
      </c>
      <c r="E264" s="6">
        <v>0.28609499999999999</v>
      </c>
      <c r="F264" s="6"/>
      <c r="G264" s="6" t="s">
        <v>285</v>
      </c>
      <c r="H264" s="6" t="s">
        <v>93</v>
      </c>
      <c r="I264" s="6">
        <v>0.87333300000000003</v>
      </c>
      <c r="J264" s="6">
        <v>10.365</v>
      </c>
      <c r="K264" s="6">
        <v>0.34549999999999997</v>
      </c>
      <c r="L264" s="6"/>
      <c r="M264" t="s">
        <v>285</v>
      </c>
      <c r="N264" t="s">
        <v>96</v>
      </c>
      <c r="O264">
        <v>0.72333333333333327</v>
      </c>
      <c r="P264">
        <v>17.1234</v>
      </c>
      <c r="Q264">
        <v>0.57078099999999998</v>
      </c>
      <c r="S264" t="s">
        <v>284</v>
      </c>
      <c r="T264" t="s">
        <v>96</v>
      </c>
      <c r="U264">
        <v>0</v>
      </c>
      <c r="V264">
        <v>40.798900000000003</v>
      </c>
      <c r="W264">
        <v>1.91544</v>
      </c>
      <c r="Y264" t="s">
        <v>162</v>
      </c>
      <c r="Z264" t="s">
        <v>96</v>
      </c>
      <c r="AA264">
        <v>1</v>
      </c>
      <c r="AB264">
        <v>11.0419</v>
      </c>
      <c r="AC264">
        <v>0.36806299999999997</v>
      </c>
      <c r="AE264" s="17">
        <f t="shared" si="12"/>
        <v>0.6971757999999999</v>
      </c>
      <c r="AF264" s="17">
        <f t="shared" si="13"/>
        <v>0.68940587356556526</v>
      </c>
      <c r="AG264" s="17">
        <f t="shared" si="14"/>
        <v>0.30831167947604582</v>
      </c>
      <c r="AH264" s="23">
        <v>130.5</v>
      </c>
    </row>
    <row r="265" spans="1:34" x14ac:dyDescent="0.25">
      <c r="A265" s="6" t="s">
        <v>285</v>
      </c>
      <c r="B265" s="6" t="s">
        <v>93</v>
      </c>
      <c r="C265" s="6">
        <v>0.843333</v>
      </c>
      <c r="D265" s="6">
        <v>12.814399999999999</v>
      </c>
      <c r="E265" s="6">
        <v>0.42714800000000003</v>
      </c>
      <c r="F265" s="6"/>
      <c r="G265" s="6" t="s">
        <v>286</v>
      </c>
      <c r="H265" s="6" t="s">
        <v>93</v>
      </c>
      <c r="I265" s="6">
        <v>0.96333299999999999</v>
      </c>
      <c r="J265" s="6">
        <v>7.9239499999999996</v>
      </c>
      <c r="K265" s="6">
        <v>0.26413199999999998</v>
      </c>
      <c r="L265" s="6"/>
      <c r="M265" t="s">
        <v>286</v>
      </c>
      <c r="N265" t="s">
        <v>96</v>
      </c>
      <c r="O265">
        <v>0.16333333333333336</v>
      </c>
      <c r="P265">
        <v>30.035299999999999</v>
      </c>
      <c r="Q265">
        <v>1.00118</v>
      </c>
      <c r="S265" t="s">
        <v>285</v>
      </c>
      <c r="T265" t="s">
        <v>96</v>
      </c>
      <c r="U265">
        <v>4.0590405904059039E-2</v>
      </c>
      <c r="V265">
        <v>37.169400000000003</v>
      </c>
      <c r="W265">
        <v>1.8043400000000001</v>
      </c>
      <c r="Y265" t="s">
        <v>163</v>
      </c>
      <c r="Z265" t="s">
        <v>96</v>
      </c>
      <c r="AA265">
        <v>1</v>
      </c>
      <c r="AB265">
        <v>10.6106</v>
      </c>
      <c r="AC265">
        <v>0.35368500000000003</v>
      </c>
      <c r="AE265" s="17">
        <f t="shared" si="12"/>
        <v>0.77009700000000003</v>
      </c>
      <c r="AF265" s="17">
        <f t="shared" si="13"/>
        <v>0.6461562286916378</v>
      </c>
      <c r="AG265" s="17">
        <f t="shared" si="14"/>
        <v>0.28896985028788041</v>
      </c>
      <c r="AH265" s="23">
        <v>131</v>
      </c>
    </row>
    <row r="266" spans="1:34" x14ac:dyDescent="0.25">
      <c r="A266" s="6" t="s">
        <v>286</v>
      </c>
      <c r="B266" s="6" t="s">
        <v>93</v>
      </c>
      <c r="C266" s="6">
        <v>0.83</v>
      </c>
      <c r="D266" s="6">
        <v>14.603199999999999</v>
      </c>
      <c r="E266" s="6">
        <v>0.48677500000000001</v>
      </c>
      <c r="F266" s="6"/>
      <c r="G266" s="6" t="s">
        <v>287</v>
      </c>
      <c r="H266" s="6" t="s">
        <v>93</v>
      </c>
      <c r="I266" s="6">
        <v>0.87</v>
      </c>
      <c r="J266" s="6">
        <v>11.042999999999999</v>
      </c>
      <c r="K266" s="6">
        <v>0.36809999999999998</v>
      </c>
      <c r="L266" s="6"/>
      <c r="M266" t="s">
        <v>287</v>
      </c>
      <c r="N266" t="s">
        <v>96</v>
      </c>
      <c r="O266">
        <v>0.87</v>
      </c>
      <c r="P266">
        <v>14.5204</v>
      </c>
      <c r="Q266">
        <v>0.484012</v>
      </c>
      <c r="S266" t="s">
        <v>286</v>
      </c>
      <c r="T266" t="s">
        <v>96</v>
      </c>
      <c r="U266">
        <v>0</v>
      </c>
      <c r="V266">
        <v>63.284300000000002</v>
      </c>
      <c r="W266">
        <v>3.1328900000000002</v>
      </c>
      <c r="Y266" t="s">
        <v>164</v>
      </c>
      <c r="Z266" t="s">
        <v>96</v>
      </c>
      <c r="AA266">
        <v>1</v>
      </c>
      <c r="AB266">
        <v>9.3727199999999993</v>
      </c>
      <c r="AC266">
        <v>0.31242399999999998</v>
      </c>
      <c r="AE266" s="17">
        <f t="shared" si="12"/>
        <v>0.95684019999999992</v>
      </c>
      <c r="AF266" s="17">
        <f t="shared" si="13"/>
        <v>1.2187706708980162</v>
      </c>
      <c r="AG266" s="17">
        <f t="shared" si="14"/>
        <v>0.54505081382219778</v>
      </c>
      <c r="AH266" s="23">
        <v>131.5</v>
      </c>
    </row>
    <row r="267" spans="1:34" x14ac:dyDescent="0.25">
      <c r="A267" s="6" t="s">
        <v>287</v>
      </c>
      <c r="B267" s="6" t="s">
        <v>93</v>
      </c>
      <c r="C267" s="6">
        <v>1</v>
      </c>
      <c r="D267" s="6">
        <v>12.3117</v>
      </c>
      <c r="E267" s="6">
        <v>0.410389</v>
      </c>
      <c r="F267" s="6"/>
      <c r="G267" s="6" t="s">
        <v>288</v>
      </c>
      <c r="H267" s="6" t="s">
        <v>93</v>
      </c>
      <c r="I267" s="6">
        <v>0.89</v>
      </c>
      <c r="J267" s="6">
        <v>11.5578</v>
      </c>
      <c r="K267" s="6">
        <v>0.38525999999999999</v>
      </c>
      <c r="L267" s="6"/>
      <c r="M267" t="s">
        <v>288</v>
      </c>
      <c r="N267" t="s">
        <v>96</v>
      </c>
      <c r="O267">
        <v>0.69</v>
      </c>
      <c r="P267">
        <v>20.6006</v>
      </c>
      <c r="Q267">
        <v>0.68668600000000002</v>
      </c>
      <c r="S267" t="s">
        <v>287</v>
      </c>
      <c r="T267" t="s">
        <v>96</v>
      </c>
      <c r="U267">
        <v>8.1272084805653705E-2</v>
      </c>
      <c r="V267">
        <v>34.267600000000002</v>
      </c>
      <c r="W267">
        <v>1.8523000000000001</v>
      </c>
      <c r="Y267" t="s">
        <v>165</v>
      </c>
      <c r="Z267" t="s">
        <v>96</v>
      </c>
      <c r="AA267">
        <v>1</v>
      </c>
      <c r="AB267">
        <v>12.004799999999999</v>
      </c>
      <c r="AC267">
        <v>0.40015899999999999</v>
      </c>
      <c r="AE267" s="17">
        <f t="shared" si="12"/>
        <v>0.74695880000000003</v>
      </c>
      <c r="AF267" s="17">
        <f t="shared" si="13"/>
        <v>0.63043384512389589</v>
      </c>
      <c r="AG267" s="17">
        <f t="shared" si="14"/>
        <v>0.28193858660272109</v>
      </c>
      <c r="AH267" s="23">
        <v>132</v>
      </c>
    </row>
    <row r="268" spans="1:34" x14ac:dyDescent="0.25">
      <c r="A268" s="6" t="s">
        <v>288</v>
      </c>
      <c r="B268" s="6" t="s">
        <v>93</v>
      </c>
      <c r="C268" s="6">
        <v>1</v>
      </c>
      <c r="D268" s="6">
        <v>11.175700000000001</v>
      </c>
      <c r="E268" s="6">
        <v>0.37252400000000002</v>
      </c>
      <c r="F268" s="6"/>
      <c r="G268" s="6" t="s">
        <v>289</v>
      </c>
      <c r="H268" s="6" t="s">
        <v>93</v>
      </c>
      <c r="I268" s="6">
        <v>0.64333300000000004</v>
      </c>
      <c r="J268" s="6">
        <v>16.4056</v>
      </c>
      <c r="K268" s="6">
        <v>0.54685499999999998</v>
      </c>
      <c r="L268" s="6"/>
      <c r="M268" t="s">
        <v>289</v>
      </c>
      <c r="N268" t="s">
        <v>96</v>
      </c>
      <c r="O268">
        <v>0</v>
      </c>
      <c r="P268">
        <v>59.774700000000003</v>
      </c>
      <c r="Q268">
        <v>1.9924900000000001</v>
      </c>
      <c r="S268" t="s">
        <v>288</v>
      </c>
      <c r="T268" t="s">
        <v>96</v>
      </c>
      <c r="U268">
        <v>0</v>
      </c>
      <c r="V268">
        <v>42.506</v>
      </c>
      <c r="W268">
        <v>2.4289200000000002</v>
      </c>
      <c r="Y268" t="s">
        <v>166</v>
      </c>
      <c r="Z268" t="s">
        <v>96</v>
      </c>
      <c r="AA268">
        <v>1</v>
      </c>
      <c r="AB268">
        <v>12.648099999999999</v>
      </c>
      <c r="AC268">
        <v>0.42160300000000001</v>
      </c>
      <c r="AE268" s="17">
        <f t="shared" si="12"/>
        <v>1.1524784000000001</v>
      </c>
      <c r="AF268" s="17">
        <f t="shared" si="13"/>
        <v>0.98033285997374353</v>
      </c>
      <c r="AG268" s="17">
        <f t="shared" si="14"/>
        <v>0.43841818309561464</v>
      </c>
      <c r="AH268" s="23">
        <v>132.5</v>
      </c>
    </row>
    <row r="269" spans="1:34" x14ac:dyDescent="0.25">
      <c r="A269" s="6" t="s">
        <v>289</v>
      </c>
      <c r="B269" s="6" t="s">
        <v>93</v>
      </c>
      <c r="C269" s="6">
        <v>1</v>
      </c>
      <c r="D269" s="6">
        <v>11.366400000000001</v>
      </c>
      <c r="E269" s="6">
        <v>0.37887900000000002</v>
      </c>
      <c r="F269" s="6"/>
      <c r="G269" s="6" t="s">
        <v>290</v>
      </c>
      <c r="H269" s="6" t="s">
        <v>93</v>
      </c>
      <c r="I269" s="6">
        <v>0.28666700000000001</v>
      </c>
      <c r="J269" s="6">
        <v>23.814299999999999</v>
      </c>
      <c r="K269" s="6">
        <v>0.79381000000000002</v>
      </c>
      <c r="L269" s="6"/>
      <c r="M269" t="s">
        <v>290</v>
      </c>
      <c r="N269" t="s">
        <v>96</v>
      </c>
      <c r="O269">
        <v>0</v>
      </c>
      <c r="P269">
        <v>47.898800000000001</v>
      </c>
      <c r="Q269">
        <v>1.59663</v>
      </c>
      <c r="S269" t="s">
        <v>289</v>
      </c>
      <c r="T269" t="s">
        <v>96</v>
      </c>
      <c r="U269">
        <v>7.7702702702702686E-2</v>
      </c>
      <c r="V269">
        <v>48.693199999999997</v>
      </c>
      <c r="W269">
        <v>2.1079300000000001</v>
      </c>
      <c r="Y269" t="s">
        <v>167</v>
      </c>
      <c r="Z269" t="s">
        <v>96</v>
      </c>
      <c r="AA269">
        <v>1</v>
      </c>
      <c r="AB269">
        <v>12.8162</v>
      </c>
      <c r="AC269">
        <v>0.42720599999999997</v>
      </c>
      <c r="AE269" s="17">
        <f t="shared" si="12"/>
        <v>1.060891</v>
      </c>
      <c r="AF269" s="17">
        <f t="shared" si="13"/>
        <v>0.761796602048736</v>
      </c>
      <c r="AG269" s="17">
        <f t="shared" si="14"/>
        <v>0.34068579744186583</v>
      </c>
      <c r="AH269" s="23">
        <v>133</v>
      </c>
    </row>
    <row r="270" spans="1:34" x14ac:dyDescent="0.25">
      <c r="A270" s="6" t="s">
        <v>290</v>
      </c>
      <c r="B270" s="6" t="s">
        <v>93</v>
      </c>
      <c r="C270" s="6">
        <v>1</v>
      </c>
      <c r="D270" s="6">
        <v>12.211</v>
      </c>
      <c r="E270" s="6">
        <v>0.407032</v>
      </c>
      <c r="F270" s="6"/>
      <c r="G270" s="6" t="s">
        <v>291</v>
      </c>
      <c r="H270" s="6" t="s">
        <v>93</v>
      </c>
      <c r="I270" s="6">
        <v>0.62</v>
      </c>
      <c r="J270" s="6">
        <v>18.2502</v>
      </c>
      <c r="K270" s="6">
        <v>0.60833899999999996</v>
      </c>
      <c r="L270" s="6"/>
      <c r="M270" t="s">
        <v>291</v>
      </c>
      <c r="N270" t="s">
        <v>96</v>
      </c>
      <c r="O270">
        <v>0</v>
      </c>
      <c r="P270">
        <v>48.7684</v>
      </c>
      <c r="Q270">
        <v>1.62561</v>
      </c>
      <c r="S270" t="s">
        <v>290</v>
      </c>
      <c r="T270" t="s">
        <v>96</v>
      </c>
      <c r="U270">
        <v>7.3275862068965511E-2</v>
      </c>
      <c r="V270">
        <v>38.506500000000003</v>
      </c>
      <c r="W270">
        <v>2.5670999999999999</v>
      </c>
      <c r="Y270" t="s">
        <v>168</v>
      </c>
      <c r="Z270" t="s">
        <v>96</v>
      </c>
      <c r="AA270">
        <v>1</v>
      </c>
      <c r="AB270">
        <v>13.8024</v>
      </c>
      <c r="AC270">
        <v>0.46008199999999999</v>
      </c>
      <c r="AE270" s="17">
        <f t="shared" si="12"/>
        <v>1.1336325999999999</v>
      </c>
      <c r="AF270" s="17">
        <f t="shared" si="13"/>
        <v>0.9426588404421824</v>
      </c>
      <c r="AG270" s="17">
        <f t="shared" si="14"/>
        <v>0.42156984936396952</v>
      </c>
      <c r="AH270" s="23">
        <v>133.5</v>
      </c>
    </row>
    <row r="271" spans="1:34" x14ac:dyDescent="0.25">
      <c r="A271" s="6" t="s">
        <v>291</v>
      </c>
      <c r="B271" s="6" t="s">
        <v>93</v>
      </c>
      <c r="C271" s="6">
        <v>1</v>
      </c>
      <c r="D271" s="6">
        <v>11.320600000000001</v>
      </c>
      <c r="E271" s="6">
        <v>0.37735200000000002</v>
      </c>
      <c r="F271" s="6"/>
      <c r="G271" s="6" t="s">
        <v>292</v>
      </c>
      <c r="H271" s="6" t="s">
        <v>93</v>
      </c>
      <c r="I271" s="6">
        <v>0.12</v>
      </c>
      <c r="J271" s="6">
        <v>37.015900000000002</v>
      </c>
      <c r="K271" s="6">
        <v>1.23386</v>
      </c>
      <c r="L271" s="6"/>
      <c r="M271" t="s">
        <v>292</v>
      </c>
      <c r="N271" t="s">
        <v>96</v>
      </c>
      <c r="O271">
        <v>0.48333333333333334</v>
      </c>
      <c r="P271">
        <v>22.1877</v>
      </c>
      <c r="Q271">
        <v>0.73958900000000005</v>
      </c>
      <c r="S271" t="s">
        <v>291</v>
      </c>
      <c r="T271" t="s">
        <v>96</v>
      </c>
      <c r="U271">
        <v>0</v>
      </c>
      <c r="V271">
        <v>48.625700000000002</v>
      </c>
      <c r="W271">
        <v>2.6284200000000002</v>
      </c>
      <c r="Y271" t="s">
        <v>169</v>
      </c>
      <c r="Z271" t="s">
        <v>96</v>
      </c>
      <c r="AA271">
        <v>0.47666666666666668</v>
      </c>
      <c r="AB271">
        <v>19.640899999999998</v>
      </c>
      <c r="AC271">
        <v>0.65469699999999997</v>
      </c>
      <c r="AE271" s="17">
        <f t="shared" si="12"/>
        <v>1.1267836</v>
      </c>
      <c r="AF271" s="17">
        <f t="shared" si="13"/>
        <v>0.8945404368290456</v>
      </c>
      <c r="AG271" s="17">
        <f t="shared" si="14"/>
        <v>0.40005064507442045</v>
      </c>
      <c r="AH271" s="23">
        <v>134</v>
      </c>
    </row>
    <row r="272" spans="1:34" x14ac:dyDescent="0.25">
      <c r="A272" s="6" t="s">
        <v>292</v>
      </c>
      <c r="B272" s="6" t="s">
        <v>93</v>
      </c>
      <c r="C272" s="6">
        <v>1</v>
      </c>
      <c r="D272" s="6">
        <v>9.5434699999999992</v>
      </c>
      <c r="E272" s="6">
        <v>0.31811600000000001</v>
      </c>
      <c r="F272" s="6"/>
      <c r="G272" s="6" t="s">
        <v>293</v>
      </c>
      <c r="H272" s="6" t="s">
        <v>93</v>
      </c>
      <c r="I272" s="6">
        <v>0.86</v>
      </c>
      <c r="J272" s="6">
        <v>13.396100000000001</v>
      </c>
      <c r="K272" s="6">
        <v>0.44653599999999999</v>
      </c>
      <c r="L272" s="6"/>
      <c r="M272" t="s">
        <v>293</v>
      </c>
      <c r="N272" t="s">
        <v>96</v>
      </c>
      <c r="O272">
        <v>0</v>
      </c>
      <c r="P272">
        <v>42.564599999999999</v>
      </c>
      <c r="Q272">
        <v>1.55345</v>
      </c>
      <c r="S272" t="s">
        <v>292</v>
      </c>
      <c r="T272" t="s">
        <v>96</v>
      </c>
      <c r="U272">
        <v>1.6949152542372881E-2</v>
      </c>
      <c r="V272">
        <v>55.389499999999998</v>
      </c>
      <c r="W272">
        <v>3.2582100000000001</v>
      </c>
      <c r="Y272" t="s">
        <v>170</v>
      </c>
      <c r="Z272" t="s">
        <v>96</v>
      </c>
      <c r="AA272">
        <v>0.96333333333333326</v>
      </c>
      <c r="AB272">
        <v>12.909000000000001</v>
      </c>
      <c r="AC272">
        <v>0.43030099999999999</v>
      </c>
      <c r="AE272" s="17">
        <f t="shared" si="12"/>
        <v>1.2013225999999999</v>
      </c>
      <c r="AF272" s="17">
        <f t="shared" si="13"/>
        <v>1.2548914793318986</v>
      </c>
      <c r="AG272" s="17">
        <f t="shared" si="14"/>
        <v>0.56120453043427954</v>
      </c>
      <c r="AH272" s="23">
        <v>134.5</v>
      </c>
    </row>
    <row r="273" spans="1:34" x14ac:dyDescent="0.25">
      <c r="A273" s="6" t="s">
        <v>293</v>
      </c>
      <c r="B273" s="6" t="s">
        <v>93</v>
      </c>
      <c r="C273" s="6">
        <v>1</v>
      </c>
      <c r="D273" s="6">
        <v>10.305999999999999</v>
      </c>
      <c r="E273" s="6">
        <v>0.34353400000000001</v>
      </c>
      <c r="F273" s="6"/>
      <c r="G273" s="6" t="s">
        <v>294</v>
      </c>
      <c r="H273" s="6" t="s">
        <v>93</v>
      </c>
      <c r="I273" s="6">
        <v>1</v>
      </c>
      <c r="J273" s="6">
        <v>6.6148100000000003</v>
      </c>
      <c r="K273" s="6">
        <v>0.220494</v>
      </c>
      <c r="L273" s="6"/>
      <c r="M273" t="s">
        <v>294</v>
      </c>
      <c r="N273" t="s">
        <v>96</v>
      </c>
      <c r="O273">
        <v>0.28666666666666668</v>
      </c>
      <c r="P273">
        <v>36.2742</v>
      </c>
      <c r="Q273">
        <v>1.25952</v>
      </c>
      <c r="S273" t="s">
        <v>293</v>
      </c>
      <c r="T273" t="s">
        <v>96</v>
      </c>
      <c r="U273">
        <v>7.903780068728522E-2</v>
      </c>
      <c r="V273">
        <v>48.345700000000001</v>
      </c>
      <c r="W273">
        <v>2.2176900000000002</v>
      </c>
      <c r="Y273" t="s">
        <v>171</v>
      </c>
      <c r="Z273" t="s">
        <v>96</v>
      </c>
      <c r="AA273">
        <v>0.83666666666666667</v>
      </c>
      <c r="AB273">
        <v>13.7654</v>
      </c>
      <c r="AC273">
        <v>0.458847</v>
      </c>
      <c r="AE273" s="17">
        <f t="shared" si="12"/>
        <v>0.90001700000000007</v>
      </c>
      <c r="AF273" s="17">
        <f t="shared" si="13"/>
        <v>0.84136204271050874</v>
      </c>
      <c r="AG273" s="17">
        <f t="shared" si="14"/>
        <v>0.3762685442377558</v>
      </c>
      <c r="AH273" s="23">
        <v>135</v>
      </c>
    </row>
    <row r="274" spans="1:34" x14ac:dyDescent="0.25">
      <c r="A274" s="6" t="s">
        <v>294</v>
      </c>
      <c r="B274" s="6" t="s">
        <v>93</v>
      </c>
      <c r="C274" s="6">
        <v>1</v>
      </c>
      <c r="D274" s="6">
        <v>12.2606</v>
      </c>
      <c r="E274" s="6">
        <v>0.40868599999999999</v>
      </c>
      <c r="F274" s="6"/>
      <c r="G274" s="6" t="s">
        <v>295</v>
      </c>
      <c r="H274" s="6" t="s">
        <v>93</v>
      </c>
      <c r="I274" s="6">
        <v>0.94</v>
      </c>
      <c r="J274" s="6">
        <v>9.6214399999999998</v>
      </c>
      <c r="K274" s="6">
        <v>0.32071499999999997</v>
      </c>
      <c r="L274" s="6"/>
      <c r="M274" t="s">
        <v>295</v>
      </c>
      <c r="N274" t="s">
        <v>96</v>
      </c>
      <c r="O274">
        <v>0.61</v>
      </c>
      <c r="P274">
        <v>17.7349</v>
      </c>
      <c r="Q274">
        <v>0.59116500000000005</v>
      </c>
      <c r="S274" t="s">
        <v>294</v>
      </c>
      <c r="T274" t="s">
        <v>96</v>
      </c>
      <c r="U274">
        <v>0.14381270903010032</v>
      </c>
      <c r="V274">
        <v>38.714500000000001</v>
      </c>
      <c r="W274">
        <v>1.61985</v>
      </c>
      <c r="Y274" t="s">
        <v>172</v>
      </c>
      <c r="Z274" t="s">
        <v>96</v>
      </c>
      <c r="AA274">
        <v>0.92</v>
      </c>
      <c r="AB274">
        <v>12.746600000000001</v>
      </c>
      <c r="AC274">
        <v>0.42488799999999999</v>
      </c>
      <c r="AE274" s="17">
        <f t="shared" si="12"/>
        <v>0.67306080000000001</v>
      </c>
      <c r="AF274" s="17">
        <f t="shared" si="13"/>
        <v>0.53822580010781718</v>
      </c>
      <c r="AG274" s="17">
        <f t="shared" si="14"/>
        <v>0.24070189525705857</v>
      </c>
      <c r="AH274" s="23">
        <v>135.5</v>
      </c>
    </row>
    <row r="275" spans="1:34" x14ac:dyDescent="0.25">
      <c r="A275" s="6" t="s">
        <v>295</v>
      </c>
      <c r="B275" s="6" t="s">
        <v>93</v>
      </c>
      <c r="C275" s="6">
        <v>1</v>
      </c>
      <c r="D275" s="6">
        <v>10.400700000000001</v>
      </c>
      <c r="E275" s="6">
        <v>0.34668900000000002</v>
      </c>
      <c r="F275" s="6"/>
      <c r="G275" s="6" t="s">
        <v>296</v>
      </c>
      <c r="H275" s="6" t="s">
        <v>93</v>
      </c>
      <c r="I275" s="6">
        <v>0.88666699999999998</v>
      </c>
      <c r="J275" s="6">
        <v>9.7438599999999997</v>
      </c>
      <c r="K275" s="6">
        <v>0.324795</v>
      </c>
      <c r="L275" s="6"/>
      <c r="M275" t="s">
        <v>296</v>
      </c>
      <c r="N275" t="s">
        <v>96</v>
      </c>
      <c r="O275">
        <v>0.33666666666666667</v>
      </c>
      <c r="P275">
        <v>24.855799999999999</v>
      </c>
      <c r="Q275">
        <v>0.84832099999999999</v>
      </c>
      <c r="S275" t="s">
        <v>295</v>
      </c>
      <c r="T275" t="s">
        <v>96</v>
      </c>
      <c r="U275">
        <v>0.28523489932885904</v>
      </c>
      <c r="V275">
        <v>45.444600000000001</v>
      </c>
      <c r="W275">
        <v>1.95041</v>
      </c>
      <c r="Y275" t="s">
        <v>173</v>
      </c>
      <c r="Z275" t="s">
        <v>96</v>
      </c>
      <c r="AA275">
        <v>0.88666666666666671</v>
      </c>
      <c r="AB275">
        <v>13.09</v>
      </c>
      <c r="AC275">
        <v>0.43633499999999997</v>
      </c>
      <c r="AE275" s="17">
        <f t="shared" si="12"/>
        <v>0.78130999999999995</v>
      </c>
      <c r="AF275" s="17">
        <f t="shared" si="13"/>
        <v>0.68694875966333913</v>
      </c>
      <c r="AG275" s="17">
        <f t="shared" si="14"/>
        <v>0.30721282473327838</v>
      </c>
      <c r="AH275" s="23">
        <v>136</v>
      </c>
    </row>
    <row r="276" spans="1:34" x14ac:dyDescent="0.25">
      <c r="A276" s="6" t="s">
        <v>296</v>
      </c>
      <c r="B276" s="6" t="s">
        <v>93</v>
      </c>
      <c r="C276" s="6">
        <v>1</v>
      </c>
      <c r="D276" s="6">
        <v>11.3933</v>
      </c>
      <c r="E276" s="6">
        <v>0.379778</v>
      </c>
      <c r="F276" s="6"/>
      <c r="G276" s="6" t="s">
        <v>297</v>
      </c>
      <c r="H276" s="6" t="s">
        <v>93</v>
      </c>
      <c r="I276" s="6">
        <v>1</v>
      </c>
      <c r="J276" s="6">
        <v>4.1655600000000002</v>
      </c>
      <c r="K276" s="6">
        <v>0.138852</v>
      </c>
      <c r="L276" s="6"/>
      <c r="M276" t="s">
        <v>297</v>
      </c>
      <c r="N276" t="s">
        <v>96</v>
      </c>
      <c r="O276">
        <v>0.7433333333333334</v>
      </c>
      <c r="P276">
        <v>18.006399999999999</v>
      </c>
      <c r="Q276">
        <v>0.60021400000000003</v>
      </c>
      <c r="S276" t="s">
        <v>296</v>
      </c>
      <c r="T276" t="s">
        <v>96</v>
      </c>
      <c r="U276">
        <v>0</v>
      </c>
      <c r="V276">
        <v>49.479300000000002</v>
      </c>
      <c r="W276">
        <v>1.8531599999999999</v>
      </c>
      <c r="Y276" t="s">
        <v>174</v>
      </c>
      <c r="Z276" t="s">
        <v>96</v>
      </c>
      <c r="AA276">
        <v>1</v>
      </c>
      <c r="AB276">
        <v>13.051399999999999</v>
      </c>
      <c r="AC276">
        <v>0.43504500000000002</v>
      </c>
      <c r="AE276" s="17">
        <f t="shared" si="12"/>
        <v>0.68140979999999995</v>
      </c>
      <c r="AF276" s="17">
        <f t="shared" si="13"/>
        <v>0.67558078956716938</v>
      </c>
      <c r="AG276" s="17">
        <f t="shared" si="14"/>
        <v>0.30212891395303426</v>
      </c>
      <c r="AH276" s="23">
        <v>136.5</v>
      </c>
    </row>
    <row r="277" spans="1:34" x14ac:dyDescent="0.25">
      <c r="A277" s="6" t="s">
        <v>297</v>
      </c>
      <c r="B277" s="6" t="s">
        <v>93</v>
      </c>
      <c r="C277" s="6">
        <v>1</v>
      </c>
      <c r="D277" s="6">
        <v>11.674300000000001</v>
      </c>
      <c r="E277" s="6">
        <v>0.38914300000000002</v>
      </c>
      <c r="F277" s="6"/>
      <c r="G277" s="6" t="s">
        <v>298</v>
      </c>
      <c r="H277" s="6" t="s">
        <v>93</v>
      </c>
      <c r="I277" s="6">
        <v>1</v>
      </c>
      <c r="J277" s="6">
        <v>4.9883100000000002</v>
      </c>
      <c r="K277" s="6">
        <v>0.16627700000000001</v>
      </c>
      <c r="L277" s="6"/>
      <c r="M277" t="s">
        <v>298</v>
      </c>
      <c r="N277" t="s">
        <v>96</v>
      </c>
      <c r="O277">
        <v>0.91666666666666663</v>
      </c>
      <c r="P277">
        <v>11.991300000000001</v>
      </c>
      <c r="Q277">
        <v>0.39971099999999998</v>
      </c>
      <c r="S277" t="s">
        <v>297</v>
      </c>
      <c r="T277" t="s">
        <v>96</v>
      </c>
      <c r="U277">
        <v>0</v>
      </c>
      <c r="V277">
        <v>58.242699999999999</v>
      </c>
      <c r="W277">
        <v>2.9715699999999998</v>
      </c>
      <c r="Y277" t="s">
        <v>175</v>
      </c>
      <c r="Z277" t="s">
        <v>96</v>
      </c>
      <c r="AA277">
        <v>1</v>
      </c>
      <c r="AB277">
        <v>11.3675</v>
      </c>
      <c r="AC277">
        <v>0.378917</v>
      </c>
      <c r="AE277" s="17">
        <f t="shared" si="12"/>
        <v>0.86112359999999999</v>
      </c>
      <c r="AF277" s="17">
        <f t="shared" si="13"/>
        <v>1.1837426118146628</v>
      </c>
      <c r="AG277" s="17">
        <f t="shared" si="14"/>
        <v>0.52938578957614635</v>
      </c>
      <c r="AH277" s="23">
        <v>137</v>
      </c>
    </row>
    <row r="278" spans="1:34" x14ac:dyDescent="0.25">
      <c r="A278" s="6" t="s">
        <v>298</v>
      </c>
      <c r="B278" s="6" t="s">
        <v>93</v>
      </c>
      <c r="C278" s="6">
        <v>1</v>
      </c>
      <c r="D278" s="6">
        <v>9.6563999999999997</v>
      </c>
      <c r="E278" s="6">
        <v>0.32188</v>
      </c>
      <c r="F278" s="6"/>
      <c r="G278" s="6" t="s">
        <v>299</v>
      </c>
      <c r="H278" s="6" t="s">
        <v>93</v>
      </c>
      <c r="I278" s="6">
        <v>0.98</v>
      </c>
      <c r="J278" s="6">
        <v>6.8906400000000003</v>
      </c>
      <c r="K278" s="6">
        <v>0.229688</v>
      </c>
      <c r="L278" s="6"/>
      <c r="M278" t="s">
        <v>299</v>
      </c>
      <c r="N278" t="s">
        <v>96</v>
      </c>
      <c r="O278">
        <v>0.72000000000000008</v>
      </c>
      <c r="P278">
        <v>15.188000000000001</v>
      </c>
      <c r="Q278">
        <v>0.50626499999999997</v>
      </c>
      <c r="S278" t="s">
        <v>298</v>
      </c>
      <c r="T278" t="s">
        <v>96</v>
      </c>
      <c r="U278">
        <v>0.11705685618729098</v>
      </c>
      <c r="V278">
        <v>48.879800000000003</v>
      </c>
      <c r="W278">
        <v>1.87999</v>
      </c>
      <c r="Y278" t="s">
        <v>176</v>
      </c>
      <c r="Z278" t="s">
        <v>96</v>
      </c>
      <c r="AA278">
        <v>0.86</v>
      </c>
      <c r="AB278">
        <v>14.6218</v>
      </c>
      <c r="AC278">
        <v>0.48739399999999999</v>
      </c>
      <c r="AE278" s="17">
        <f t="shared" si="12"/>
        <v>0.68504339999999997</v>
      </c>
      <c r="AF278" s="17">
        <f t="shared" si="13"/>
        <v>0.67789390281355977</v>
      </c>
      <c r="AG278" s="17">
        <f t="shared" si="14"/>
        <v>0.3031633696447511</v>
      </c>
      <c r="AH278" s="23">
        <v>137.5</v>
      </c>
    </row>
    <row r="279" spans="1:34" x14ac:dyDescent="0.25">
      <c r="A279" s="6" t="s">
        <v>299</v>
      </c>
      <c r="B279" s="6" t="s">
        <v>93</v>
      </c>
      <c r="C279" s="6">
        <v>0.776667</v>
      </c>
      <c r="D279" s="6">
        <v>16.0976</v>
      </c>
      <c r="E279" s="6">
        <v>0.53658499999999998</v>
      </c>
      <c r="F279" s="6"/>
      <c r="G279" s="6" t="s">
        <v>300</v>
      </c>
      <c r="H279" s="6" t="s">
        <v>93</v>
      </c>
      <c r="I279" s="6">
        <v>0.94</v>
      </c>
      <c r="J279" s="6">
        <v>7.9318600000000004</v>
      </c>
      <c r="K279" s="6">
        <v>0.26439499999999999</v>
      </c>
      <c r="L279" s="6"/>
      <c r="M279" t="s">
        <v>300</v>
      </c>
      <c r="N279" t="s">
        <v>96</v>
      </c>
      <c r="O279">
        <v>0.78666666666666674</v>
      </c>
      <c r="P279">
        <v>16.643899999999999</v>
      </c>
      <c r="Q279">
        <v>0.55479800000000001</v>
      </c>
      <c r="S279" t="s">
        <v>299</v>
      </c>
      <c r="T279" t="s">
        <v>96</v>
      </c>
      <c r="U279">
        <v>0</v>
      </c>
      <c r="V279">
        <v>49.176200000000001</v>
      </c>
      <c r="W279">
        <v>2.44658</v>
      </c>
      <c r="Y279" t="s">
        <v>177</v>
      </c>
      <c r="Z279" t="s">
        <v>96</v>
      </c>
      <c r="AA279">
        <v>0.96666666666666667</v>
      </c>
      <c r="AB279">
        <v>14.0474</v>
      </c>
      <c r="AC279">
        <v>0.468248</v>
      </c>
      <c r="AE279" s="17">
        <f t="shared" si="12"/>
        <v>0.85412120000000002</v>
      </c>
      <c r="AF279" s="17">
        <f t="shared" si="13"/>
        <v>0.89763909277487464</v>
      </c>
      <c r="AG279" s="17">
        <f t="shared" si="14"/>
        <v>0.40143640614117199</v>
      </c>
      <c r="AH279" s="23">
        <v>138</v>
      </c>
    </row>
    <row r="280" spans="1:34" x14ac:dyDescent="0.25">
      <c r="A280" s="6" t="s">
        <v>300</v>
      </c>
      <c r="B280" s="6" t="s">
        <v>93</v>
      </c>
      <c r="C280" s="6">
        <v>0.55666700000000002</v>
      </c>
      <c r="D280" s="6">
        <v>18.920100000000001</v>
      </c>
      <c r="E280" s="6">
        <v>0.63066900000000004</v>
      </c>
      <c r="F280" s="6"/>
      <c r="G280" s="6" t="s">
        <v>301</v>
      </c>
      <c r="H280" s="6" t="s">
        <v>93</v>
      </c>
      <c r="I280" s="6">
        <v>0.30333300000000002</v>
      </c>
      <c r="J280" s="6">
        <v>24.247199999999999</v>
      </c>
      <c r="K280" s="6">
        <v>0.80823999999999996</v>
      </c>
      <c r="L280" s="6"/>
      <c r="M280" t="s">
        <v>301</v>
      </c>
      <c r="N280" t="s">
        <v>96</v>
      </c>
      <c r="O280">
        <v>0.89333333333333331</v>
      </c>
      <c r="P280">
        <v>13.863200000000001</v>
      </c>
      <c r="Q280">
        <v>0.46210800000000002</v>
      </c>
      <c r="S280" t="s">
        <v>300</v>
      </c>
      <c r="T280" t="s">
        <v>96</v>
      </c>
      <c r="U280">
        <v>6.7164179104477612E-2</v>
      </c>
      <c r="V280">
        <v>38.131</v>
      </c>
      <c r="W280">
        <v>1.7901899999999999</v>
      </c>
      <c r="Y280" t="s">
        <v>178</v>
      </c>
      <c r="Z280" t="s">
        <v>96</v>
      </c>
      <c r="AA280">
        <v>0.95333333333333337</v>
      </c>
      <c r="AB280">
        <v>12.541600000000001</v>
      </c>
      <c r="AC280">
        <v>0.41805500000000001</v>
      </c>
      <c r="AE280" s="17">
        <f t="shared" ref="AE280:AE343" si="15">AVERAGE(AC280,W280,Q280,K280,E280)</f>
        <v>0.82185240000000004</v>
      </c>
      <c r="AF280" s="17">
        <f t="shared" ref="AF280:AF343" si="16">STDEV(AC280,W280,Q280,K280,E280)</f>
        <v>0.56277936862974987</v>
      </c>
      <c r="AG280" s="17">
        <f t="shared" si="14"/>
        <v>0.25168258491810669</v>
      </c>
      <c r="AH280" s="23">
        <v>138.5</v>
      </c>
    </row>
    <row r="281" spans="1:34" x14ac:dyDescent="0.25">
      <c r="A281" s="6" t="s">
        <v>301</v>
      </c>
      <c r="B281" s="6" t="s">
        <v>93</v>
      </c>
      <c r="C281" s="6">
        <v>1</v>
      </c>
      <c r="D281" s="6">
        <v>12.023400000000001</v>
      </c>
      <c r="E281" s="6">
        <v>0.40078200000000003</v>
      </c>
      <c r="F281" s="6"/>
      <c r="G281" s="6" t="s">
        <v>302</v>
      </c>
      <c r="H281" s="6" t="s">
        <v>93</v>
      </c>
      <c r="I281" s="6">
        <v>0.32</v>
      </c>
      <c r="J281" s="6">
        <v>22.362500000000001</v>
      </c>
      <c r="K281" s="6">
        <v>0.745417</v>
      </c>
      <c r="L281" s="6"/>
      <c r="M281" t="s">
        <v>302</v>
      </c>
      <c r="N281" t="s">
        <v>96</v>
      </c>
      <c r="O281">
        <v>0.7</v>
      </c>
      <c r="P281">
        <v>15.8529</v>
      </c>
      <c r="Q281">
        <v>0.52842900000000004</v>
      </c>
      <c r="S281" t="s">
        <v>301</v>
      </c>
      <c r="T281" t="s">
        <v>96</v>
      </c>
      <c r="U281">
        <v>4.4217687074829932E-2</v>
      </c>
      <c r="V281">
        <v>59.010599999999997</v>
      </c>
      <c r="W281">
        <v>2.6110899999999999</v>
      </c>
      <c r="Y281" t="s">
        <v>179</v>
      </c>
      <c r="Z281" t="s">
        <v>96</v>
      </c>
      <c r="AA281">
        <v>1</v>
      </c>
      <c r="AB281">
        <v>9.9754500000000004</v>
      </c>
      <c r="AC281">
        <v>0.33251500000000001</v>
      </c>
      <c r="AE281" s="17">
        <f t="shared" si="15"/>
        <v>0.92364659999999998</v>
      </c>
      <c r="AF281" s="17">
        <f t="shared" si="16"/>
        <v>0.95632786327718156</v>
      </c>
      <c r="AG281" s="17">
        <f t="shared" si="14"/>
        <v>0.42768282221298054</v>
      </c>
      <c r="AH281" s="23">
        <v>139</v>
      </c>
    </row>
    <row r="282" spans="1:34" x14ac:dyDescent="0.25">
      <c r="A282" s="6" t="s">
        <v>302</v>
      </c>
      <c r="B282" s="6" t="s">
        <v>93</v>
      </c>
      <c r="C282" s="6">
        <v>1</v>
      </c>
      <c r="D282" s="6">
        <v>11.564399999999999</v>
      </c>
      <c r="E282" s="6">
        <v>0.38547900000000002</v>
      </c>
      <c r="F282" s="6"/>
      <c r="G282" s="6" t="s">
        <v>303</v>
      </c>
      <c r="H282" s="6" t="s">
        <v>93</v>
      </c>
      <c r="I282" s="6">
        <v>0.55666700000000002</v>
      </c>
      <c r="J282" s="6">
        <v>18.337399999999999</v>
      </c>
      <c r="K282" s="6">
        <v>0.61124599999999996</v>
      </c>
      <c r="L282" s="6"/>
      <c r="M282" t="s">
        <v>303</v>
      </c>
      <c r="N282" t="s">
        <v>96</v>
      </c>
      <c r="O282">
        <v>0.86</v>
      </c>
      <c r="P282">
        <v>16.256799999999998</v>
      </c>
      <c r="Q282">
        <v>0.54189399999999999</v>
      </c>
      <c r="S282" t="s">
        <v>302</v>
      </c>
      <c r="T282" t="s">
        <v>96</v>
      </c>
      <c r="U282">
        <v>3.3333333333333335E-3</v>
      </c>
      <c r="V282">
        <v>53.6511</v>
      </c>
      <c r="W282">
        <v>2.2078600000000002</v>
      </c>
      <c r="Y282" t="s">
        <v>180</v>
      </c>
      <c r="Z282" t="s">
        <v>96</v>
      </c>
      <c r="AA282">
        <v>1</v>
      </c>
      <c r="AB282">
        <v>11.3367</v>
      </c>
      <c r="AC282">
        <v>0.37789099999999998</v>
      </c>
      <c r="AE282" s="17">
        <f t="shared" si="15"/>
        <v>0.824874</v>
      </c>
      <c r="AF282" s="17">
        <f t="shared" si="16"/>
        <v>0.77961956223757001</v>
      </c>
      <c r="AG282" s="17">
        <f t="shared" si="14"/>
        <v>0.34865646755036689</v>
      </c>
      <c r="AH282" s="23">
        <v>139.5</v>
      </c>
    </row>
    <row r="283" spans="1:34" x14ac:dyDescent="0.25">
      <c r="A283" s="6" t="s">
        <v>303</v>
      </c>
      <c r="B283" s="6" t="s">
        <v>93</v>
      </c>
      <c r="C283" s="6">
        <v>1</v>
      </c>
      <c r="D283" s="6">
        <v>12.130699999999999</v>
      </c>
      <c r="E283" s="6">
        <v>0.40435599999999999</v>
      </c>
      <c r="F283" s="6"/>
      <c r="G283" s="6" t="s">
        <v>304</v>
      </c>
      <c r="H283" s="6" t="s">
        <v>93</v>
      </c>
      <c r="I283" s="6">
        <v>0.80333299999999996</v>
      </c>
      <c r="J283" s="6">
        <v>12.059900000000001</v>
      </c>
      <c r="K283" s="6">
        <v>0.40199699999999999</v>
      </c>
      <c r="L283" s="6"/>
      <c r="M283" t="s">
        <v>304</v>
      </c>
      <c r="N283" t="s">
        <v>96</v>
      </c>
      <c r="O283">
        <v>0.6</v>
      </c>
      <c r="P283">
        <v>17.112100000000002</v>
      </c>
      <c r="Q283">
        <v>0.57040500000000005</v>
      </c>
      <c r="S283" t="s">
        <v>303</v>
      </c>
      <c r="T283" t="s">
        <v>96</v>
      </c>
      <c r="U283">
        <v>8.4507042253521125E-2</v>
      </c>
      <c r="V283">
        <v>46.159799999999997</v>
      </c>
      <c r="W283">
        <v>2.1174200000000001</v>
      </c>
      <c r="Y283" t="s">
        <v>181</v>
      </c>
      <c r="Z283" t="s">
        <v>96</v>
      </c>
      <c r="AA283">
        <v>1</v>
      </c>
      <c r="AB283">
        <v>12.7148</v>
      </c>
      <c r="AC283">
        <v>0.42382500000000001</v>
      </c>
      <c r="AE283" s="17">
        <f t="shared" si="15"/>
        <v>0.78360059999999998</v>
      </c>
      <c r="AF283" s="17">
        <f t="shared" si="16"/>
        <v>0.74890133064930542</v>
      </c>
      <c r="AG283" s="17">
        <f t="shared" si="14"/>
        <v>0.33491885675437871</v>
      </c>
      <c r="AH283" s="23">
        <v>140</v>
      </c>
    </row>
    <row r="284" spans="1:34" x14ac:dyDescent="0.25">
      <c r="A284" s="6" t="s">
        <v>304</v>
      </c>
      <c r="B284" s="6" t="s">
        <v>93</v>
      </c>
      <c r="C284" s="6">
        <v>0.83333299999999999</v>
      </c>
      <c r="D284" s="6">
        <v>14.8736</v>
      </c>
      <c r="E284" s="6">
        <v>0.49578499999999998</v>
      </c>
      <c r="F284" s="6"/>
      <c r="G284" s="6" t="s">
        <v>305</v>
      </c>
      <c r="H284" s="6" t="s">
        <v>93</v>
      </c>
      <c r="I284" s="6">
        <v>1</v>
      </c>
      <c r="J284" s="6">
        <v>4.2404200000000003</v>
      </c>
      <c r="K284" s="6">
        <v>0.141347</v>
      </c>
      <c r="L284" s="6"/>
      <c r="M284" t="s">
        <v>305</v>
      </c>
      <c r="N284" t="s">
        <v>96</v>
      </c>
      <c r="O284">
        <v>0.94666666666666666</v>
      </c>
      <c r="P284">
        <v>14.566000000000001</v>
      </c>
      <c r="Q284">
        <v>0.48553200000000002</v>
      </c>
      <c r="S284" t="s">
        <v>304</v>
      </c>
      <c r="T284" t="s">
        <v>96</v>
      </c>
      <c r="U284">
        <v>0.19655172413793104</v>
      </c>
      <c r="V284">
        <v>39.620699999999999</v>
      </c>
      <c r="W284">
        <v>1.76092</v>
      </c>
      <c r="Y284" t="s">
        <v>182</v>
      </c>
      <c r="Z284" t="s">
        <v>96</v>
      </c>
      <c r="AA284">
        <v>1</v>
      </c>
      <c r="AB284">
        <v>11.792400000000001</v>
      </c>
      <c r="AC284">
        <v>0.39307900000000001</v>
      </c>
      <c r="AE284" s="17">
        <f t="shared" si="15"/>
        <v>0.65533260000000015</v>
      </c>
      <c r="AF284" s="17">
        <f t="shared" si="16"/>
        <v>0.63434401691534847</v>
      </c>
      <c r="AG284" s="17">
        <f t="shared" si="14"/>
        <v>0.28368726858859911</v>
      </c>
      <c r="AH284" s="23">
        <v>140.5</v>
      </c>
    </row>
    <row r="285" spans="1:34" x14ac:dyDescent="0.25">
      <c r="A285" s="6" t="s">
        <v>305</v>
      </c>
      <c r="B285" s="6" t="s">
        <v>93</v>
      </c>
      <c r="C285" s="6">
        <v>1</v>
      </c>
      <c r="D285" s="6">
        <v>14.420199999999999</v>
      </c>
      <c r="E285" s="6">
        <v>0.48067500000000002</v>
      </c>
      <c r="F285" s="6"/>
      <c r="G285" s="6" t="s">
        <v>306</v>
      </c>
      <c r="H285" s="6" t="s">
        <v>93</v>
      </c>
      <c r="I285" s="6">
        <v>0.77</v>
      </c>
      <c r="J285" s="6">
        <v>13.5672</v>
      </c>
      <c r="K285" s="6">
        <v>0.452241</v>
      </c>
      <c r="L285" s="6"/>
      <c r="M285" t="s">
        <v>306</v>
      </c>
      <c r="N285" t="s">
        <v>96</v>
      </c>
      <c r="O285">
        <v>0.76666666666666672</v>
      </c>
      <c r="P285">
        <v>19.319600000000001</v>
      </c>
      <c r="Q285">
        <v>0.64398699999999998</v>
      </c>
      <c r="S285" t="s">
        <v>305</v>
      </c>
      <c r="T285" t="s">
        <v>96</v>
      </c>
      <c r="U285">
        <v>9.0301003344481615E-2</v>
      </c>
      <c r="V285">
        <v>55.158700000000003</v>
      </c>
      <c r="W285">
        <v>2.5775100000000002</v>
      </c>
      <c r="Y285" t="s">
        <v>183</v>
      </c>
      <c r="Z285" t="s">
        <v>96</v>
      </c>
      <c r="AA285">
        <v>1</v>
      </c>
      <c r="AB285">
        <v>10.746499999999999</v>
      </c>
      <c r="AC285">
        <v>0.35821700000000001</v>
      </c>
      <c r="AE285" s="17">
        <f t="shared" si="15"/>
        <v>0.90252599999999994</v>
      </c>
      <c r="AF285" s="17">
        <f t="shared" si="16"/>
        <v>0.94199269499343796</v>
      </c>
      <c r="AG285" s="17">
        <f t="shared" si="14"/>
        <v>0.42127194006271063</v>
      </c>
      <c r="AH285" s="23">
        <v>141</v>
      </c>
    </row>
    <row r="286" spans="1:34" x14ac:dyDescent="0.25">
      <c r="A286" s="6" t="s">
        <v>306</v>
      </c>
      <c r="B286" s="6" t="s">
        <v>93</v>
      </c>
      <c r="C286" s="6">
        <v>1</v>
      </c>
      <c r="D286" s="6">
        <v>11.6791</v>
      </c>
      <c r="E286" s="6">
        <v>0.38930199999999998</v>
      </c>
      <c r="F286" s="6"/>
      <c r="G286" s="6" t="s">
        <v>307</v>
      </c>
      <c r="H286" s="6" t="s">
        <v>93</v>
      </c>
      <c r="I286" s="6">
        <v>0.32666699999999999</v>
      </c>
      <c r="J286" s="6">
        <v>25.946400000000001</v>
      </c>
      <c r="K286" s="6">
        <v>0.86487899999999995</v>
      </c>
      <c r="L286" s="6"/>
      <c r="M286" t="s">
        <v>307</v>
      </c>
      <c r="N286" t="s">
        <v>96</v>
      </c>
      <c r="O286">
        <v>0.53333333333333333</v>
      </c>
      <c r="P286">
        <v>24.4238</v>
      </c>
      <c r="Q286">
        <v>0.81412799999999996</v>
      </c>
      <c r="S286" t="s">
        <v>306</v>
      </c>
      <c r="T286" t="s">
        <v>96</v>
      </c>
      <c r="U286">
        <v>1.3333333333333334E-2</v>
      </c>
      <c r="V286">
        <v>40.601799999999997</v>
      </c>
      <c r="W286">
        <v>1.3533900000000001</v>
      </c>
      <c r="Y286" t="s">
        <v>184</v>
      </c>
      <c r="Z286" t="s">
        <v>96</v>
      </c>
      <c r="AA286">
        <v>1</v>
      </c>
      <c r="AB286">
        <v>11.014900000000001</v>
      </c>
      <c r="AC286">
        <v>0.36716399999999999</v>
      </c>
      <c r="AE286" s="17">
        <f t="shared" si="15"/>
        <v>0.75777260000000002</v>
      </c>
      <c r="AF286" s="17">
        <f t="shared" si="16"/>
        <v>0.40551000624867456</v>
      </c>
      <c r="AG286" s="17">
        <f t="shared" si="14"/>
        <v>0.18134958790568015</v>
      </c>
      <c r="AH286" s="23">
        <v>141.5</v>
      </c>
    </row>
    <row r="287" spans="1:34" x14ac:dyDescent="0.25">
      <c r="A287" s="6" t="s">
        <v>307</v>
      </c>
      <c r="B287" s="6" t="s">
        <v>93</v>
      </c>
      <c r="C287" s="6">
        <v>1</v>
      </c>
      <c r="D287" s="6">
        <v>12.450100000000001</v>
      </c>
      <c r="E287" s="6">
        <v>0.41500399999999998</v>
      </c>
      <c r="F287" s="6"/>
      <c r="G287" s="6" t="s">
        <v>308</v>
      </c>
      <c r="H287" s="6" t="s">
        <v>93</v>
      </c>
      <c r="I287" s="6">
        <v>0.53333299999999995</v>
      </c>
      <c r="J287" s="6">
        <v>19.3064</v>
      </c>
      <c r="K287" s="6">
        <v>0.64354599999999995</v>
      </c>
      <c r="L287" s="6"/>
      <c r="M287" t="s">
        <v>308</v>
      </c>
      <c r="N287" t="s">
        <v>96</v>
      </c>
      <c r="O287">
        <v>0.92666666666666664</v>
      </c>
      <c r="P287">
        <v>13.418200000000001</v>
      </c>
      <c r="Q287">
        <v>0.447274</v>
      </c>
      <c r="S287" t="s">
        <v>307</v>
      </c>
      <c r="T287" t="s">
        <v>96</v>
      </c>
      <c r="U287">
        <v>0.31333333333333335</v>
      </c>
      <c r="V287">
        <v>27.814499999999999</v>
      </c>
      <c r="W287">
        <v>0.92715099999999995</v>
      </c>
      <c r="Y287" t="s">
        <v>185</v>
      </c>
      <c r="Z287" t="s">
        <v>96</v>
      </c>
      <c r="AA287">
        <v>0.67333333333333334</v>
      </c>
      <c r="AB287">
        <v>18.998000000000001</v>
      </c>
      <c r="AC287">
        <v>0.63326800000000005</v>
      </c>
      <c r="AE287" s="17">
        <f t="shared" si="15"/>
        <v>0.61324860000000014</v>
      </c>
      <c r="AF287" s="17">
        <f t="shared" si="16"/>
        <v>0.20414572909027462</v>
      </c>
      <c r="AG287" s="17">
        <f t="shared" si="14"/>
        <v>9.1296745512422062E-2</v>
      </c>
      <c r="AH287" s="23">
        <v>142</v>
      </c>
    </row>
    <row r="288" spans="1:34" x14ac:dyDescent="0.25">
      <c r="A288" s="6" t="s">
        <v>308</v>
      </c>
      <c r="B288" s="6" t="s">
        <v>93</v>
      </c>
      <c r="C288" s="6">
        <v>1</v>
      </c>
      <c r="D288" s="6">
        <v>11.9139</v>
      </c>
      <c r="E288" s="6">
        <v>0.39712999999999998</v>
      </c>
      <c r="F288" s="6"/>
      <c r="G288" s="6" t="s">
        <v>309</v>
      </c>
      <c r="H288" s="6" t="s">
        <v>93</v>
      </c>
      <c r="I288" s="6">
        <v>0.81</v>
      </c>
      <c r="J288" s="6">
        <v>10.013500000000001</v>
      </c>
      <c r="K288" s="6">
        <v>0.33378400000000003</v>
      </c>
      <c r="L288" s="6"/>
      <c r="M288" t="s">
        <v>309</v>
      </c>
      <c r="N288" t="s">
        <v>96</v>
      </c>
      <c r="O288">
        <v>0.70666666666666667</v>
      </c>
      <c r="P288">
        <v>17.081</v>
      </c>
      <c r="Q288">
        <v>0.56936600000000004</v>
      </c>
      <c r="S288" t="s">
        <v>308</v>
      </c>
      <c r="T288" t="s">
        <v>96</v>
      </c>
      <c r="U288">
        <v>0.26999999999999996</v>
      </c>
      <c r="V288">
        <v>26.902000000000001</v>
      </c>
      <c r="W288">
        <v>0.90579299999999996</v>
      </c>
      <c r="Y288" t="s">
        <v>186</v>
      </c>
      <c r="Z288" t="s">
        <v>96</v>
      </c>
      <c r="AA288">
        <v>0.82666666666666666</v>
      </c>
      <c r="AB288">
        <v>14.015599999999999</v>
      </c>
      <c r="AC288">
        <v>0.46718700000000002</v>
      </c>
      <c r="AE288" s="17">
        <f t="shared" si="15"/>
        <v>0.53465200000000002</v>
      </c>
      <c r="AF288" s="17">
        <f t="shared" si="16"/>
        <v>0.2251457771145175</v>
      </c>
      <c r="AG288" s="17">
        <f t="shared" si="14"/>
        <v>0.10068825249501551</v>
      </c>
      <c r="AH288" s="23">
        <v>142.5</v>
      </c>
    </row>
    <row r="289" spans="1:34" x14ac:dyDescent="0.25">
      <c r="A289" s="6" t="s">
        <v>309</v>
      </c>
      <c r="B289" s="6" t="s">
        <v>93</v>
      </c>
      <c r="C289" s="6">
        <v>0.86</v>
      </c>
      <c r="D289" s="6">
        <v>13.9551</v>
      </c>
      <c r="E289" s="6">
        <v>0.465169</v>
      </c>
      <c r="F289" s="6"/>
      <c r="G289" s="6" t="s">
        <v>310</v>
      </c>
      <c r="H289" s="6" t="s">
        <v>93</v>
      </c>
      <c r="I289" s="6">
        <v>1</v>
      </c>
      <c r="J289" s="6">
        <v>6.4703799999999996</v>
      </c>
      <c r="K289" s="6">
        <v>0.21567900000000001</v>
      </c>
      <c r="L289" s="6"/>
      <c r="M289" t="s">
        <v>310</v>
      </c>
      <c r="N289" t="s">
        <v>96</v>
      </c>
      <c r="O289">
        <v>0.83666666666666667</v>
      </c>
      <c r="P289">
        <v>16.118300000000001</v>
      </c>
      <c r="Q289">
        <v>0.537277</v>
      </c>
      <c r="S289" t="s">
        <v>309</v>
      </c>
      <c r="T289" t="s">
        <v>96</v>
      </c>
      <c r="U289">
        <v>0.52666666666666673</v>
      </c>
      <c r="V289">
        <v>21.1889</v>
      </c>
      <c r="W289">
        <v>0.70629600000000003</v>
      </c>
      <c r="Y289" t="s">
        <v>187</v>
      </c>
      <c r="Z289" t="s">
        <v>96</v>
      </c>
      <c r="AA289">
        <v>0.94333333333333336</v>
      </c>
      <c r="AB289">
        <v>12.053699999999999</v>
      </c>
      <c r="AC289">
        <v>0.40179100000000001</v>
      </c>
      <c r="AE289" s="17">
        <f t="shared" si="15"/>
        <v>0.4652424</v>
      </c>
      <c r="AF289" s="17">
        <f t="shared" si="16"/>
        <v>0.18000263736901204</v>
      </c>
      <c r="AG289" s="17">
        <f t="shared" si="14"/>
        <v>8.0499626657270965E-2</v>
      </c>
      <c r="AH289" s="23">
        <v>143</v>
      </c>
    </row>
    <row r="290" spans="1:34" x14ac:dyDescent="0.25">
      <c r="A290" s="6" t="s">
        <v>310</v>
      </c>
      <c r="B290" s="6" t="s">
        <v>93</v>
      </c>
      <c r="C290" s="6">
        <v>1</v>
      </c>
      <c r="D290" s="6">
        <v>12.399699999999999</v>
      </c>
      <c r="E290" s="6">
        <v>0.413323</v>
      </c>
      <c r="F290" s="6"/>
      <c r="G290" s="6" t="s">
        <v>311</v>
      </c>
      <c r="H290" s="6" t="s">
        <v>93</v>
      </c>
      <c r="I290" s="6">
        <v>1</v>
      </c>
      <c r="J290" s="6">
        <v>3.90463</v>
      </c>
      <c r="K290" s="6">
        <v>0.13015399999999999</v>
      </c>
      <c r="L290" s="6"/>
      <c r="M290" t="s">
        <v>311</v>
      </c>
      <c r="N290" t="s">
        <v>96</v>
      </c>
      <c r="O290">
        <v>0.96666666666666667</v>
      </c>
      <c r="P290">
        <v>14.301600000000001</v>
      </c>
      <c r="Q290">
        <v>0.476719</v>
      </c>
      <c r="S290" t="s">
        <v>310</v>
      </c>
      <c r="T290" t="s">
        <v>96</v>
      </c>
      <c r="U290">
        <v>0.23333333333333334</v>
      </c>
      <c r="V290">
        <v>36.463799999999999</v>
      </c>
      <c r="W290">
        <v>1.21546</v>
      </c>
      <c r="Y290" t="s">
        <v>188</v>
      </c>
      <c r="Z290" t="s">
        <v>96</v>
      </c>
      <c r="AA290">
        <v>0.65</v>
      </c>
      <c r="AB290">
        <v>21.196999999999999</v>
      </c>
      <c r="AC290">
        <v>0.706565</v>
      </c>
      <c r="AE290" s="17">
        <f t="shared" si="15"/>
        <v>0.58844420000000008</v>
      </c>
      <c r="AF290" s="17">
        <f t="shared" si="16"/>
        <v>0.4062884441080003</v>
      </c>
      <c r="AG290" s="17">
        <f t="shared" si="14"/>
        <v>0.1816977158996225</v>
      </c>
      <c r="AH290" s="23">
        <v>143.5</v>
      </c>
    </row>
    <row r="291" spans="1:34" x14ac:dyDescent="0.25">
      <c r="A291" s="6" t="s">
        <v>311</v>
      </c>
      <c r="B291" s="6" t="s">
        <v>93</v>
      </c>
      <c r="C291" s="6">
        <v>1</v>
      </c>
      <c r="D291" s="6">
        <v>10.8078</v>
      </c>
      <c r="E291" s="6">
        <v>0.360259</v>
      </c>
      <c r="F291" s="6"/>
      <c r="G291" s="6" t="s">
        <v>312</v>
      </c>
      <c r="H291" s="6" t="s">
        <v>93</v>
      </c>
      <c r="I291" s="6">
        <v>0.56333299999999997</v>
      </c>
      <c r="J291" s="6">
        <v>26.627600000000001</v>
      </c>
      <c r="K291" s="6">
        <v>0.88758599999999999</v>
      </c>
      <c r="L291" s="6"/>
      <c r="M291" t="s">
        <v>312</v>
      </c>
      <c r="N291" t="s">
        <v>96</v>
      </c>
      <c r="O291">
        <v>0.95666666666666667</v>
      </c>
      <c r="P291">
        <v>15.371</v>
      </c>
      <c r="Q291">
        <v>0.51236700000000002</v>
      </c>
      <c r="S291" t="s">
        <v>311</v>
      </c>
      <c r="T291" t="s">
        <v>96</v>
      </c>
      <c r="U291">
        <v>0.58666666666666667</v>
      </c>
      <c r="V291">
        <v>20.397600000000001</v>
      </c>
      <c r="W291">
        <v>0.679921</v>
      </c>
      <c r="Y291" t="s">
        <v>189</v>
      </c>
      <c r="Z291" t="s">
        <v>96</v>
      </c>
      <c r="AA291">
        <v>0.77</v>
      </c>
      <c r="AB291">
        <v>15.959</v>
      </c>
      <c r="AC291">
        <v>0.531968</v>
      </c>
      <c r="AE291" s="17">
        <f t="shared" si="15"/>
        <v>0.59442020000000007</v>
      </c>
      <c r="AF291" s="17">
        <f t="shared" si="16"/>
        <v>0.19919904969075511</v>
      </c>
      <c r="AG291" s="17">
        <f t="shared" si="14"/>
        <v>8.9084523232377366E-2</v>
      </c>
      <c r="AH291" s="23">
        <v>144</v>
      </c>
    </row>
    <row r="292" spans="1:34" x14ac:dyDescent="0.25">
      <c r="A292" s="6" t="s">
        <v>312</v>
      </c>
      <c r="B292" s="6" t="s">
        <v>93</v>
      </c>
      <c r="C292" s="6">
        <v>1</v>
      </c>
      <c r="D292" s="6">
        <v>9.7099899999999995</v>
      </c>
      <c r="E292" s="6">
        <v>0.32366600000000001</v>
      </c>
      <c r="F292" s="6"/>
      <c r="G292" s="6" t="s">
        <v>313</v>
      </c>
      <c r="H292" s="6" t="s">
        <v>93</v>
      </c>
      <c r="I292" s="6">
        <v>0.02</v>
      </c>
      <c r="J292" s="6">
        <v>48.048699999999997</v>
      </c>
      <c r="K292" s="6">
        <v>1.60162</v>
      </c>
      <c r="L292" s="6"/>
      <c r="M292" t="s">
        <v>313</v>
      </c>
      <c r="N292" t="s">
        <v>96</v>
      </c>
      <c r="O292">
        <v>0.85666666666666669</v>
      </c>
      <c r="P292">
        <v>15.952500000000001</v>
      </c>
      <c r="Q292">
        <v>0.531752</v>
      </c>
      <c r="S292" t="s">
        <v>312</v>
      </c>
      <c r="T292" t="s">
        <v>96</v>
      </c>
      <c r="U292">
        <v>0.46333333333333332</v>
      </c>
      <c r="V292">
        <v>32.726399999999998</v>
      </c>
      <c r="W292">
        <v>1.2076100000000001</v>
      </c>
      <c r="Y292" t="s">
        <v>190</v>
      </c>
      <c r="Z292" t="s">
        <v>96</v>
      </c>
      <c r="AA292">
        <v>0.88</v>
      </c>
      <c r="AB292">
        <v>12.487</v>
      </c>
      <c r="AC292">
        <v>0.41623399999999999</v>
      </c>
      <c r="AE292" s="17">
        <f t="shared" si="15"/>
        <v>0.81617640000000002</v>
      </c>
      <c r="AF292" s="17">
        <f t="shared" si="16"/>
        <v>0.5598123723023638</v>
      </c>
      <c r="AG292" s="17">
        <f t="shared" si="14"/>
        <v>0.25035570382270117</v>
      </c>
      <c r="AH292" s="23">
        <v>144.5</v>
      </c>
    </row>
    <row r="293" spans="1:34" x14ac:dyDescent="0.25">
      <c r="A293" s="6" t="s">
        <v>313</v>
      </c>
      <c r="B293" s="6" t="s">
        <v>93</v>
      </c>
      <c r="C293" s="6">
        <v>0.91</v>
      </c>
      <c r="D293" s="6">
        <v>12.7216</v>
      </c>
      <c r="E293" s="6">
        <v>0.42405199999999998</v>
      </c>
      <c r="F293" s="6"/>
      <c r="G293" s="6" t="s">
        <v>314</v>
      </c>
      <c r="H293" s="6" t="s">
        <v>93</v>
      </c>
      <c r="I293" s="6">
        <v>0.82333299999999998</v>
      </c>
      <c r="J293" s="6">
        <v>13.4008</v>
      </c>
      <c r="K293" s="6">
        <v>0.44669500000000001</v>
      </c>
      <c r="L293" s="6"/>
      <c r="M293" t="s">
        <v>314</v>
      </c>
      <c r="N293" t="s">
        <v>96</v>
      </c>
      <c r="O293">
        <v>0.7</v>
      </c>
      <c r="P293">
        <v>15.882</v>
      </c>
      <c r="Q293">
        <v>0.52939899999999995</v>
      </c>
      <c r="S293" t="s">
        <v>313</v>
      </c>
      <c r="T293" t="s">
        <v>96</v>
      </c>
      <c r="U293">
        <v>4.4067796610169491E-2</v>
      </c>
      <c r="V293">
        <v>50.184199999999997</v>
      </c>
      <c r="W293">
        <v>2.1819199999999999</v>
      </c>
      <c r="Y293" t="s">
        <v>191</v>
      </c>
      <c r="Z293" t="s">
        <v>96</v>
      </c>
      <c r="AA293">
        <v>0.78333333333333333</v>
      </c>
      <c r="AB293">
        <v>14.883599999999999</v>
      </c>
      <c r="AC293">
        <v>0.49612000000000001</v>
      </c>
      <c r="AE293" s="17">
        <f t="shared" si="15"/>
        <v>0.81563719999999995</v>
      </c>
      <c r="AF293" s="17">
        <f t="shared" si="16"/>
        <v>0.76488717364242675</v>
      </c>
      <c r="AG293" s="17">
        <f t="shared" si="14"/>
        <v>0.34206794307643029</v>
      </c>
      <c r="AH293" s="23">
        <v>145</v>
      </c>
    </row>
    <row r="294" spans="1:34" x14ac:dyDescent="0.25">
      <c r="A294" s="6" t="s">
        <v>314</v>
      </c>
      <c r="B294" s="6" t="s">
        <v>93</v>
      </c>
      <c r="C294" s="6">
        <v>0.88</v>
      </c>
      <c r="D294" s="6">
        <v>13.5831</v>
      </c>
      <c r="E294" s="6">
        <v>0.45276899999999998</v>
      </c>
      <c r="F294" s="6"/>
      <c r="G294" s="6" t="s">
        <v>315</v>
      </c>
      <c r="H294" s="6" t="s">
        <v>93</v>
      </c>
      <c r="I294" s="6">
        <v>0.82</v>
      </c>
      <c r="J294" s="6">
        <v>11.488099999999999</v>
      </c>
      <c r="K294" s="6">
        <v>0.38293700000000003</v>
      </c>
      <c r="L294" s="6"/>
      <c r="M294" t="s">
        <v>315</v>
      </c>
      <c r="N294" t="s">
        <v>96</v>
      </c>
      <c r="O294">
        <v>0.88</v>
      </c>
      <c r="P294">
        <v>16.818100000000001</v>
      </c>
      <c r="Q294">
        <v>0.56060500000000002</v>
      </c>
      <c r="S294" t="s">
        <v>314</v>
      </c>
      <c r="T294" t="s">
        <v>96</v>
      </c>
      <c r="U294">
        <v>0</v>
      </c>
      <c r="V294">
        <v>49.027999999999999</v>
      </c>
      <c r="W294">
        <v>2.38</v>
      </c>
      <c r="Y294" t="s">
        <v>192</v>
      </c>
      <c r="Z294" t="s">
        <v>96</v>
      </c>
      <c r="AA294">
        <v>0.96000000000000008</v>
      </c>
      <c r="AB294">
        <v>14.2087</v>
      </c>
      <c r="AC294">
        <v>0.47362500000000002</v>
      </c>
      <c r="AE294" s="17">
        <f t="shared" si="15"/>
        <v>0.84998719999999994</v>
      </c>
      <c r="AF294" s="17">
        <f t="shared" si="16"/>
        <v>0.85764910061761257</v>
      </c>
      <c r="AG294" s="17">
        <f t="shared" si="14"/>
        <v>0.38355233796450772</v>
      </c>
      <c r="AH294" s="23">
        <v>145.5</v>
      </c>
    </row>
    <row r="295" spans="1:34" x14ac:dyDescent="0.25">
      <c r="A295" s="6" t="s">
        <v>315</v>
      </c>
      <c r="B295" s="6" t="s">
        <v>93</v>
      </c>
      <c r="C295" s="6">
        <v>1</v>
      </c>
      <c r="D295" s="6">
        <v>12.2875</v>
      </c>
      <c r="E295" s="6">
        <v>0.40958299999999997</v>
      </c>
      <c r="F295" s="6"/>
      <c r="G295" s="6" t="s">
        <v>316</v>
      </c>
      <c r="H295" s="6" t="s">
        <v>93</v>
      </c>
      <c r="I295" s="6">
        <v>1</v>
      </c>
      <c r="J295" s="6">
        <v>3.1102799999999999</v>
      </c>
      <c r="K295" s="6">
        <v>0.103676</v>
      </c>
      <c r="L295" s="6"/>
      <c r="M295" t="s">
        <v>316</v>
      </c>
      <c r="N295" t="s">
        <v>96</v>
      </c>
      <c r="O295">
        <v>0.79666666666666663</v>
      </c>
      <c r="P295">
        <v>14.744300000000001</v>
      </c>
      <c r="Q295">
        <v>0.49147600000000002</v>
      </c>
      <c r="S295" t="s">
        <v>315</v>
      </c>
      <c r="T295" t="s">
        <v>96</v>
      </c>
      <c r="U295">
        <v>0.26523297491039427</v>
      </c>
      <c r="V295">
        <v>39.0944</v>
      </c>
      <c r="W295">
        <v>1.6088199999999999</v>
      </c>
      <c r="Y295" t="s">
        <v>193</v>
      </c>
      <c r="Z295" t="s">
        <v>96</v>
      </c>
      <c r="AA295">
        <v>1</v>
      </c>
      <c r="AB295">
        <v>11.0548</v>
      </c>
      <c r="AC295">
        <v>0.36849300000000001</v>
      </c>
      <c r="AE295" s="17">
        <f t="shared" si="15"/>
        <v>0.5964096000000001</v>
      </c>
      <c r="AF295" s="17">
        <f t="shared" si="16"/>
        <v>0.58429924568434943</v>
      </c>
      <c r="AG295" s="17">
        <f t="shared" si="14"/>
        <v>0.26130656651041118</v>
      </c>
      <c r="AH295" s="23">
        <v>146</v>
      </c>
    </row>
    <row r="296" spans="1:34" x14ac:dyDescent="0.25">
      <c r="A296" s="6" t="s">
        <v>316</v>
      </c>
      <c r="B296" s="6" t="s">
        <v>93</v>
      </c>
      <c r="C296" s="6">
        <v>1</v>
      </c>
      <c r="D296" s="6">
        <v>11.2699</v>
      </c>
      <c r="E296" s="6">
        <v>0.37566300000000002</v>
      </c>
      <c r="F296" s="6"/>
      <c r="G296" s="6" t="s">
        <v>317</v>
      </c>
      <c r="H296" s="6" t="s">
        <v>93</v>
      </c>
      <c r="I296" s="6">
        <v>1</v>
      </c>
      <c r="J296" s="6">
        <v>4.6616400000000002</v>
      </c>
      <c r="K296" s="6">
        <v>0.155388</v>
      </c>
      <c r="L296" s="6"/>
      <c r="M296" t="s">
        <v>317</v>
      </c>
      <c r="N296" t="s">
        <v>96</v>
      </c>
      <c r="O296">
        <v>0.89</v>
      </c>
      <c r="P296">
        <v>15.894</v>
      </c>
      <c r="Q296">
        <v>0.52980000000000005</v>
      </c>
      <c r="S296" t="s">
        <v>316</v>
      </c>
      <c r="T296" t="s">
        <v>96</v>
      </c>
      <c r="U296">
        <v>0</v>
      </c>
      <c r="V296">
        <v>43.062899999999999</v>
      </c>
      <c r="W296">
        <v>2.2545999999999999</v>
      </c>
      <c r="Y296" t="s">
        <v>194</v>
      </c>
      <c r="Z296" t="s">
        <v>96</v>
      </c>
      <c r="AA296">
        <v>0.8</v>
      </c>
      <c r="AB296">
        <v>16.238900000000001</v>
      </c>
      <c r="AC296">
        <v>0.541296</v>
      </c>
      <c r="AE296" s="17">
        <f t="shared" si="15"/>
        <v>0.77134939999999985</v>
      </c>
      <c r="AF296" s="17">
        <f t="shared" si="16"/>
        <v>0.84369413819926498</v>
      </c>
      <c r="AG296" s="17">
        <f t="shared" si="14"/>
        <v>0.37731148904633166</v>
      </c>
      <c r="AH296" s="23">
        <v>146.5</v>
      </c>
    </row>
    <row r="297" spans="1:34" x14ac:dyDescent="0.25">
      <c r="A297" s="6" t="s">
        <v>317</v>
      </c>
      <c r="B297" s="6" t="s">
        <v>93</v>
      </c>
      <c r="C297" s="6">
        <v>1</v>
      </c>
      <c r="D297" s="6">
        <v>12.96</v>
      </c>
      <c r="E297" s="6">
        <v>0.43199900000000002</v>
      </c>
      <c r="F297" s="6"/>
      <c r="G297" s="6" t="s">
        <v>318</v>
      </c>
      <c r="H297" s="6" t="s">
        <v>93</v>
      </c>
      <c r="I297" s="6">
        <v>0.89333300000000004</v>
      </c>
      <c r="J297" s="6">
        <v>11.2356</v>
      </c>
      <c r="K297" s="6">
        <v>0.37452000000000002</v>
      </c>
      <c r="L297" s="6"/>
      <c r="M297" t="s">
        <v>318</v>
      </c>
      <c r="N297" t="s">
        <v>96</v>
      </c>
      <c r="O297">
        <v>0.74666666666666659</v>
      </c>
      <c r="P297">
        <v>19.981999999999999</v>
      </c>
      <c r="Q297">
        <v>0.66606699999999996</v>
      </c>
      <c r="S297" t="s">
        <v>317</v>
      </c>
      <c r="T297" t="s">
        <v>96</v>
      </c>
      <c r="U297">
        <v>6.7114093959731542E-3</v>
      </c>
      <c r="V297">
        <v>51.709099999999999</v>
      </c>
      <c r="W297">
        <v>3.4019200000000001</v>
      </c>
      <c r="Y297" t="s">
        <v>195</v>
      </c>
      <c r="Z297" t="s">
        <v>96</v>
      </c>
      <c r="AA297">
        <v>0.87333333333333329</v>
      </c>
      <c r="AB297">
        <v>12.3429</v>
      </c>
      <c r="AC297">
        <v>0.41143200000000002</v>
      </c>
      <c r="AE297" s="17">
        <f t="shared" si="15"/>
        <v>1.0571876000000002</v>
      </c>
      <c r="AF297" s="17">
        <f t="shared" si="16"/>
        <v>1.315735676717136</v>
      </c>
      <c r="AG297" s="17">
        <f t="shared" si="14"/>
        <v>0.58841488271224063</v>
      </c>
      <c r="AH297" s="23">
        <v>147</v>
      </c>
    </row>
    <row r="298" spans="1:34" x14ac:dyDescent="0.25">
      <c r="A298" s="6" t="s">
        <v>318</v>
      </c>
      <c r="B298" s="6" t="s">
        <v>93</v>
      </c>
      <c r="C298" s="6">
        <v>1</v>
      </c>
      <c r="D298" s="6">
        <v>9.7802699999999998</v>
      </c>
      <c r="E298" s="6">
        <v>0.32600899999999999</v>
      </c>
      <c r="F298" s="6"/>
      <c r="G298" s="6" t="s">
        <v>319</v>
      </c>
      <c r="H298" s="6" t="s">
        <v>93</v>
      </c>
      <c r="I298" s="6">
        <v>0.30333300000000002</v>
      </c>
      <c r="J298" s="6">
        <v>20.448899999999998</v>
      </c>
      <c r="K298" s="6">
        <v>0.68163099999999999</v>
      </c>
      <c r="L298" s="6"/>
      <c r="M298" t="s">
        <v>319</v>
      </c>
      <c r="N298" t="s">
        <v>96</v>
      </c>
      <c r="O298">
        <v>0.53</v>
      </c>
      <c r="P298">
        <v>18.363099999999999</v>
      </c>
      <c r="Q298">
        <v>0.61210299999999995</v>
      </c>
      <c r="S298" t="s">
        <v>318</v>
      </c>
      <c r="T298" t="s">
        <v>96</v>
      </c>
      <c r="U298">
        <v>0</v>
      </c>
      <c r="V298">
        <v>36.923900000000003</v>
      </c>
      <c r="W298">
        <v>1.98515</v>
      </c>
      <c r="Y298" t="s">
        <v>196</v>
      </c>
      <c r="Z298" t="s">
        <v>96</v>
      </c>
      <c r="AA298">
        <v>0.43</v>
      </c>
      <c r="AB298">
        <v>23.732299999999999</v>
      </c>
      <c r="AC298">
        <v>0.79107700000000003</v>
      </c>
      <c r="AE298" s="17">
        <f t="shared" si="15"/>
        <v>0.87919400000000003</v>
      </c>
      <c r="AF298" s="17">
        <f t="shared" si="16"/>
        <v>0.64173313478033822</v>
      </c>
      <c r="AG298" s="17">
        <f t="shared" si="14"/>
        <v>0.28699178255657415</v>
      </c>
      <c r="AH298" s="23">
        <v>147.5</v>
      </c>
    </row>
    <row r="299" spans="1:34" x14ac:dyDescent="0.25">
      <c r="A299" s="6" t="s">
        <v>319</v>
      </c>
      <c r="B299" s="6" t="s">
        <v>93</v>
      </c>
      <c r="C299" s="6">
        <v>1</v>
      </c>
      <c r="D299" s="6">
        <v>11.455</v>
      </c>
      <c r="E299" s="6">
        <v>0.38183400000000001</v>
      </c>
      <c r="F299" s="6"/>
      <c r="G299" s="6" t="s">
        <v>320</v>
      </c>
      <c r="H299" s="6" t="s">
        <v>93</v>
      </c>
      <c r="I299" s="6">
        <v>0.69</v>
      </c>
      <c r="J299" s="6">
        <v>13.0084</v>
      </c>
      <c r="K299" s="6">
        <v>0.433614</v>
      </c>
      <c r="L299" s="6"/>
      <c r="M299" t="s">
        <v>320</v>
      </c>
      <c r="N299" t="s">
        <v>96</v>
      </c>
      <c r="O299">
        <v>0.95666666666666667</v>
      </c>
      <c r="P299">
        <v>12.8695</v>
      </c>
      <c r="Q299">
        <v>0.42898399999999998</v>
      </c>
      <c r="S299" t="s">
        <v>319</v>
      </c>
      <c r="T299" t="s">
        <v>96</v>
      </c>
      <c r="U299">
        <v>0</v>
      </c>
      <c r="V299">
        <v>48.91</v>
      </c>
      <c r="W299">
        <v>2.4702000000000002</v>
      </c>
      <c r="Y299" t="s">
        <v>197</v>
      </c>
      <c r="Z299" t="s">
        <v>96</v>
      </c>
      <c r="AA299">
        <v>0.4966666666666667</v>
      </c>
      <c r="AB299">
        <v>17.832899999999999</v>
      </c>
      <c r="AC299">
        <v>0.59443000000000001</v>
      </c>
      <c r="AE299" s="17">
        <f t="shared" si="15"/>
        <v>0.86181240000000003</v>
      </c>
      <c r="AF299" s="17">
        <f t="shared" si="16"/>
        <v>0.90270116563279146</v>
      </c>
      <c r="AG299" s="17">
        <f t="shared" si="14"/>
        <v>0.40370023394464372</v>
      </c>
      <c r="AH299" s="23">
        <v>148</v>
      </c>
    </row>
    <row r="300" spans="1:34" x14ac:dyDescent="0.25">
      <c r="A300" s="6" t="s">
        <v>320</v>
      </c>
      <c r="B300" s="6" t="s">
        <v>93</v>
      </c>
      <c r="C300" s="6">
        <v>0.98666699999999996</v>
      </c>
      <c r="D300" s="6">
        <v>10.8919</v>
      </c>
      <c r="E300" s="6">
        <v>0.363064</v>
      </c>
      <c r="F300" s="6"/>
      <c r="G300" s="6" t="s">
        <v>321</v>
      </c>
      <c r="H300" s="6" t="s">
        <v>93</v>
      </c>
      <c r="I300" s="6">
        <v>0.97</v>
      </c>
      <c r="J300" s="6">
        <v>8.1152200000000008</v>
      </c>
      <c r="K300" s="6">
        <v>0.270507</v>
      </c>
      <c r="L300" s="6"/>
      <c r="M300" t="s">
        <v>321</v>
      </c>
      <c r="N300" t="s">
        <v>96</v>
      </c>
      <c r="O300">
        <v>0.87666666666666671</v>
      </c>
      <c r="P300">
        <v>13.6243</v>
      </c>
      <c r="Q300">
        <v>0.45414399999999999</v>
      </c>
      <c r="S300" t="s">
        <v>320</v>
      </c>
      <c r="T300" t="s">
        <v>96</v>
      </c>
      <c r="U300">
        <v>7.849829351535835E-2</v>
      </c>
      <c r="V300">
        <v>47.199800000000003</v>
      </c>
      <c r="W300">
        <v>2.1851799999999999</v>
      </c>
      <c r="Y300" t="s">
        <v>198</v>
      </c>
      <c r="Z300" t="s">
        <v>96</v>
      </c>
      <c r="AA300">
        <v>0.77999999999999992</v>
      </c>
      <c r="AB300">
        <v>17.165199999999999</v>
      </c>
      <c r="AC300">
        <v>0.57217499999999999</v>
      </c>
      <c r="AE300" s="17">
        <f t="shared" si="15"/>
        <v>0.76901399999999998</v>
      </c>
      <c r="AF300" s="17">
        <f t="shared" si="16"/>
        <v>0.79948725442091939</v>
      </c>
      <c r="AG300" s="17">
        <f t="shared" si="14"/>
        <v>0.357541569605969</v>
      </c>
      <c r="AH300" s="23">
        <v>148.5</v>
      </c>
    </row>
    <row r="301" spans="1:34" x14ac:dyDescent="0.25">
      <c r="A301" s="6" t="s">
        <v>321</v>
      </c>
      <c r="B301" s="6" t="s">
        <v>93</v>
      </c>
      <c r="C301" s="6">
        <v>1</v>
      </c>
      <c r="D301" s="6">
        <v>11.212999999999999</v>
      </c>
      <c r="E301" s="6">
        <v>0.37376500000000001</v>
      </c>
      <c r="F301" s="6"/>
      <c r="G301" s="6" t="s">
        <v>322</v>
      </c>
      <c r="H301" s="6" t="s">
        <v>93</v>
      </c>
      <c r="I301" s="6">
        <v>0.96666700000000005</v>
      </c>
      <c r="J301" s="6">
        <v>5.3597799999999998</v>
      </c>
      <c r="K301" s="6">
        <v>0.17865900000000001</v>
      </c>
      <c r="L301" s="6"/>
      <c r="M301" t="s">
        <v>322</v>
      </c>
      <c r="N301" t="s">
        <v>96</v>
      </c>
      <c r="O301">
        <v>0.82333333333333336</v>
      </c>
      <c r="P301">
        <v>15.173299999999999</v>
      </c>
      <c r="Q301">
        <v>0.50577799999999995</v>
      </c>
      <c r="S301" t="s">
        <v>321</v>
      </c>
      <c r="T301" t="s">
        <v>96</v>
      </c>
      <c r="U301">
        <v>0</v>
      </c>
      <c r="V301">
        <v>50.124099999999999</v>
      </c>
      <c r="W301">
        <v>2.2783699999999998</v>
      </c>
      <c r="Y301" t="s">
        <v>199</v>
      </c>
      <c r="Z301" t="s">
        <v>96</v>
      </c>
      <c r="AA301">
        <v>0.22666666666666666</v>
      </c>
      <c r="AB301">
        <v>25.7073</v>
      </c>
      <c r="AC301">
        <v>0.85691099999999998</v>
      </c>
      <c r="AE301" s="17">
        <f t="shared" si="15"/>
        <v>0.8386965999999999</v>
      </c>
      <c r="AF301" s="17">
        <f t="shared" si="16"/>
        <v>0.84196749987057085</v>
      </c>
      <c r="AG301" s="17">
        <f t="shared" si="14"/>
        <v>0.37653931291122833</v>
      </c>
      <c r="AH301" s="23">
        <v>149</v>
      </c>
    </row>
    <row r="302" spans="1:34" x14ac:dyDescent="0.25">
      <c r="A302" s="6" t="s">
        <v>322</v>
      </c>
      <c r="B302" s="6" t="s">
        <v>93</v>
      </c>
      <c r="C302" s="6">
        <v>1</v>
      </c>
      <c r="D302" s="6">
        <v>10.2943</v>
      </c>
      <c r="E302" s="6">
        <v>0.343142</v>
      </c>
      <c r="F302" s="6"/>
      <c r="G302" s="6" t="s">
        <v>323</v>
      </c>
      <c r="H302" s="6" t="s">
        <v>93</v>
      </c>
      <c r="I302" s="6">
        <v>0.31</v>
      </c>
      <c r="J302" s="6">
        <v>24.742799999999999</v>
      </c>
      <c r="K302" s="6">
        <v>0.82476099999999997</v>
      </c>
      <c r="L302" s="6"/>
      <c r="M302" t="s">
        <v>323</v>
      </c>
      <c r="N302" t="s">
        <v>96</v>
      </c>
      <c r="O302">
        <v>0.88</v>
      </c>
      <c r="P302">
        <v>15.483000000000001</v>
      </c>
      <c r="Q302">
        <v>0.51610100000000003</v>
      </c>
      <c r="S302" t="s">
        <v>322</v>
      </c>
      <c r="T302" t="s">
        <v>96</v>
      </c>
      <c r="U302">
        <v>1.360544217687075E-2</v>
      </c>
      <c r="V302">
        <v>48.3996</v>
      </c>
      <c r="W302">
        <v>2.1135199999999998</v>
      </c>
      <c r="Y302" t="s">
        <v>200</v>
      </c>
      <c r="Z302" t="s">
        <v>96</v>
      </c>
      <c r="AA302">
        <v>2.6666666666666668E-2</v>
      </c>
      <c r="AB302">
        <v>30.446200000000001</v>
      </c>
      <c r="AC302">
        <v>1.0148699999999999</v>
      </c>
      <c r="AE302" s="17">
        <f t="shared" si="15"/>
        <v>0.96247879999999986</v>
      </c>
      <c r="AF302" s="17">
        <f t="shared" si="16"/>
        <v>0.69452107357134962</v>
      </c>
      <c r="AG302" s="17">
        <f t="shared" si="14"/>
        <v>0.31059926646233404</v>
      </c>
      <c r="AH302" s="23">
        <v>149.5</v>
      </c>
    </row>
    <row r="303" spans="1:34" x14ac:dyDescent="0.25">
      <c r="A303" s="6" t="s">
        <v>323</v>
      </c>
      <c r="B303" s="6" t="s">
        <v>93</v>
      </c>
      <c r="C303" s="6">
        <v>1</v>
      </c>
      <c r="D303" s="6">
        <v>11.407299999999999</v>
      </c>
      <c r="E303" s="6">
        <v>0.380245</v>
      </c>
      <c r="F303" s="6"/>
      <c r="G303" s="6" t="s">
        <v>324</v>
      </c>
      <c r="H303" s="6" t="s">
        <v>93</v>
      </c>
      <c r="I303" s="6">
        <v>0.53666700000000001</v>
      </c>
      <c r="J303" s="6">
        <v>23.628799999999998</v>
      </c>
      <c r="K303" s="6">
        <v>0.78762699999999997</v>
      </c>
      <c r="L303" s="6"/>
      <c r="M303" t="s">
        <v>324</v>
      </c>
      <c r="N303" t="s">
        <v>96</v>
      </c>
      <c r="O303">
        <v>0.79333333333333333</v>
      </c>
      <c r="P303">
        <v>15.177899999999999</v>
      </c>
      <c r="Q303">
        <v>0.50593100000000002</v>
      </c>
      <c r="S303" t="s">
        <v>323</v>
      </c>
      <c r="T303" t="s">
        <v>96</v>
      </c>
      <c r="U303">
        <v>0.12773722627737227</v>
      </c>
      <c r="V303">
        <v>41.293300000000002</v>
      </c>
      <c r="W303">
        <v>2.2320700000000002</v>
      </c>
      <c r="Y303" t="s">
        <v>201</v>
      </c>
      <c r="Z303" t="s">
        <v>96</v>
      </c>
      <c r="AA303">
        <v>0.31333333333333335</v>
      </c>
      <c r="AB303">
        <v>23.441299999999998</v>
      </c>
      <c r="AC303">
        <v>0.78137599999999996</v>
      </c>
      <c r="AE303" s="17">
        <f t="shared" si="15"/>
        <v>0.93744980000000011</v>
      </c>
      <c r="AF303" s="17">
        <f t="shared" si="16"/>
        <v>0.74490486449458782</v>
      </c>
      <c r="AG303" s="17">
        <f t="shared" si="14"/>
        <v>0.33313158275603355</v>
      </c>
      <c r="AH303" s="23">
        <v>150</v>
      </c>
    </row>
    <row r="304" spans="1:34" x14ac:dyDescent="0.25">
      <c r="A304" s="6" t="s">
        <v>324</v>
      </c>
      <c r="B304" s="6" t="s">
        <v>93</v>
      </c>
      <c r="C304" s="6">
        <v>1</v>
      </c>
      <c r="D304" s="6">
        <v>11.377599999999999</v>
      </c>
      <c r="E304" s="6">
        <v>0.37925300000000001</v>
      </c>
      <c r="F304" s="6"/>
      <c r="G304" s="6" t="s">
        <v>325</v>
      </c>
      <c r="H304" s="6" t="s">
        <v>93</v>
      </c>
      <c r="I304" s="6">
        <v>0.91666700000000001</v>
      </c>
      <c r="J304" s="6">
        <v>7.8046300000000004</v>
      </c>
      <c r="K304" s="6">
        <v>0.260154</v>
      </c>
      <c r="L304" s="6"/>
      <c r="M304" t="s">
        <v>325</v>
      </c>
      <c r="N304" t="s">
        <v>96</v>
      </c>
      <c r="O304">
        <v>0.61</v>
      </c>
      <c r="P304">
        <v>16.873000000000001</v>
      </c>
      <c r="Q304">
        <v>0.56243299999999996</v>
      </c>
      <c r="S304" t="s">
        <v>324</v>
      </c>
      <c r="T304" t="s">
        <v>96</v>
      </c>
      <c r="U304">
        <v>6.7615658362989328E-2</v>
      </c>
      <c r="V304">
        <v>46.037599999999998</v>
      </c>
      <c r="W304">
        <v>2.4751400000000001</v>
      </c>
      <c r="Y304" t="s">
        <v>202</v>
      </c>
      <c r="Z304" t="s">
        <v>96</v>
      </c>
      <c r="AA304">
        <v>0.04</v>
      </c>
      <c r="AB304">
        <v>35.750100000000003</v>
      </c>
      <c r="AC304">
        <v>1.19167</v>
      </c>
      <c r="AE304" s="17">
        <f t="shared" si="15"/>
        <v>0.9737300000000001</v>
      </c>
      <c r="AF304" s="17">
        <f t="shared" si="16"/>
        <v>0.91289219862122817</v>
      </c>
      <c r="AG304" s="17">
        <f t="shared" si="14"/>
        <v>0.40825780244926119</v>
      </c>
      <c r="AH304" s="23">
        <v>150.5</v>
      </c>
    </row>
    <row r="305" spans="1:34" x14ac:dyDescent="0.25">
      <c r="A305" s="6" t="s">
        <v>325</v>
      </c>
      <c r="B305" s="6" t="s">
        <v>93</v>
      </c>
      <c r="C305" s="6">
        <v>0.93</v>
      </c>
      <c r="D305" s="6">
        <v>11.661099999999999</v>
      </c>
      <c r="E305" s="6">
        <v>0.38870300000000002</v>
      </c>
      <c r="F305" s="6"/>
      <c r="G305" s="6" t="s">
        <v>326</v>
      </c>
      <c r="H305" s="6" t="s">
        <v>93</v>
      </c>
      <c r="I305" s="6">
        <v>0.75</v>
      </c>
      <c r="J305" s="6">
        <v>11.3758</v>
      </c>
      <c r="K305" s="6">
        <v>0.37919199999999997</v>
      </c>
      <c r="L305" s="6"/>
      <c r="M305" t="s">
        <v>326</v>
      </c>
      <c r="N305" t="s">
        <v>96</v>
      </c>
      <c r="O305">
        <v>0.92</v>
      </c>
      <c r="P305">
        <v>14.1152</v>
      </c>
      <c r="Q305">
        <v>0.47050799999999998</v>
      </c>
      <c r="S305" t="s">
        <v>325</v>
      </c>
      <c r="T305" t="s">
        <v>96</v>
      </c>
      <c r="U305">
        <v>0</v>
      </c>
      <c r="V305">
        <v>56.6175</v>
      </c>
      <c r="W305">
        <v>3.2917100000000001</v>
      </c>
      <c r="Y305" t="s">
        <v>203</v>
      </c>
      <c r="Z305" t="s">
        <v>96</v>
      </c>
      <c r="AA305">
        <v>0.59333333333333338</v>
      </c>
      <c r="AB305">
        <v>18.937200000000001</v>
      </c>
      <c r="AC305">
        <v>0.63123899999999999</v>
      </c>
      <c r="AE305" s="17">
        <f t="shared" si="15"/>
        <v>1.0322703999999998</v>
      </c>
      <c r="AF305" s="17">
        <f t="shared" si="16"/>
        <v>1.2670991357010313</v>
      </c>
      <c r="AG305" s="17">
        <f t="shared" si="14"/>
        <v>0.56666396033174726</v>
      </c>
      <c r="AH305" s="23">
        <v>151</v>
      </c>
    </row>
    <row r="306" spans="1:34" x14ac:dyDescent="0.25">
      <c r="A306" s="6" t="s">
        <v>326</v>
      </c>
      <c r="B306" s="6" t="s">
        <v>93</v>
      </c>
      <c r="C306" s="6">
        <v>0.98333300000000001</v>
      </c>
      <c r="D306" s="6">
        <v>12.484</v>
      </c>
      <c r="E306" s="6">
        <v>0.416134</v>
      </c>
      <c r="F306" s="6"/>
      <c r="G306" s="6" t="s">
        <v>327</v>
      </c>
      <c r="H306" s="6" t="s">
        <v>93</v>
      </c>
      <c r="I306" s="6">
        <v>0.38333299999999998</v>
      </c>
      <c r="J306" s="6">
        <v>22.1691</v>
      </c>
      <c r="K306" s="6">
        <v>0.73897000000000002</v>
      </c>
      <c r="L306" s="6"/>
      <c r="M306" t="s">
        <v>327</v>
      </c>
      <c r="N306" t="s">
        <v>96</v>
      </c>
      <c r="O306">
        <v>0.82333333333333336</v>
      </c>
      <c r="P306">
        <v>15.962</v>
      </c>
      <c r="Q306">
        <v>0.53206600000000004</v>
      </c>
      <c r="S306" t="s">
        <v>326</v>
      </c>
      <c r="T306" t="s">
        <v>96</v>
      </c>
      <c r="U306">
        <v>0</v>
      </c>
      <c r="V306">
        <v>38.921500000000002</v>
      </c>
      <c r="W306">
        <v>1.4362200000000001</v>
      </c>
      <c r="Y306" t="s">
        <v>204</v>
      </c>
      <c r="Z306" t="s">
        <v>96</v>
      </c>
      <c r="AA306">
        <v>0.51333333333333331</v>
      </c>
      <c r="AB306">
        <v>23.619900000000001</v>
      </c>
      <c r="AC306">
        <v>0.78732899999999995</v>
      </c>
      <c r="AE306" s="17">
        <f t="shared" si="15"/>
        <v>0.78214380000000006</v>
      </c>
      <c r="AF306" s="17">
        <f t="shared" si="16"/>
        <v>0.39566672164234357</v>
      </c>
      <c r="AG306" s="17">
        <f t="shared" si="14"/>
        <v>0.17694753720535347</v>
      </c>
      <c r="AH306" s="23">
        <v>151.5</v>
      </c>
    </row>
    <row r="307" spans="1:34" x14ac:dyDescent="0.25">
      <c r="A307" s="6" t="s">
        <v>327</v>
      </c>
      <c r="B307" s="6" t="s">
        <v>93</v>
      </c>
      <c r="C307" s="6">
        <v>1</v>
      </c>
      <c r="D307" s="6">
        <v>11.367599999999999</v>
      </c>
      <c r="E307" s="6">
        <v>0.37891900000000001</v>
      </c>
      <c r="F307" s="6"/>
      <c r="G307" s="6" t="s">
        <v>328</v>
      </c>
      <c r="H307" s="6" t="s">
        <v>93</v>
      </c>
      <c r="I307" s="6">
        <v>0.27333299999999999</v>
      </c>
      <c r="J307" s="6">
        <v>29.2121</v>
      </c>
      <c r="K307" s="6">
        <v>0.97373600000000005</v>
      </c>
      <c r="L307" s="6"/>
      <c r="M307" t="s">
        <v>328</v>
      </c>
      <c r="N307" t="s">
        <v>96</v>
      </c>
      <c r="O307">
        <v>0.83666666666666667</v>
      </c>
      <c r="P307">
        <v>15.263400000000001</v>
      </c>
      <c r="Q307">
        <v>0.50878000000000001</v>
      </c>
      <c r="S307" t="s">
        <v>327</v>
      </c>
      <c r="T307" t="s">
        <v>96</v>
      </c>
      <c r="U307">
        <v>5.6666666666666664E-2</v>
      </c>
      <c r="V307">
        <v>48.593299999999999</v>
      </c>
      <c r="W307">
        <v>2.1693500000000001</v>
      </c>
      <c r="Y307" t="s">
        <v>205</v>
      </c>
      <c r="Z307" t="s">
        <v>96</v>
      </c>
      <c r="AA307">
        <v>0.81333333333333324</v>
      </c>
      <c r="AB307">
        <v>13.000999999999999</v>
      </c>
      <c r="AC307">
        <v>0.433367</v>
      </c>
      <c r="AE307" s="17">
        <f t="shared" si="15"/>
        <v>0.89283039999999991</v>
      </c>
      <c r="AF307" s="17">
        <f t="shared" si="16"/>
        <v>0.75145762655408599</v>
      </c>
      <c r="AG307" s="17">
        <f t="shared" si="14"/>
        <v>0.33606206703711744</v>
      </c>
      <c r="AH307" s="23">
        <v>152</v>
      </c>
    </row>
    <row r="308" spans="1:34" x14ac:dyDescent="0.25">
      <c r="A308" s="6" t="s">
        <v>328</v>
      </c>
      <c r="B308" s="6" t="s">
        <v>93</v>
      </c>
      <c r="C308" s="6">
        <v>1</v>
      </c>
      <c r="D308" s="6">
        <v>8.8352400000000006</v>
      </c>
      <c r="E308" s="6">
        <v>0.29450799999999999</v>
      </c>
      <c r="F308" s="6"/>
      <c r="G308" s="6" t="s">
        <v>329</v>
      </c>
      <c r="H308" s="6" t="s">
        <v>93</v>
      </c>
      <c r="I308" s="6">
        <v>0.69666700000000004</v>
      </c>
      <c r="J308" s="6">
        <v>17.1295</v>
      </c>
      <c r="K308" s="6">
        <v>0.57098400000000005</v>
      </c>
      <c r="L308" s="6"/>
      <c r="M308" t="s">
        <v>329</v>
      </c>
      <c r="N308" t="s">
        <v>96</v>
      </c>
      <c r="O308">
        <v>0.95666666666666667</v>
      </c>
      <c r="P308">
        <v>14.2188</v>
      </c>
      <c r="Q308">
        <v>0.47395999999999999</v>
      </c>
      <c r="S308" t="s">
        <v>328</v>
      </c>
      <c r="T308" t="s">
        <v>96</v>
      </c>
      <c r="U308">
        <v>0.14666666666666667</v>
      </c>
      <c r="V308">
        <v>29.569800000000001</v>
      </c>
      <c r="W308">
        <v>0.98565899999999995</v>
      </c>
      <c r="Y308" t="s">
        <v>206</v>
      </c>
      <c r="Z308" t="s">
        <v>96</v>
      </c>
      <c r="AA308">
        <v>0.58666666666666667</v>
      </c>
      <c r="AB308">
        <v>18.2287</v>
      </c>
      <c r="AC308">
        <v>0.60762300000000002</v>
      </c>
      <c r="AE308" s="17">
        <f t="shared" si="15"/>
        <v>0.58654680000000003</v>
      </c>
      <c r="AF308" s="17">
        <f t="shared" si="16"/>
        <v>0.25393867536218268</v>
      </c>
      <c r="AG308" s="17">
        <f t="shared" si="14"/>
        <v>0.11356482804521829</v>
      </c>
      <c r="AH308" s="23">
        <v>152.5</v>
      </c>
    </row>
    <row r="309" spans="1:34" x14ac:dyDescent="0.25">
      <c r="A309" s="6" t="s">
        <v>329</v>
      </c>
      <c r="B309" s="6" t="s">
        <v>93</v>
      </c>
      <c r="C309" s="6">
        <v>1</v>
      </c>
      <c r="D309" s="6">
        <v>10.5451</v>
      </c>
      <c r="E309" s="6">
        <v>0.35150500000000001</v>
      </c>
      <c r="F309" s="6"/>
      <c r="G309" s="6" t="s">
        <v>330</v>
      </c>
      <c r="H309" s="6" t="s">
        <v>93</v>
      </c>
      <c r="I309" s="6">
        <v>0.223333</v>
      </c>
      <c r="J309" s="6">
        <v>27.320399999999999</v>
      </c>
      <c r="K309" s="6">
        <v>0.91068099999999996</v>
      </c>
      <c r="L309" s="6"/>
      <c r="M309" t="s">
        <v>330</v>
      </c>
      <c r="N309" t="s">
        <v>96</v>
      </c>
      <c r="O309">
        <v>0.92</v>
      </c>
      <c r="P309">
        <v>15.745100000000001</v>
      </c>
      <c r="Q309">
        <v>0.52483800000000003</v>
      </c>
      <c r="S309" t="s">
        <v>329</v>
      </c>
      <c r="T309" t="s">
        <v>96</v>
      </c>
      <c r="U309">
        <v>7.7702702702702686E-2</v>
      </c>
      <c r="V309">
        <v>43.210500000000003</v>
      </c>
      <c r="W309">
        <v>2.1497799999999998</v>
      </c>
      <c r="Y309" t="s">
        <v>207</v>
      </c>
      <c r="Z309" t="s">
        <v>96</v>
      </c>
      <c r="AA309">
        <v>0.64666666666666661</v>
      </c>
      <c r="AB309">
        <v>17.852499999999999</v>
      </c>
      <c r="AC309">
        <v>0.595082</v>
      </c>
      <c r="AE309" s="17">
        <f t="shared" si="15"/>
        <v>0.90637719999999999</v>
      </c>
      <c r="AF309" s="17">
        <f t="shared" si="16"/>
        <v>0.72395253068740639</v>
      </c>
      <c r="AG309" s="17">
        <f t="shared" si="14"/>
        <v>0.32376141422000865</v>
      </c>
      <c r="AH309" s="23">
        <v>153</v>
      </c>
    </row>
    <row r="310" spans="1:34" x14ac:dyDescent="0.25">
      <c r="A310" s="6" t="s">
        <v>330</v>
      </c>
      <c r="B310" s="6" t="s">
        <v>93</v>
      </c>
      <c r="C310" s="6">
        <v>1</v>
      </c>
      <c r="D310" s="6">
        <v>11.3056</v>
      </c>
      <c r="E310" s="6">
        <v>0.37685200000000002</v>
      </c>
      <c r="F310" s="6"/>
      <c r="G310" s="6" t="s">
        <v>331</v>
      </c>
      <c r="H310" s="6" t="s">
        <v>93</v>
      </c>
      <c r="I310" s="6">
        <v>0.36333300000000002</v>
      </c>
      <c r="J310" s="6">
        <v>21.421099999999999</v>
      </c>
      <c r="K310" s="6">
        <v>0.71403700000000003</v>
      </c>
      <c r="L310" s="6"/>
      <c r="M310" t="s">
        <v>331</v>
      </c>
      <c r="N310" t="s">
        <v>96</v>
      </c>
      <c r="O310">
        <v>0.74</v>
      </c>
      <c r="P310">
        <v>15.3795</v>
      </c>
      <c r="Q310">
        <v>0.51265099999999997</v>
      </c>
      <c r="S310" t="s">
        <v>330</v>
      </c>
      <c r="T310" t="s">
        <v>96</v>
      </c>
      <c r="U310">
        <v>0</v>
      </c>
      <c r="V310">
        <v>48.402200000000001</v>
      </c>
      <c r="W310">
        <v>2.45696</v>
      </c>
      <c r="Y310" t="s">
        <v>208</v>
      </c>
      <c r="Z310" t="s">
        <v>96</v>
      </c>
      <c r="AA310">
        <v>0.92</v>
      </c>
      <c r="AB310">
        <v>13.2182</v>
      </c>
      <c r="AC310">
        <v>0.44060700000000003</v>
      </c>
      <c r="AE310" s="17">
        <f t="shared" si="15"/>
        <v>0.90022140000000006</v>
      </c>
      <c r="AF310" s="17">
        <f t="shared" si="16"/>
        <v>0.87941336128597669</v>
      </c>
      <c r="AG310" s="17">
        <f t="shared" si="14"/>
        <v>0.39328561123140515</v>
      </c>
      <c r="AH310" s="23">
        <v>153.5</v>
      </c>
    </row>
    <row r="311" spans="1:34" x14ac:dyDescent="0.25">
      <c r="A311" s="6" t="s">
        <v>331</v>
      </c>
      <c r="B311" s="6" t="s">
        <v>93</v>
      </c>
      <c r="C311" s="6">
        <v>0.96666700000000005</v>
      </c>
      <c r="D311" s="6">
        <v>12.8283</v>
      </c>
      <c r="E311" s="6">
        <v>0.42760900000000002</v>
      </c>
      <c r="F311" s="6"/>
      <c r="G311" s="6" t="s">
        <v>332</v>
      </c>
      <c r="H311" s="6" t="s">
        <v>93</v>
      </c>
      <c r="I311" s="6">
        <v>0.16</v>
      </c>
      <c r="J311" s="6">
        <v>27.806699999999999</v>
      </c>
      <c r="K311" s="6">
        <v>0.92689100000000002</v>
      </c>
      <c r="L311" s="6"/>
      <c r="M311" t="s">
        <v>332</v>
      </c>
      <c r="N311" t="s">
        <v>96</v>
      </c>
      <c r="O311">
        <v>0.9</v>
      </c>
      <c r="P311">
        <v>14.6759</v>
      </c>
      <c r="Q311">
        <v>0.48919800000000002</v>
      </c>
      <c r="S311" t="s">
        <v>331</v>
      </c>
      <c r="T311" t="s">
        <v>96</v>
      </c>
      <c r="U311">
        <v>0</v>
      </c>
      <c r="V311">
        <v>45.610500000000002</v>
      </c>
      <c r="W311">
        <v>2.2248999999999999</v>
      </c>
      <c r="Y311" t="s">
        <v>209</v>
      </c>
      <c r="Z311" t="s">
        <v>96</v>
      </c>
      <c r="AA311">
        <v>0.6</v>
      </c>
      <c r="AB311">
        <v>19.291499999999999</v>
      </c>
      <c r="AC311">
        <v>0.64304899999999998</v>
      </c>
      <c r="AE311" s="17">
        <f t="shared" si="15"/>
        <v>0.94232939999999998</v>
      </c>
      <c r="AF311" s="17">
        <f t="shared" si="16"/>
        <v>0.74247215467066485</v>
      </c>
      <c r="AG311" s="17">
        <f t="shared" si="14"/>
        <v>0.33204364184886892</v>
      </c>
      <c r="AH311" s="23">
        <v>154</v>
      </c>
    </row>
    <row r="312" spans="1:34" x14ac:dyDescent="0.25">
      <c r="A312" s="6" t="s">
        <v>332</v>
      </c>
      <c r="B312" s="6" t="s">
        <v>93</v>
      </c>
      <c r="C312" s="6">
        <v>1</v>
      </c>
      <c r="D312" s="6">
        <v>10.4411</v>
      </c>
      <c r="E312" s="6">
        <v>0.34803800000000001</v>
      </c>
      <c r="F312" s="6"/>
      <c r="G312" s="6" t="s">
        <v>333</v>
      </c>
      <c r="H312" s="6" t="s">
        <v>93</v>
      </c>
      <c r="I312" s="6">
        <v>0.61333300000000002</v>
      </c>
      <c r="J312" s="6">
        <v>20.9451</v>
      </c>
      <c r="K312" s="6">
        <v>0.69816999999999996</v>
      </c>
      <c r="L312" s="6"/>
      <c r="M312" t="s">
        <v>333</v>
      </c>
      <c r="N312" t="s">
        <v>96</v>
      </c>
      <c r="O312">
        <v>1</v>
      </c>
      <c r="P312">
        <v>12.8612</v>
      </c>
      <c r="Q312">
        <v>0.428705</v>
      </c>
      <c r="S312" t="s">
        <v>332</v>
      </c>
      <c r="T312" t="s">
        <v>96</v>
      </c>
      <c r="U312">
        <v>5.7239057239057242E-2</v>
      </c>
      <c r="V312">
        <v>30.6313</v>
      </c>
      <c r="W312">
        <v>1.1138699999999999</v>
      </c>
      <c r="Y312" t="s">
        <v>210</v>
      </c>
      <c r="Z312" t="s">
        <v>96</v>
      </c>
      <c r="AA312">
        <v>0.64</v>
      </c>
      <c r="AB312">
        <v>17.593399999999999</v>
      </c>
      <c r="AC312">
        <v>0.58644499999999999</v>
      </c>
      <c r="AE312" s="17">
        <f t="shared" si="15"/>
        <v>0.63504559999999999</v>
      </c>
      <c r="AF312" s="17">
        <f t="shared" si="16"/>
        <v>0.30023712291170801</v>
      </c>
      <c r="AG312" s="17">
        <f t="shared" si="14"/>
        <v>0.13427012323990772</v>
      </c>
      <c r="AH312" s="23">
        <v>154.5</v>
      </c>
    </row>
    <row r="313" spans="1:34" x14ac:dyDescent="0.25">
      <c r="A313" s="6" t="s">
        <v>333</v>
      </c>
      <c r="B313" s="6" t="s">
        <v>93</v>
      </c>
      <c r="C313" s="6">
        <v>1</v>
      </c>
      <c r="D313" s="6">
        <v>9.3976500000000005</v>
      </c>
      <c r="E313" s="6">
        <v>0.31325500000000001</v>
      </c>
      <c r="F313" s="6"/>
      <c r="G313" s="6" t="s">
        <v>334</v>
      </c>
      <c r="H313" s="6" t="s">
        <v>93</v>
      </c>
      <c r="I313" s="6">
        <v>0.30333300000000002</v>
      </c>
      <c r="J313" s="6">
        <v>25.438600000000001</v>
      </c>
      <c r="K313" s="6">
        <v>0.84795399999999999</v>
      </c>
      <c r="L313" s="6"/>
      <c r="M313" t="s">
        <v>334</v>
      </c>
      <c r="N313" t="s">
        <v>96</v>
      </c>
      <c r="O313">
        <v>0.79666666666666663</v>
      </c>
      <c r="P313">
        <v>17.2059</v>
      </c>
      <c r="Q313">
        <v>0.57352899999999996</v>
      </c>
      <c r="S313" t="s">
        <v>333</v>
      </c>
      <c r="T313" t="s">
        <v>96</v>
      </c>
      <c r="U313">
        <v>0</v>
      </c>
      <c r="V313">
        <v>54.600499999999997</v>
      </c>
      <c r="W313">
        <v>2.7715999999999998</v>
      </c>
      <c r="Y313" t="s">
        <v>211</v>
      </c>
      <c r="Z313" t="s">
        <v>96</v>
      </c>
      <c r="AA313">
        <v>0.59333333333333338</v>
      </c>
      <c r="AB313">
        <v>17.624300000000002</v>
      </c>
      <c r="AC313">
        <v>0.587476</v>
      </c>
      <c r="AE313" s="17">
        <f t="shared" si="15"/>
        <v>1.0187627999999997</v>
      </c>
      <c r="AF313" s="17">
        <f t="shared" si="16"/>
        <v>0.99794746758519315</v>
      </c>
      <c r="AG313" s="17">
        <f t="shared" si="14"/>
        <v>0.44629567509885193</v>
      </c>
      <c r="AH313" s="23">
        <v>155</v>
      </c>
    </row>
    <row r="314" spans="1:34" x14ac:dyDescent="0.25">
      <c r="A314" s="6" t="s">
        <v>334</v>
      </c>
      <c r="B314" s="6" t="s">
        <v>93</v>
      </c>
      <c r="C314" s="6">
        <v>1</v>
      </c>
      <c r="D314" s="6">
        <v>8.7943700000000007</v>
      </c>
      <c r="E314" s="6">
        <v>0.29314600000000002</v>
      </c>
      <c r="F314" s="6"/>
      <c r="G314" s="6" t="s">
        <v>335</v>
      </c>
      <c r="H314" s="6" t="s">
        <v>93</v>
      </c>
      <c r="I314" s="6">
        <v>0.89666699999999999</v>
      </c>
      <c r="J314" s="6">
        <v>10.745799999999999</v>
      </c>
      <c r="K314" s="6">
        <v>0.35819400000000001</v>
      </c>
      <c r="L314" s="6"/>
      <c r="M314" t="s">
        <v>335</v>
      </c>
      <c r="N314" t="s">
        <v>96</v>
      </c>
      <c r="O314">
        <v>0.69666666666666666</v>
      </c>
      <c r="P314">
        <v>16.002600000000001</v>
      </c>
      <c r="Q314">
        <v>0.53341899999999998</v>
      </c>
      <c r="S314" t="s">
        <v>334</v>
      </c>
      <c r="T314" t="s">
        <v>96</v>
      </c>
      <c r="U314">
        <v>7.9861111111111105E-2</v>
      </c>
      <c r="V314">
        <v>51.479100000000003</v>
      </c>
      <c r="W314">
        <v>2.5234899999999998</v>
      </c>
      <c r="Y314" t="s">
        <v>212</v>
      </c>
      <c r="Z314" t="s">
        <v>96</v>
      </c>
      <c r="AA314">
        <v>0.74666666666666659</v>
      </c>
      <c r="AB314">
        <v>16.287299999999998</v>
      </c>
      <c r="AC314">
        <v>0.54291100000000003</v>
      </c>
      <c r="AE314" s="17">
        <f t="shared" si="15"/>
        <v>0.85023199999999988</v>
      </c>
      <c r="AF314" s="17">
        <f t="shared" si="16"/>
        <v>0.94168137039738664</v>
      </c>
      <c r="AG314" s="17">
        <f t="shared" si="14"/>
        <v>0.42113271147074294</v>
      </c>
      <c r="AH314" s="23">
        <v>155.5</v>
      </c>
    </row>
    <row r="315" spans="1:34" x14ac:dyDescent="0.25">
      <c r="A315" s="6" t="s">
        <v>335</v>
      </c>
      <c r="B315" s="6" t="s">
        <v>93</v>
      </c>
      <c r="C315" s="6">
        <v>1</v>
      </c>
      <c r="D315" s="6">
        <v>9.3450799999999994</v>
      </c>
      <c r="E315" s="6">
        <v>0.31150299999999997</v>
      </c>
      <c r="F315" s="6"/>
      <c r="G315" s="6" t="s">
        <v>336</v>
      </c>
      <c r="H315" s="6" t="s">
        <v>93</v>
      </c>
      <c r="I315" s="6">
        <v>0.53666700000000001</v>
      </c>
      <c r="J315" s="6">
        <v>18.748999999999999</v>
      </c>
      <c r="K315" s="6">
        <v>0.62496700000000005</v>
      </c>
      <c r="L315" s="6"/>
      <c r="M315" t="s">
        <v>336</v>
      </c>
      <c r="N315" t="s">
        <v>96</v>
      </c>
      <c r="O315">
        <v>0.98666666666666669</v>
      </c>
      <c r="P315">
        <v>11.650499999999999</v>
      </c>
      <c r="Q315">
        <v>0.388351</v>
      </c>
      <c r="S315" t="s">
        <v>335</v>
      </c>
      <c r="T315" t="s">
        <v>96</v>
      </c>
      <c r="U315">
        <v>0</v>
      </c>
      <c r="V315">
        <v>59.985999999999997</v>
      </c>
      <c r="W315">
        <v>3.2601100000000001</v>
      </c>
      <c r="Y315" t="s">
        <v>213</v>
      </c>
      <c r="Z315" t="s">
        <v>96</v>
      </c>
      <c r="AA315">
        <v>0.58666666666666667</v>
      </c>
      <c r="AB315">
        <v>19.8977</v>
      </c>
      <c r="AC315">
        <v>0.66325500000000004</v>
      </c>
      <c r="AE315" s="17">
        <f t="shared" si="15"/>
        <v>1.0496371999999998</v>
      </c>
      <c r="AF315" s="17">
        <f t="shared" si="16"/>
        <v>1.2447858769990126</v>
      </c>
      <c r="AG315" s="17">
        <f t="shared" si="14"/>
        <v>0.55668516768029674</v>
      </c>
      <c r="AH315" s="23">
        <v>156</v>
      </c>
    </row>
    <row r="316" spans="1:34" x14ac:dyDescent="0.25">
      <c r="A316" s="6" t="s">
        <v>336</v>
      </c>
      <c r="B316" s="6" t="s">
        <v>93</v>
      </c>
      <c r="C316" s="6">
        <v>1</v>
      </c>
      <c r="D316" s="6">
        <v>8.7557399999999994</v>
      </c>
      <c r="E316" s="6">
        <v>0.29185800000000001</v>
      </c>
      <c r="F316" s="6"/>
      <c r="G316" s="6" t="s">
        <v>337</v>
      </c>
      <c r="H316" s="6" t="s">
        <v>93</v>
      </c>
      <c r="I316" s="6">
        <v>0.50666699999999998</v>
      </c>
      <c r="J316" s="6">
        <v>22.712299999999999</v>
      </c>
      <c r="K316" s="6">
        <v>0.757077</v>
      </c>
      <c r="L316" s="6"/>
      <c r="M316" t="s">
        <v>337</v>
      </c>
      <c r="N316" t="s">
        <v>96</v>
      </c>
      <c r="O316">
        <v>1</v>
      </c>
      <c r="P316">
        <v>11.271599999999999</v>
      </c>
      <c r="Q316">
        <v>0.37572</v>
      </c>
      <c r="S316" t="s">
        <v>336</v>
      </c>
      <c r="T316" t="s">
        <v>96</v>
      </c>
      <c r="U316">
        <v>0</v>
      </c>
      <c r="V316">
        <v>54.231499999999997</v>
      </c>
      <c r="W316">
        <v>2.8693900000000001</v>
      </c>
      <c r="Y316" t="s">
        <v>214</v>
      </c>
      <c r="Z316" t="s">
        <v>96</v>
      </c>
      <c r="AA316">
        <v>0.66666666666666663</v>
      </c>
      <c r="AB316">
        <v>16.2715</v>
      </c>
      <c r="AC316">
        <v>0.54238200000000003</v>
      </c>
      <c r="AE316" s="17">
        <f t="shared" si="15"/>
        <v>0.96728540000000007</v>
      </c>
      <c r="AF316" s="17">
        <f t="shared" si="16"/>
        <v>1.0780635620466912</v>
      </c>
      <c r="AG316" s="17">
        <f t="shared" si="14"/>
        <v>0.48212468176039275</v>
      </c>
      <c r="AH316" s="23">
        <v>156.5</v>
      </c>
    </row>
    <row r="317" spans="1:34" x14ac:dyDescent="0.25">
      <c r="A317" s="6" t="s">
        <v>337</v>
      </c>
      <c r="B317" s="6" t="s">
        <v>93</v>
      </c>
      <c r="C317" s="6">
        <v>1</v>
      </c>
      <c r="D317" s="6">
        <v>8.6654199999999992</v>
      </c>
      <c r="E317" s="6">
        <v>0.28884700000000002</v>
      </c>
      <c r="F317" s="6"/>
      <c r="G317" s="6" t="s">
        <v>338</v>
      </c>
      <c r="H317" s="6" t="s">
        <v>93</v>
      </c>
      <c r="I317" s="6">
        <v>0.16666700000000001</v>
      </c>
      <c r="J317" s="6">
        <v>27.7972</v>
      </c>
      <c r="K317" s="6">
        <v>0.92657199999999995</v>
      </c>
      <c r="L317" s="6"/>
      <c r="M317" t="s">
        <v>338</v>
      </c>
      <c r="N317" t="s">
        <v>96</v>
      </c>
      <c r="O317">
        <v>0.24000000000000002</v>
      </c>
      <c r="P317">
        <v>31.547599999999999</v>
      </c>
      <c r="Q317">
        <v>1.05159</v>
      </c>
      <c r="S317" t="s">
        <v>337</v>
      </c>
      <c r="T317" t="s">
        <v>96</v>
      </c>
      <c r="U317">
        <v>0</v>
      </c>
      <c r="V317">
        <v>51.267899999999997</v>
      </c>
      <c r="W317">
        <v>2.3517399999999999</v>
      </c>
      <c r="Y317" t="s">
        <v>215</v>
      </c>
      <c r="Z317" t="s">
        <v>96</v>
      </c>
      <c r="AA317">
        <v>0.84666666666666657</v>
      </c>
      <c r="AB317">
        <v>14.3028</v>
      </c>
      <c r="AC317">
        <v>0.47676099999999999</v>
      </c>
      <c r="AE317" s="17">
        <f t="shared" si="15"/>
        <v>1.019102</v>
      </c>
      <c r="AF317" s="17">
        <f t="shared" si="16"/>
        <v>0.80823069655173319</v>
      </c>
      <c r="AG317" s="17">
        <f t="shared" si="14"/>
        <v>0.36145175579833605</v>
      </c>
      <c r="AH317" s="23">
        <v>157</v>
      </c>
    </row>
    <row r="318" spans="1:34" x14ac:dyDescent="0.25">
      <c r="A318" s="6" t="s">
        <v>338</v>
      </c>
      <c r="B318" s="6" t="s">
        <v>93</v>
      </c>
      <c r="C318" s="6">
        <v>1</v>
      </c>
      <c r="D318" s="6">
        <v>8.4394399999999994</v>
      </c>
      <c r="E318" s="6">
        <v>0.28131499999999998</v>
      </c>
      <c r="F318" s="6"/>
      <c r="G318" s="6" t="s">
        <v>339</v>
      </c>
      <c r="H318" s="6" t="s">
        <v>93</v>
      </c>
      <c r="I318" s="6">
        <v>0.38666699999999998</v>
      </c>
      <c r="J318" s="6">
        <v>19.0763</v>
      </c>
      <c r="K318" s="6">
        <v>0.63587800000000005</v>
      </c>
      <c r="L318" s="6"/>
      <c r="M318" t="s">
        <v>339</v>
      </c>
      <c r="N318" t="s">
        <v>96</v>
      </c>
      <c r="O318">
        <v>0.45</v>
      </c>
      <c r="P318">
        <v>17.856999999999999</v>
      </c>
      <c r="Q318">
        <v>0.59523400000000004</v>
      </c>
      <c r="S318" t="s">
        <v>338</v>
      </c>
      <c r="T318" t="s">
        <v>96</v>
      </c>
      <c r="U318">
        <v>0</v>
      </c>
      <c r="V318">
        <v>46.497999999999998</v>
      </c>
      <c r="W318">
        <v>2.7843100000000001</v>
      </c>
      <c r="Y318" t="s">
        <v>216</v>
      </c>
      <c r="Z318" t="s">
        <v>96</v>
      </c>
      <c r="AA318">
        <v>0.29666666666666669</v>
      </c>
      <c r="AB318">
        <v>22.842300000000002</v>
      </c>
      <c r="AC318">
        <v>0.76141000000000003</v>
      </c>
      <c r="AE318" s="17">
        <f t="shared" si="15"/>
        <v>1.0116294000000001</v>
      </c>
      <c r="AF318" s="17">
        <f t="shared" si="16"/>
        <v>1.0065957014043918</v>
      </c>
      <c r="AG318" s="17">
        <f t="shared" si="14"/>
        <v>0.45016328283986012</v>
      </c>
      <c r="AH318" s="23">
        <v>157.5</v>
      </c>
    </row>
    <row r="319" spans="1:34" x14ac:dyDescent="0.25">
      <c r="A319" s="6" t="s">
        <v>339</v>
      </c>
      <c r="B319" s="6" t="s">
        <v>93</v>
      </c>
      <c r="C319" s="6">
        <v>1</v>
      </c>
      <c r="D319" s="6">
        <v>9.4450900000000004</v>
      </c>
      <c r="E319" s="6">
        <v>0.314836</v>
      </c>
      <c r="F319" s="6"/>
      <c r="G319" s="6" t="s">
        <v>340</v>
      </c>
      <c r="H319" s="6" t="s">
        <v>93</v>
      </c>
      <c r="I319" s="6">
        <v>0.66666700000000001</v>
      </c>
      <c r="J319" s="6">
        <v>16.9556</v>
      </c>
      <c r="K319" s="6">
        <v>0.56518500000000005</v>
      </c>
      <c r="L319" s="6"/>
      <c r="M319" t="s">
        <v>340</v>
      </c>
      <c r="N319" t="s">
        <v>96</v>
      </c>
      <c r="O319">
        <v>0.94666666666666666</v>
      </c>
      <c r="P319">
        <v>14.095000000000001</v>
      </c>
      <c r="Q319">
        <v>0.46983200000000003</v>
      </c>
      <c r="S319" t="s">
        <v>339</v>
      </c>
      <c r="T319" t="s">
        <v>96</v>
      </c>
      <c r="U319">
        <v>0</v>
      </c>
      <c r="V319">
        <v>50.161000000000001</v>
      </c>
      <c r="W319">
        <v>2.5080499999999999</v>
      </c>
      <c r="Y319" t="s">
        <v>217</v>
      </c>
      <c r="Z319" t="s">
        <v>96</v>
      </c>
      <c r="AA319">
        <v>9.3333333333333324E-2</v>
      </c>
      <c r="AB319">
        <v>26.667100000000001</v>
      </c>
      <c r="AC319">
        <v>0.88890400000000003</v>
      </c>
      <c r="AE319" s="17">
        <f t="shared" si="15"/>
        <v>0.94936140000000013</v>
      </c>
      <c r="AF319" s="17">
        <f t="shared" si="16"/>
        <v>0.89628785610583817</v>
      </c>
      <c r="AG319" s="17">
        <f t="shared" si="14"/>
        <v>0.40083211473204078</v>
      </c>
      <c r="AH319" s="23">
        <v>158</v>
      </c>
    </row>
    <row r="320" spans="1:34" x14ac:dyDescent="0.25">
      <c r="A320" s="6" t="s">
        <v>340</v>
      </c>
      <c r="B320" s="6" t="s">
        <v>93</v>
      </c>
      <c r="C320" s="6">
        <v>1</v>
      </c>
      <c r="D320" s="6">
        <v>8.2564799999999998</v>
      </c>
      <c r="E320" s="6">
        <v>0.27521600000000002</v>
      </c>
      <c r="F320" s="6"/>
      <c r="G320" s="6" t="s">
        <v>341</v>
      </c>
      <c r="H320" s="6" t="s">
        <v>93</v>
      </c>
      <c r="I320" s="6">
        <v>1</v>
      </c>
      <c r="J320" s="6">
        <v>9.8045899999999993</v>
      </c>
      <c r="K320" s="6">
        <v>0.32682</v>
      </c>
      <c r="L320" s="6"/>
      <c r="M320" t="s">
        <v>341</v>
      </c>
      <c r="N320" t="s">
        <v>96</v>
      </c>
      <c r="O320">
        <v>1</v>
      </c>
      <c r="P320">
        <v>13.0167</v>
      </c>
      <c r="Q320">
        <v>0.43388900000000002</v>
      </c>
      <c r="S320" t="s">
        <v>340</v>
      </c>
      <c r="T320" t="s">
        <v>96</v>
      </c>
      <c r="U320">
        <v>0</v>
      </c>
      <c r="V320">
        <v>39.701799999999999</v>
      </c>
      <c r="W320">
        <v>2.07863</v>
      </c>
      <c r="Y320" t="s">
        <v>218</v>
      </c>
      <c r="Z320" t="s">
        <v>96</v>
      </c>
      <c r="AA320">
        <v>0.29666666666666669</v>
      </c>
      <c r="AB320">
        <v>23.4161</v>
      </c>
      <c r="AC320">
        <v>0.78053600000000001</v>
      </c>
      <c r="AE320" s="17">
        <f t="shared" si="15"/>
        <v>0.77901820000000011</v>
      </c>
      <c r="AF320" s="17">
        <f t="shared" si="16"/>
        <v>0.75272956098402288</v>
      </c>
      <c r="AG320" s="17">
        <f t="shared" si="14"/>
        <v>0.33663089340676972</v>
      </c>
      <c r="AH320" s="23">
        <v>158.5</v>
      </c>
    </row>
    <row r="321" spans="1:34" x14ac:dyDescent="0.25">
      <c r="A321" s="6" t="s">
        <v>341</v>
      </c>
      <c r="B321" s="6" t="s">
        <v>93</v>
      </c>
      <c r="C321" s="6">
        <v>1</v>
      </c>
      <c r="D321" s="6">
        <v>7.8895299999999997</v>
      </c>
      <c r="E321" s="6">
        <v>0.262984</v>
      </c>
      <c r="F321" s="6"/>
      <c r="G321" s="6" t="s">
        <v>342</v>
      </c>
      <c r="H321" s="6" t="s">
        <v>93</v>
      </c>
      <c r="I321" s="6">
        <v>0.82</v>
      </c>
      <c r="J321" s="6">
        <v>11.338200000000001</v>
      </c>
      <c r="K321" s="6">
        <v>0.37793900000000002</v>
      </c>
      <c r="L321" s="6"/>
      <c r="M321" t="s">
        <v>342</v>
      </c>
      <c r="N321" t="s">
        <v>96</v>
      </c>
      <c r="O321">
        <v>0.97333333333333327</v>
      </c>
      <c r="P321">
        <v>13.848100000000001</v>
      </c>
      <c r="Q321">
        <v>0.46160499999999999</v>
      </c>
      <c r="S321" t="s">
        <v>341</v>
      </c>
      <c r="T321" t="s">
        <v>96</v>
      </c>
      <c r="U321">
        <v>6.4625850340136057E-2</v>
      </c>
      <c r="V321">
        <v>38.728200000000001</v>
      </c>
      <c r="W321">
        <v>1.62724</v>
      </c>
      <c r="Y321" t="s">
        <v>219</v>
      </c>
      <c r="Z321" t="s">
        <v>96</v>
      </c>
      <c r="AA321">
        <v>0.39333333333333337</v>
      </c>
      <c r="AB321">
        <v>19.914400000000001</v>
      </c>
      <c r="AC321">
        <v>0.66381400000000002</v>
      </c>
      <c r="AE321" s="17">
        <f t="shared" si="15"/>
        <v>0.6787164</v>
      </c>
      <c r="AF321" s="17">
        <f t="shared" si="16"/>
        <v>0.55008111539417537</v>
      </c>
      <c r="AG321" s="17">
        <f t="shared" si="14"/>
        <v>0.24600375343205641</v>
      </c>
      <c r="AH321" s="23">
        <v>159</v>
      </c>
    </row>
    <row r="322" spans="1:34" x14ac:dyDescent="0.25">
      <c r="A322" s="6" t="s">
        <v>342</v>
      </c>
      <c r="B322" s="6" t="s">
        <v>93</v>
      </c>
      <c r="C322" s="6">
        <v>0.87</v>
      </c>
      <c r="D322" s="6">
        <v>13.589600000000001</v>
      </c>
      <c r="E322" s="6">
        <v>0.452986</v>
      </c>
      <c r="F322" s="6"/>
      <c r="G322" s="6" t="s">
        <v>343</v>
      </c>
      <c r="H322" s="6" t="s">
        <v>93</v>
      </c>
      <c r="I322" s="6">
        <v>1</v>
      </c>
      <c r="J322" s="6">
        <v>8.3828099999999992</v>
      </c>
      <c r="K322" s="6">
        <v>0.27942699999999998</v>
      </c>
      <c r="L322" s="6"/>
      <c r="M322" t="s">
        <v>343</v>
      </c>
      <c r="N322" t="s">
        <v>96</v>
      </c>
      <c r="O322">
        <v>0.15</v>
      </c>
      <c r="P322">
        <v>25.497900000000001</v>
      </c>
      <c r="Q322">
        <v>0.84992900000000005</v>
      </c>
      <c r="S322" t="s">
        <v>342</v>
      </c>
      <c r="T322" t="s">
        <v>96</v>
      </c>
      <c r="U322">
        <v>0</v>
      </c>
      <c r="V322">
        <v>40.955599999999997</v>
      </c>
      <c r="W322">
        <v>2.2503099999999998</v>
      </c>
      <c r="Y322" t="s">
        <v>220</v>
      </c>
      <c r="Z322" t="s">
        <v>96</v>
      </c>
      <c r="AA322">
        <v>0.65</v>
      </c>
      <c r="AB322">
        <v>16.3672</v>
      </c>
      <c r="AC322">
        <v>0.54557299999999997</v>
      </c>
      <c r="AE322" s="17">
        <f t="shared" si="15"/>
        <v>0.8756449999999999</v>
      </c>
      <c r="AF322" s="17">
        <f t="shared" si="16"/>
        <v>0.79583748872964044</v>
      </c>
      <c r="AG322" s="17">
        <f t="shared" si="14"/>
        <v>0.35590934476843972</v>
      </c>
      <c r="AH322" s="23">
        <v>159.5</v>
      </c>
    </row>
    <row r="323" spans="1:34" x14ac:dyDescent="0.25">
      <c r="A323" s="6" t="s">
        <v>343</v>
      </c>
      <c r="B323" s="6" t="s">
        <v>93</v>
      </c>
      <c r="C323" s="6">
        <v>1</v>
      </c>
      <c r="D323" s="6">
        <v>8.8096999999999994</v>
      </c>
      <c r="E323" s="6">
        <v>0.293657</v>
      </c>
      <c r="F323" s="6"/>
      <c r="G323" s="6" t="s">
        <v>344</v>
      </c>
      <c r="H323" s="6" t="s">
        <v>93</v>
      </c>
      <c r="I323" s="6">
        <v>0.973333</v>
      </c>
      <c r="J323" s="6">
        <v>10.257999999999999</v>
      </c>
      <c r="K323" s="6">
        <v>0.34193400000000002</v>
      </c>
      <c r="L323" s="6"/>
      <c r="M323" t="s">
        <v>344</v>
      </c>
      <c r="N323" t="s">
        <v>96</v>
      </c>
      <c r="O323">
        <v>0.31333333333333335</v>
      </c>
      <c r="P323">
        <v>24.654699999999998</v>
      </c>
      <c r="Q323">
        <v>0.83012600000000003</v>
      </c>
      <c r="S323" t="s">
        <v>343</v>
      </c>
      <c r="T323" t="s">
        <v>96</v>
      </c>
      <c r="U323">
        <v>0.17253521126760565</v>
      </c>
      <c r="V323">
        <v>43.893799999999999</v>
      </c>
      <c r="W323">
        <v>1.88385</v>
      </c>
      <c r="Y323" t="s">
        <v>221</v>
      </c>
      <c r="Z323" t="s">
        <v>96</v>
      </c>
      <c r="AA323">
        <v>0.65333333333333343</v>
      </c>
      <c r="AB323">
        <v>17.898099999999999</v>
      </c>
      <c r="AC323">
        <v>0.59660500000000005</v>
      </c>
      <c r="AE323" s="17">
        <f t="shared" si="15"/>
        <v>0.7892344</v>
      </c>
      <c r="AF323" s="17">
        <f t="shared" si="16"/>
        <v>0.64858232470697197</v>
      </c>
      <c r="AG323" s="17">
        <f t="shared" si="14"/>
        <v>0.2900548334099261</v>
      </c>
      <c r="AH323" s="23">
        <v>160</v>
      </c>
    </row>
    <row r="324" spans="1:34" x14ac:dyDescent="0.25">
      <c r="A324" s="6" t="s">
        <v>344</v>
      </c>
      <c r="B324" s="6" t="s">
        <v>93</v>
      </c>
      <c r="C324" s="6">
        <v>1</v>
      </c>
      <c r="D324" s="6">
        <v>8.3284500000000001</v>
      </c>
      <c r="E324" s="6">
        <v>0.277615</v>
      </c>
      <c r="F324" s="6"/>
      <c r="G324" s="6" t="s">
        <v>345</v>
      </c>
      <c r="H324" s="6" t="s">
        <v>93</v>
      </c>
      <c r="I324" s="6">
        <v>0.69333299999999998</v>
      </c>
      <c r="J324" s="6">
        <v>12.685</v>
      </c>
      <c r="K324" s="6">
        <v>0.42283500000000002</v>
      </c>
      <c r="L324" s="6"/>
      <c r="M324" t="s">
        <v>345</v>
      </c>
      <c r="N324" t="s">
        <v>96</v>
      </c>
      <c r="O324">
        <v>0.66</v>
      </c>
      <c r="P324">
        <v>19.282399999999999</v>
      </c>
      <c r="Q324">
        <v>0.64274799999999999</v>
      </c>
      <c r="S324" t="s">
        <v>344</v>
      </c>
      <c r="T324" t="s">
        <v>96</v>
      </c>
      <c r="U324">
        <v>0</v>
      </c>
      <c r="V324">
        <v>42.360399999999998</v>
      </c>
      <c r="W324">
        <v>2.2774399999999999</v>
      </c>
      <c r="Y324" t="s">
        <v>222</v>
      </c>
      <c r="Z324" t="s">
        <v>96</v>
      </c>
      <c r="AA324">
        <v>0.8666666666666667</v>
      </c>
      <c r="AB324">
        <v>13.700100000000001</v>
      </c>
      <c r="AC324">
        <v>0.45666899999999999</v>
      </c>
      <c r="AE324" s="17">
        <f t="shared" si="15"/>
        <v>0.8154614</v>
      </c>
      <c r="AF324" s="17">
        <f t="shared" si="16"/>
        <v>0.8275532568459264</v>
      </c>
      <c r="AG324" s="17">
        <f t="shared" ref="AG324:AG387" si="17">AF324/SQRT(5)</f>
        <v>0.3700930674617669</v>
      </c>
      <c r="AH324" s="24">
        <v>160.5</v>
      </c>
    </row>
    <row r="325" spans="1:34" x14ac:dyDescent="0.25">
      <c r="A325" s="6" t="s">
        <v>345</v>
      </c>
      <c r="B325" s="6" t="s">
        <v>93</v>
      </c>
      <c r="C325" s="6">
        <v>1</v>
      </c>
      <c r="D325" s="6">
        <v>8.5043199999999999</v>
      </c>
      <c r="E325" s="6">
        <v>0.28347699999999998</v>
      </c>
      <c r="F325" s="6"/>
      <c r="G325" s="6" t="s">
        <v>346</v>
      </c>
      <c r="H325" s="6" t="s">
        <v>93</v>
      </c>
      <c r="I325" s="6">
        <v>0.64666699999999999</v>
      </c>
      <c r="J325" s="6">
        <v>15.659700000000001</v>
      </c>
      <c r="K325" s="6">
        <v>0.52198900000000004</v>
      </c>
      <c r="L325" s="6"/>
      <c r="M325" t="s">
        <v>346</v>
      </c>
      <c r="N325" t="s">
        <v>96</v>
      </c>
      <c r="O325">
        <v>0.40666666666666662</v>
      </c>
      <c r="P325">
        <v>31.2743</v>
      </c>
      <c r="Q325">
        <v>1.05301</v>
      </c>
      <c r="S325" t="s">
        <v>345</v>
      </c>
      <c r="T325" t="s">
        <v>96</v>
      </c>
      <c r="U325">
        <v>0.43</v>
      </c>
      <c r="V325">
        <v>21.728300000000001</v>
      </c>
      <c r="W325">
        <v>0.72427799999999998</v>
      </c>
      <c r="Y325" t="s">
        <v>223</v>
      </c>
      <c r="Z325" t="s">
        <v>96</v>
      </c>
      <c r="AA325">
        <v>0.87333333333333329</v>
      </c>
      <c r="AB325">
        <v>14.2317</v>
      </c>
      <c r="AC325">
        <v>0.47438999999999998</v>
      </c>
      <c r="AE325" s="17">
        <f t="shared" si="15"/>
        <v>0.61142879999999999</v>
      </c>
      <c r="AF325" s="17">
        <f t="shared" si="16"/>
        <v>0.29242964614877898</v>
      </c>
      <c r="AG325" s="17">
        <f t="shared" si="17"/>
        <v>0.13077851348497588</v>
      </c>
      <c r="AH325" s="24">
        <v>161</v>
      </c>
    </row>
    <row r="326" spans="1:34" x14ac:dyDescent="0.25">
      <c r="A326" s="6" t="s">
        <v>346</v>
      </c>
      <c r="B326" s="6" t="s">
        <v>93</v>
      </c>
      <c r="C326" s="6">
        <v>1</v>
      </c>
      <c r="D326" s="6">
        <v>7.2972700000000001</v>
      </c>
      <c r="E326" s="6">
        <v>0.24324200000000001</v>
      </c>
      <c r="F326" s="6"/>
      <c r="G326" s="6" t="s">
        <v>347</v>
      </c>
      <c r="H326" s="6" t="s">
        <v>93</v>
      </c>
      <c r="I326" s="6">
        <v>0.32333299999999998</v>
      </c>
      <c r="J326" s="6">
        <v>22.485800000000001</v>
      </c>
      <c r="K326" s="6">
        <v>0.74952799999999997</v>
      </c>
      <c r="L326" s="6"/>
      <c r="M326" t="s">
        <v>347</v>
      </c>
      <c r="N326" t="s">
        <v>96</v>
      </c>
      <c r="O326">
        <v>0.61</v>
      </c>
      <c r="P326">
        <v>20.3462</v>
      </c>
      <c r="Q326">
        <v>0.67820800000000003</v>
      </c>
      <c r="S326" t="s">
        <v>346</v>
      </c>
      <c r="T326" t="s">
        <v>96</v>
      </c>
      <c r="U326">
        <v>0.21</v>
      </c>
      <c r="V326">
        <v>41.087400000000002</v>
      </c>
      <c r="W326">
        <v>1.43662</v>
      </c>
      <c r="Y326" t="s">
        <v>224</v>
      </c>
      <c r="Z326" t="s">
        <v>96</v>
      </c>
      <c r="AA326">
        <v>0.48333333333333334</v>
      </c>
      <c r="AB326">
        <v>18.033000000000001</v>
      </c>
      <c r="AC326">
        <v>0.601101</v>
      </c>
      <c r="AE326" s="17">
        <f t="shared" si="15"/>
        <v>0.74173979999999995</v>
      </c>
      <c r="AF326" s="17">
        <f t="shared" si="16"/>
        <v>0.43452122120006997</v>
      </c>
      <c r="AG326" s="17">
        <f t="shared" si="17"/>
        <v>0.19432379765391583</v>
      </c>
      <c r="AH326" s="24">
        <v>161.5</v>
      </c>
    </row>
    <row r="327" spans="1:34" x14ac:dyDescent="0.25">
      <c r="A327" s="6" t="s">
        <v>347</v>
      </c>
      <c r="B327" s="6" t="s">
        <v>93</v>
      </c>
      <c r="C327" s="6">
        <v>1</v>
      </c>
      <c r="D327" s="6">
        <v>7.4400500000000003</v>
      </c>
      <c r="E327" s="6">
        <v>0.248002</v>
      </c>
      <c r="F327" s="6"/>
      <c r="G327" s="6" t="s">
        <v>348</v>
      </c>
      <c r="H327" s="6" t="s">
        <v>93</v>
      </c>
      <c r="I327" s="6">
        <v>0.71666700000000005</v>
      </c>
      <c r="J327" s="6">
        <v>15.094200000000001</v>
      </c>
      <c r="K327" s="6">
        <v>0.503139</v>
      </c>
      <c r="L327" s="6"/>
      <c r="M327" t="s">
        <v>348</v>
      </c>
      <c r="N327" t="s">
        <v>96</v>
      </c>
      <c r="O327">
        <v>0.20666666666666667</v>
      </c>
      <c r="P327">
        <v>39.9056</v>
      </c>
      <c r="Q327">
        <v>1.3573299999999999</v>
      </c>
      <c r="S327" t="s">
        <v>347</v>
      </c>
      <c r="T327" t="s">
        <v>96</v>
      </c>
      <c r="U327">
        <v>0</v>
      </c>
      <c r="V327">
        <v>49.959800000000001</v>
      </c>
      <c r="W327">
        <v>2.3904200000000002</v>
      </c>
      <c r="Y327" t="s">
        <v>225</v>
      </c>
      <c r="Z327" t="s">
        <v>96</v>
      </c>
      <c r="AA327">
        <v>0.57999999999999996</v>
      </c>
      <c r="AB327">
        <v>18.700199999999999</v>
      </c>
      <c r="AC327">
        <v>0.62334100000000003</v>
      </c>
      <c r="AE327" s="17">
        <f t="shared" si="15"/>
        <v>1.0244464</v>
      </c>
      <c r="AF327" s="17">
        <f t="shared" si="16"/>
        <v>0.86778571959631867</v>
      </c>
      <c r="AG327" s="17">
        <f t="shared" si="17"/>
        <v>0.38808557178418795</v>
      </c>
      <c r="AH327" s="24">
        <v>162</v>
      </c>
    </row>
    <row r="328" spans="1:34" x14ac:dyDescent="0.25">
      <c r="A328" s="6" t="s">
        <v>348</v>
      </c>
      <c r="B328" s="6" t="s">
        <v>93</v>
      </c>
      <c r="C328" s="6">
        <v>1</v>
      </c>
      <c r="D328" s="6">
        <v>7.4943099999999996</v>
      </c>
      <c r="E328" s="6">
        <v>0.24981</v>
      </c>
      <c r="F328" s="6"/>
      <c r="G328" s="6" t="s">
        <v>349</v>
      </c>
      <c r="H328" s="6" t="s">
        <v>93</v>
      </c>
      <c r="I328" s="6">
        <v>0.70666700000000005</v>
      </c>
      <c r="J328" s="6">
        <v>13.498900000000001</v>
      </c>
      <c r="K328" s="6">
        <v>0.44996199999999997</v>
      </c>
      <c r="L328" s="6"/>
      <c r="M328" t="s">
        <v>349</v>
      </c>
      <c r="N328" t="s">
        <v>96</v>
      </c>
      <c r="O328">
        <v>0.32666666666666672</v>
      </c>
      <c r="P328">
        <v>20.867100000000001</v>
      </c>
      <c r="Q328">
        <v>0.69557000000000002</v>
      </c>
      <c r="S328" t="s">
        <v>348</v>
      </c>
      <c r="T328" t="s">
        <v>96</v>
      </c>
      <c r="U328">
        <v>0.22333333333333333</v>
      </c>
      <c r="V328">
        <v>45.439399999999999</v>
      </c>
      <c r="W328">
        <v>1.81033</v>
      </c>
      <c r="Y328" t="s">
        <v>226</v>
      </c>
      <c r="Z328" t="s">
        <v>96</v>
      </c>
      <c r="AA328">
        <v>0.77666666666666673</v>
      </c>
      <c r="AB328">
        <v>16.253699999999998</v>
      </c>
      <c r="AC328">
        <v>0.54178899999999997</v>
      </c>
      <c r="AE328" s="17">
        <f t="shared" si="15"/>
        <v>0.74949220000000005</v>
      </c>
      <c r="AF328" s="17">
        <f t="shared" si="16"/>
        <v>0.61457825021733403</v>
      </c>
      <c r="AG328" s="17">
        <f t="shared" si="17"/>
        <v>0.27484774899576675</v>
      </c>
      <c r="AH328" s="24">
        <v>162.5</v>
      </c>
    </row>
    <row r="329" spans="1:34" x14ac:dyDescent="0.25">
      <c r="A329" s="6" t="s">
        <v>349</v>
      </c>
      <c r="B329" s="6" t="s">
        <v>93</v>
      </c>
      <c r="C329" s="6">
        <v>1</v>
      </c>
      <c r="D329" s="6">
        <v>7.5158100000000001</v>
      </c>
      <c r="E329" s="6">
        <v>0.250527</v>
      </c>
      <c r="F329" s="6"/>
      <c r="G329" s="6" t="s">
        <v>350</v>
      </c>
      <c r="H329" s="6" t="s">
        <v>93</v>
      </c>
      <c r="I329" s="6">
        <v>0.81666700000000003</v>
      </c>
      <c r="J329" s="6">
        <v>13.1883</v>
      </c>
      <c r="K329" s="6">
        <v>0.43960900000000003</v>
      </c>
      <c r="L329" s="6"/>
      <c r="M329" t="s">
        <v>350</v>
      </c>
      <c r="N329" t="s">
        <v>96</v>
      </c>
      <c r="O329">
        <v>0.47</v>
      </c>
      <c r="P329">
        <v>19.773700000000002</v>
      </c>
      <c r="Q329">
        <v>0.65912199999999999</v>
      </c>
      <c r="S329" t="s">
        <v>349</v>
      </c>
      <c r="T329" t="s">
        <v>96</v>
      </c>
      <c r="U329">
        <v>0</v>
      </c>
      <c r="V329">
        <v>42.767600000000002</v>
      </c>
      <c r="W329">
        <v>2.81366</v>
      </c>
      <c r="Y329" t="s">
        <v>227</v>
      </c>
      <c r="Z329" t="s">
        <v>96</v>
      </c>
      <c r="AA329">
        <v>0.89666666666666661</v>
      </c>
      <c r="AB329">
        <v>12.4626</v>
      </c>
      <c r="AC329">
        <v>0.41542200000000001</v>
      </c>
      <c r="AE329" s="17">
        <f t="shared" si="15"/>
        <v>0.91566799999999993</v>
      </c>
      <c r="AF329" s="17">
        <f t="shared" si="16"/>
        <v>1.0709201959130756</v>
      </c>
      <c r="AG329" s="17">
        <f t="shared" si="17"/>
        <v>0.4789300713078059</v>
      </c>
      <c r="AH329" s="24">
        <v>163</v>
      </c>
    </row>
    <row r="330" spans="1:34" x14ac:dyDescent="0.25">
      <c r="A330" s="6" t="s">
        <v>350</v>
      </c>
      <c r="B330" s="6" t="s">
        <v>93</v>
      </c>
      <c r="C330" s="6">
        <v>1</v>
      </c>
      <c r="D330" s="6">
        <v>7.8923399999999999</v>
      </c>
      <c r="E330" s="6">
        <v>0.26307799999999998</v>
      </c>
      <c r="F330" s="6"/>
      <c r="G330" s="6" t="s">
        <v>351</v>
      </c>
      <c r="H330" s="6" t="s">
        <v>93</v>
      </c>
      <c r="I330" s="6">
        <v>0.57333299999999998</v>
      </c>
      <c r="J330" s="6">
        <v>21.001000000000001</v>
      </c>
      <c r="K330" s="6">
        <v>0.70003300000000002</v>
      </c>
      <c r="L330" s="6"/>
      <c r="M330" t="s">
        <v>351</v>
      </c>
      <c r="N330" t="s">
        <v>96</v>
      </c>
      <c r="O330">
        <v>0.78333333333333333</v>
      </c>
      <c r="P330">
        <v>15.7685</v>
      </c>
      <c r="Q330">
        <v>0.52561800000000003</v>
      </c>
      <c r="S330" t="s">
        <v>350</v>
      </c>
      <c r="T330" t="s">
        <v>96</v>
      </c>
      <c r="U330">
        <v>0</v>
      </c>
      <c r="V330">
        <v>34.969299999999997</v>
      </c>
      <c r="W330">
        <v>1.73977</v>
      </c>
      <c r="Y330" t="s">
        <v>228</v>
      </c>
      <c r="Z330" t="s">
        <v>96</v>
      </c>
      <c r="AA330">
        <v>1</v>
      </c>
      <c r="AB330">
        <v>10.106199999999999</v>
      </c>
      <c r="AC330">
        <v>0.336872</v>
      </c>
      <c r="AE330" s="17">
        <f t="shared" si="15"/>
        <v>0.7130742000000001</v>
      </c>
      <c r="AF330" s="17">
        <f t="shared" si="16"/>
        <v>0.59863153125541269</v>
      </c>
      <c r="AG330" s="17">
        <f t="shared" si="17"/>
        <v>0.26771615947237853</v>
      </c>
      <c r="AH330" s="24">
        <v>163.5</v>
      </c>
    </row>
    <row r="331" spans="1:34" x14ac:dyDescent="0.25">
      <c r="A331" s="6" t="s">
        <v>351</v>
      </c>
      <c r="B331" s="6" t="s">
        <v>93</v>
      </c>
      <c r="C331" s="6">
        <v>1</v>
      </c>
      <c r="D331" s="6">
        <v>8.2567000000000004</v>
      </c>
      <c r="E331" s="6">
        <v>0.275223</v>
      </c>
      <c r="F331" s="6"/>
      <c r="G331" s="6" t="s">
        <v>352</v>
      </c>
      <c r="H331" s="6" t="s">
        <v>93</v>
      </c>
      <c r="I331" s="6">
        <v>0.75666699999999998</v>
      </c>
      <c r="J331" s="6">
        <v>10.992699999999999</v>
      </c>
      <c r="K331" s="6">
        <v>0.366423</v>
      </c>
      <c r="L331" s="6"/>
      <c r="M331" t="s">
        <v>352</v>
      </c>
      <c r="N331" t="s">
        <v>96</v>
      </c>
      <c r="O331">
        <v>0.37333333333333329</v>
      </c>
      <c r="P331">
        <v>20.910599999999999</v>
      </c>
      <c r="Q331">
        <v>0.69701900000000006</v>
      </c>
      <c r="S331" t="s">
        <v>351</v>
      </c>
      <c r="T331" t="s">
        <v>96</v>
      </c>
      <c r="U331">
        <v>0</v>
      </c>
      <c r="V331">
        <v>46.657699999999998</v>
      </c>
      <c r="W331">
        <v>2.4175</v>
      </c>
      <c r="Y331" t="s">
        <v>229</v>
      </c>
      <c r="Z331" t="s">
        <v>96</v>
      </c>
      <c r="AA331">
        <v>1</v>
      </c>
      <c r="AB331">
        <v>9.6569800000000008</v>
      </c>
      <c r="AC331">
        <v>0.32189899999999999</v>
      </c>
      <c r="AE331" s="17">
        <f t="shared" si="15"/>
        <v>0.81561280000000003</v>
      </c>
      <c r="AF331" s="17">
        <f t="shared" si="16"/>
        <v>0.91072128277547126</v>
      </c>
      <c r="AG331" s="17">
        <f t="shared" si="17"/>
        <v>0.40728693936835242</v>
      </c>
      <c r="AH331" s="24">
        <v>164</v>
      </c>
    </row>
    <row r="332" spans="1:34" x14ac:dyDescent="0.25">
      <c r="A332" s="6" t="s">
        <v>352</v>
      </c>
      <c r="B332" s="6" t="s">
        <v>93</v>
      </c>
      <c r="C332" s="6">
        <v>1</v>
      </c>
      <c r="D332" s="6">
        <v>7.6638900000000003</v>
      </c>
      <c r="E332" s="6">
        <v>0.255463</v>
      </c>
      <c r="F332" s="6"/>
      <c r="G332" s="6" t="s">
        <v>353</v>
      </c>
      <c r="H332" s="6" t="s">
        <v>93</v>
      </c>
      <c r="I332" s="6">
        <v>0.92333299999999996</v>
      </c>
      <c r="J332" s="6">
        <v>9.9768399999999993</v>
      </c>
      <c r="K332" s="6">
        <v>0.332561</v>
      </c>
      <c r="L332" s="6"/>
      <c r="M332" t="s">
        <v>353</v>
      </c>
      <c r="N332" t="s">
        <v>96</v>
      </c>
      <c r="O332">
        <v>0.36333333333333334</v>
      </c>
      <c r="P332">
        <v>26.991199999999999</v>
      </c>
      <c r="Q332">
        <v>0.89970799999999995</v>
      </c>
      <c r="S332" t="s">
        <v>352</v>
      </c>
      <c r="T332" t="s">
        <v>96</v>
      </c>
      <c r="U332">
        <v>0.24579124579124578</v>
      </c>
      <c r="V332">
        <v>39.8508</v>
      </c>
      <c r="W332">
        <v>1.53864</v>
      </c>
      <c r="Y332" t="s">
        <v>230</v>
      </c>
      <c r="Z332" t="s">
        <v>96</v>
      </c>
      <c r="AA332">
        <v>1</v>
      </c>
      <c r="AB332">
        <v>9.8909099999999999</v>
      </c>
      <c r="AC332">
        <v>0.32969700000000002</v>
      </c>
      <c r="AE332" s="17">
        <f t="shared" si="15"/>
        <v>0.67121379999999997</v>
      </c>
      <c r="AF332" s="17">
        <f t="shared" si="16"/>
        <v>0.54972856556913618</v>
      </c>
      <c r="AG332" s="17">
        <f t="shared" si="17"/>
        <v>0.24584608835720775</v>
      </c>
      <c r="AH332" s="24">
        <v>164.5</v>
      </c>
    </row>
    <row r="333" spans="1:34" x14ac:dyDescent="0.25">
      <c r="A333" s="6" t="s">
        <v>353</v>
      </c>
      <c r="B333" s="6" t="s">
        <v>93</v>
      </c>
      <c r="C333" s="6">
        <v>1</v>
      </c>
      <c r="D333" s="6">
        <v>6.9482999999999997</v>
      </c>
      <c r="E333" s="6">
        <v>0.23161000000000001</v>
      </c>
      <c r="F333" s="6"/>
      <c r="G333" s="6" t="s">
        <v>354</v>
      </c>
      <c r="H333" s="6" t="s">
        <v>93</v>
      </c>
      <c r="I333" s="6">
        <v>0.86333300000000002</v>
      </c>
      <c r="J333" s="6">
        <v>10.686500000000001</v>
      </c>
      <c r="K333" s="6">
        <v>0.35621700000000001</v>
      </c>
      <c r="L333" s="6"/>
      <c r="M333" t="s">
        <v>354</v>
      </c>
      <c r="N333" t="s">
        <v>96</v>
      </c>
      <c r="O333">
        <v>0.3</v>
      </c>
      <c r="P333">
        <v>27.081900000000001</v>
      </c>
      <c r="Q333">
        <v>0.902729</v>
      </c>
      <c r="S333" t="s">
        <v>353</v>
      </c>
      <c r="T333" t="s">
        <v>96</v>
      </c>
      <c r="U333">
        <v>5.7239057239057242E-2</v>
      </c>
      <c r="V333">
        <v>54.616399999999999</v>
      </c>
      <c r="W333">
        <v>2.3954499999999999</v>
      </c>
      <c r="Y333" t="s">
        <v>231</v>
      </c>
      <c r="Z333" t="s">
        <v>96</v>
      </c>
      <c r="AA333">
        <v>0.94666666666666666</v>
      </c>
      <c r="AB333">
        <v>11.984299999999999</v>
      </c>
      <c r="AC333">
        <v>0.39947700000000003</v>
      </c>
      <c r="AE333" s="17">
        <f t="shared" si="15"/>
        <v>0.85709659999999988</v>
      </c>
      <c r="AF333" s="17">
        <f t="shared" si="16"/>
        <v>0.89723785280175306</v>
      </c>
      <c r="AG333" s="17">
        <f t="shared" si="17"/>
        <v>0.40125696617013396</v>
      </c>
      <c r="AH333" s="24">
        <v>165</v>
      </c>
    </row>
    <row r="334" spans="1:34" x14ac:dyDescent="0.25">
      <c r="A334" s="6" t="s">
        <v>354</v>
      </c>
      <c r="B334" s="6" t="s">
        <v>93</v>
      </c>
      <c r="C334" s="6">
        <v>1</v>
      </c>
      <c r="D334" s="6">
        <v>7.4321900000000003</v>
      </c>
      <c r="E334" s="6">
        <v>0.24773999999999999</v>
      </c>
      <c r="F334" s="6"/>
      <c r="G334" s="6" t="s">
        <v>355</v>
      </c>
      <c r="H334" s="6" t="s">
        <v>93</v>
      </c>
      <c r="I334" s="6">
        <v>0.79666700000000001</v>
      </c>
      <c r="J334" s="6">
        <v>11.9445</v>
      </c>
      <c r="K334" s="6">
        <v>0.39815099999999998</v>
      </c>
      <c r="L334" s="6"/>
      <c r="M334" t="s">
        <v>355</v>
      </c>
      <c r="N334" t="s">
        <v>96</v>
      </c>
      <c r="O334">
        <v>0.28666666666666668</v>
      </c>
      <c r="P334">
        <v>29.661799999999999</v>
      </c>
      <c r="Q334">
        <v>0.98872800000000005</v>
      </c>
      <c r="S334" t="s">
        <v>354</v>
      </c>
      <c r="T334" t="s">
        <v>96</v>
      </c>
      <c r="U334">
        <v>3.0000000000000002E-2</v>
      </c>
      <c r="V334">
        <v>48.6601</v>
      </c>
      <c r="W334">
        <v>2.1436199999999999</v>
      </c>
      <c r="Y334" t="s">
        <v>232</v>
      </c>
      <c r="Z334" t="s">
        <v>96</v>
      </c>
      <c r="AA334">
        <v>1</v>
      </c>
      <c r="AB334">
        <v>10.352600000000001</v>
      </c>
      <c r="AC334">
        <v>0.34508499999999998</v>
      </c>
      <c r="AE334" s="17">
        <f t="shared" si="15"/>
        <v>0.82466480000000009</v>
      </c>
      <c r="AF334" s="17">
        <f t="shared" si="16"/>
        <v>0.79235607276886555</v>
      </c>
      <c r="AG334" s="17">
        <f t="shared" si="17"/>
        <v>0.35435240821919067</v>
      </c>
      <c r="AH334" s="24">
        <v>165.5</v>
      </c>
    </row>
    <row r="335" spans="1:34" x14ac:dyDescent="0.25">
      <c r="A335" s="6" t="s">
        <v>355</v>
      </c>
      <c r="B335" s="6" t="s">
        <v>93</v>
      </c>
      <c r="C335" s="6">
        <v>1</v>
      </c>
      <c r="D335" s="6">
        <v>8.2659300000000009</v>
      </c>
      <c r="E335" s="6">
        <v>0.27553100000000003</v>
      </c>
      <c r="F335" s="6"/>
      <c r="G335" s="6" t="s">
        <v>356</v>
      </c>
      <c r="H335" s="6" t="s">
        <v>93</v>
      </c>
      <c r="I335" s="6">
        <v>0.64</v>
      </c>
      <c r="J335" s="6">
        <v>16.929099999999998</v>
      </c>
      <c r="K335" s="6">
        <v>0.56430199999999997</v>
      </c>
      <c r="L335" s="6"/>
      <c r="M335" t="s">
        <v>356</v>
      </c>
      <c r="N335" t="s">
        <v>96</v>
      </c>
      <c r="O335">
        <v>0.14666666666666667</v>
      </c>
      <c r="P335">
        <v>36.803100000000001</v>
      </c>
      <c r="Q335">
        <v>1.2267699999999999</v>
      </c>
      <c r="S335" t="s">
        <v>355</v>
      </c>
      <c r="T335" t="s">
        <v>96</v>
      </c>
      <c r="U335">
        <v>3.4722222222222225E-3</v>
      </c>
      <c r="V335">
        <v>40.837699999999998</v>
      </c>
      <c r="W335">
        <v>1.88192</v>
      </c>
      <c r="Y335" t="s">
        <v>233</v>
      </c>
      <c r="Z335" t="s">
        <v>96</v>
      </c>
      <c r="AA335">
        <v>0.97000000000000008</v>
      </c>
      <c r="AB335">
        <v>11.789300000000001</v>
      </c>
      <c r="AC335">
        <v>0.39297700000000002</v>
      </c>
      <c r="AE335" s="17">
        <f t="shared" si="15"/>
        <v>0.86829999999999996</v>
      </c>
      <c r="AF335" s="17">
        <f t="shared" si="16"/>
        <v>0.67558272457819701</v>
      </c>
      <c r="AG335" s="17">
        <f t="shared" si="17"/>
        <v>0.30212977931627327</v>
      </c>
      <c r="AH335" s="24">
        <v>166</v>
      </c>
    </row>
    <row r="336" spans="1:34" x14ac:dyDescent="0.25">
      <c r="A336" s="6" t="s">
        <v>356</v>
      </c>
      <c r="B336" s="6" t="s">
        <v>93</v>
      </c>
      <c r="C336" s="6">
        <v>1</v>
      </c>
      <c r="D336" s="6">
        <v>8.1009700000000002</v>
      </c>
      <c r="E336" s="6">
        <v>0.27003199999999999</v>
      </c>
      <c r="F336" s="6"/>
      <c r="G336" s="6" t="s">
        <v>357</v>
      </c>
      <c r="H336" s="6" t="s">
        <v>93</v>
      </c>
      <c r="I336" s="6">
        <v>0.466667</v>
      </c>
      <c r="J336" s="6">
        <v>20.701499999999999</v>
      </c>
      <c r="K336" s="6">
        <v>0.69005099999999997</v>
      </c>
      <c r="L336" s="6"/>
      <c r="M336" t="s">
        <v>357</v>
      </c>
      <c r="N336" t="s">
        <v>96</v>
      </c>
      <c r="O336">
        <v>0.02</v>
      </c>
      <c r="P336">
        <v>44.725999999999999</v>
      </c>
      <c r="Q336">
        <v>1.4908699999999999</v>
      </c>
      <c r="S336" t="s">
        <v>356</v>
      </c>
      <c r="T336" t="s">
        <v>96</v>
      </c>
      <c r="U336">
        <v>0</v>
      </c>
      <c r="V336">
        <v>55.911799999999999</v>
      </c>
      <c r="W336">
        <v>2.47397</v>
      </c>
      <c r="Y336" t="s">
        <v>234</v>
      </c>
      <c r="Z336" t="s">
        <v>96</v>
      </c>
      <c r="AA336">
        <v>0.95666666666666667</v>
      </c>
      <c r="AB336">
        <v>10.0702</v>
      </c>
      <c r="AC336">
        <v>0.335673</v>
      </c>
      <c r="AE336" s="17">
        <f t="shared" si="15"/>
        <v>1.0521191999999997</v>
      </c>
      <c r="AF336" s="17">
        <f t="shared" si="16"/>
        <v>0.93142510290828062</v>
      </c>
      <c r="AG336" s="17">
        <f t="shared" si="17"/>
        <v>0.4165459692105305</v>
      </c>
      <c r="AH336" s="24">
        <v>166.5</v>
      </c>
    </row>
    <row r="337" spans="1:34" x14ac:dyDescent="0.25">
      <c r="A337" s="6" t="s">
        <v>357</v>
      </c>
      <c r="B337" s="6" t="s">
        <v>93</v>
      </c>
      <c r="C337" s="6">
        <v>1</v>
      </c>
      <c r="D337" s="6">
        <v>7.6279700000000004</v>
      </c>
      <c r="E337" s="6">
        <v>0.25426599999999999</v>
      </c>
      <c r="F337" s="6"/>
      <c r="G337" s="6" t="s">
        <v>358</v>
      </c>
      <c r="H337" s="6" t="s">
        <v>93</v>
      </c>
      <c r="I337" s="6">
        <v>0.283333</v>
      </c>
      <c r="J337" s="6">
        <v>23.816400000000002</v>
      </c>
      <c r="K337" s="6">
        <v>0.79388000000000003</v>
      </c>
      <c r="L337" s="6"/>
      <c r="M337" t="s">
        <v>358</v>
      </c>
      <c r="N337" t="s">
        <v>96</v>
      </c>
      <c r="O337">
        <v>0</v>
      </c>
      <c r="P337">
        <v>43.323900000000002</v>
      </c>
      <c r="Q337">
        <v>1.4441299999999999</v>
      </c>
      <c r="S337" t="s">
        <v>357</v>
      </c>
      <c r="T337" t="s">
        <v>96</v>
      </c>
      <c r="U337">
        <v>0.27333333333333332</v>
      </c>
      <c r="V337">
        <v>28.8506</v>
      </c>
      <c r="W337">
        <v>1.1314</v>
      </c>
      <c r="Y337" t="s">
        <v>235</v>
      </c>
      <c r="Z337" t="s">
        <v>96</v>
      </c>
      <c r="AA337">
        <v>0.95</v>
      </c>
      <c r="AB337">
        <v>10.893700000000001</v>
      </c>
      <c r="AC337">
        <v>0.363124</v>
      </c>
      <c r="AE337" s="17">
        <f t="shared" si="15"/>
        <v>0.79735999999999996</v>
      </c>
      <c r="AF337" s="17">
        <f t="shared" si="16"/>
        <v>0.50334338712056204</v>
      </c>
      <c r="AG337" s="17">
        <f t="shared" si="17"/>
        <v>0.22510200592531376</v>
      </c>
      <c r="AH337" s="24">
        <v>167</v>
      </c>
    </row>
    <row r="338" spans="1:34" x14ac:dyDescent="0.25">
      <c r="A338" s="6" t="s">
        <v>358</v>
      </c>
      <c r="B338" s="6" t="s">
        <v>93</v>
      </c>
      <c r="C338" s="6">
        <v>1</v>
      </c>
      <c r="D338" s="6">
        <v>7.79617</v>
      </c>
      <c r="E338" s="6">
        <v>0.25987199999999999</v>
      </c>
      <c r="F338" s="6"/>
      <c r="G338" s="6" t="s">
        <v>359</v>
      </c>
      <c r="H338" s="6" t="s">
        <v>93</v>
      </c>
      <c r="I338" s="6">
        <v>0.593333</v>
      </c>
      <c r="J338" s="6">
        <v>18.2699</v>
      </c>
      <c r="K338" s="6">
        <v>0.60899700000000001</v>
      </c>
      <c r="L338" s="6"/>
      <c r="M338" t="s">
        <v>359</v>
      </c>
      <c r="N338" t="s">
        <v>96</v>
      </c>
      <c r="O338">
        <v>0.13</v>
      </c>
      <c r="P338">
        <v>37.179099999999998</v>
      </c>
      <c r="Q338">
        <v>1.2393000000000001</v>
      </c>
      <c r="S338" t="s">
        <v>358</v>
      </c>
      <c r="T338" t="s">
        <v>96</v>
      </c>
      <c r="U338">
        <v>0.39333333333333337</v>
      </c>
      <c r="V338">
        <v>25.252099999999999</v>
      </c>
      <c r="W338">
        <v>0.84173699999999996</v>
      </c>
      <c r="Y338" t="s">
        <v>236</v>
      </c>
      <c r="Z338" t="s">
        <v>96</v>
      </c>
      <c r="AA338">
        <v>1</v>
      </c>
      <c r="AB338">
        <v>11.099399999999999</v>
      </c>
      <c r="AC338">
        <v>0.369981</v>
      </c>
      <c r="AE338" s="17">
        <f t="shared" si="15"/>
        <v>0.66397740000000005</v>
      </c>
      <c r="AF338" s="17">
        <f t="shared" si="16"/>
        <v>0.39222202620747876</v>
      </c>
      <c r="AG338" s="17">
        <f t="shared" si="17"/>
        <v>0.17540702257452531</v>
      </c>
      <c r="AH338" s="24">
        <v>167.5</v>
      </c>
    </row>
    <row r="339" spans="1:34" x14ac:dyDescent="0.25">
      <c r="A339" s="6" t="s">
        <v>359</v>
      </c>
      <c r="B339" s="6" t="s">
        <v>93</v>
      </c>
      <c r="C339" s="6">
        <v>1</v>
      </c>
      <c r="D339" s="6">
        <v>7.7739099999999999</v>
      </c>
      <c r="E339" s="6">
        <v>0.25913000000000003</v>
      </c>
      <c r="F339" s="6"/>
      <c r="G339" s="6" t="s">
        <v>360</v>
      </c>
      <c r="H339" s="6" t="s">
        <v>93</v>
      </c>
      <c r="I339" s="6">
        <v>1</v>
      </c>
      <c r="J339" s="6">
        <v>7.0406199999999997</v>
      </c>
      <c r="K339" s="6">
        <v>0.23468700000000001</v>
      </c>
      <c r="L339" s="6"/>
      <c r="M339" t="s">
        <v>360</v>
      </c>
      <c r="N339" t="s">
        <v>96</v>
      </c>
      <c r="O339">
        <v>0.4</v>
      </c>
      <c r="P339">
        <v>25.7395</v>
      </c>
      <c r="Q339">
        <v>0.87549399999999999</v>
      </c>
      <c r="S339" t="s">
        <v>359</v>
      </c>
      <c r="T339" t="s">
        <v>96</v>
      </c>
      <c r="U339">
        <v>0.41666666666666669</v>
      </c>
      <c r="V339">
        <v>26.741499999999998</v>
      </c>
      <c r="W339">
        <v>0.90038700000000005</v>
      </c>
      <c r="Y339" t="s">
        <v>237</v>
      </c>
      <c r="Z339" t="s">
        <v>96</v>
      </c>
      <c r="AA339">
        <v>0.85333333333333339</v>
      </c>
      <c r="AB339">
        <v>13.4716</v>
      </c>
      <c r="AC339">
        <v>0.44905400000000001</v>
      </c>
      <c r="AE339" s="17">
        <f t="shared" si="15"/>
        <v>0.54375040000000008</v>
      </c>
      <c r="AF339" s="17">
        <f t="shared" si="16"/>
        <v>0.32509223540758392</v>
      </c>
      <c r="AG339" s="17">
        <f t="shared" si="17"/>
        <v>0.14538566746574433</v>
      </c>
      <c r="AH339" s="24">
        <v>168</v>
      </c>
    </row>
    <row r="340" spans="1:34" x14ac:dyDescent="0.25">
      <c r="A340" s="6" t="s">
        <v>360</v>
      </c>
      <c r="B340" s="6" t="s">
        <v>93</v>
      </c>
      <c r="C340" s="6">
        <v>1</v>
      </c>
      <c r="D340" s="6">
        <v>7.48231</v>
      </c>
      <c r="E340" s="6">
        <v>0.24940999999999999</v>
      </c>
      <c r="F340" s="6"/>
      <c r="G340" s="6" t="s">
        <v>361</v>
      </c>
      <c r="H340" s="6" t="s">
        <v>93</v>
      </c>
      <c r="I340" s="6">
        <v>1</v>
      </c>
      <c r="J340" s="6">
        <v>4.3491900000000001</v>
      </c>
      <c r="K340" s="6">
        <v>0.14497299999999999</v>
      </c>
      <c r="L340" s="6"/>
      <c r="M340" t="s">
        <v>361</v>
      </c>
      <c r="N340" t="s">
        <v>96</v>
      </c>
      <c r="O340">
        <v>0.10333333333333333</v>
      </c>
      <c r="P340">
        <v>25.324999999999999</v>
      </c>
      <c r="Q340">
        <v>1.0822700000000001</v>
      </c>
      <c r="S340" t="s">
        <v>360</v>
      </c>
      <c r="T340" t="s">
        <v>96</v>
      </c>
      <c r="U340">
        <v>0.37666666666666671</v>
      </c>
      <c r="V340">
        <v>20.8169</v>
      </c>
      <c r="W340">
        <v>0.69389599999999996</v>
      </c>
      <c r="Y340" t="s">
        <v>238</v>
      </c>
      <c r="Z340" t="s">
        <v>96</v>
      </c>
      <c r="AA340">
        <v>0.56333333333333324</v>
      </c>
      <c r="AB340">
        <v>22.447099999999999</v>
      </c>
      <c r="AC340">
        <v>0.74823700000000004</v>
      </c>
      <c r="AE340" s="17">
        <f t="shared" si="15"/>
        <v>0.58375720000000009</v>
      </c>
      <c r="AF340" s="17">
        <f t="shared" si="16"/>
        <v>0.38471378840470466</v>
      </c>
      <c r="AG340" s="17">
        <f t="shared" si="17"/>
        <v>0.17204923655087798</v>
      </c>
      <c r="AH340" s="24">
        <v>168.5</v>
      </c>
    </row>
    <row r="341" spans="1:34" x14ac:dyDescent="0.25">
      <c r="A341" s="6" t="s">
        <v>361</v>
      </c>
      <c r="B341" s="6" t="s">
        <v>93</v>
      </c>
      <c r="C341" s="6">
        <v>1</v>
      </c>
      <c r="D341" s="6">
        <v>8.2159600000000008</v>
      </c>
      <c r="E341" s="6">
        <v>0.27386500000000003</v>
      </c>
      <c r="F341" s="6"/>
      <c r="G341" s="6" t="s">
        <v>362</v>
      </c>
      <c r="H341" s="6" t="s">
        <v>93</v>
      </c>
      <c r="I341" s="6">
        <v>1</v>
      </c>
      <c r="J341" s="6">
        <v>3.37527</v>
      </c>
      <c r="K341" s="6">
        <v>0.112509</v>
      </c>
      <c r="L341" s="6"/>
      <c r="M341" t="s">
        <v>362</v>
      </c>
      <c r="N341" t="s">
        <v>96</v>
      </c>
      <c r="O341">
        <v>0.12333333333333334</v>
      </c>
      <c r="P341">
        <v>27.4177</v>
      </c>
      <c r="Q341">
        <v>1.0751999999999999</v>
      </c>
      <c r="S341" t="s">
        <v>361</v>
      </c>
      <c r="T341" t="s">
        <v>96</v>
      </c>
      <c r="U341">
        <v>0.61</v>
      </c>
      <c r="V341">
        <v>19.442399999999999</v>
      </c>
      <c r="W341">
        <v>0.64807800000000004</v>
      </c>
      <c r="Y341" t="s">
        <v>239</v>
      </c>
      <c r="Z341" t="s">
        <v>96</v>
      </c>
      <c r="AA341">
        <v>0.51</v>
      </c>
      <c r="AB341">
        <v>24.209900000000001</v>
      </c>
      <c r="AC341">
        <v>0.80699699999999996</v>
      </c>
      <c r="AE341" s="17">
        <f t="shared" si="15"/>
        <v>0.5833297999999999</v>
      </c>
      <c r="AF341" s="17">
        <f t="shared" si="16"/>
        <v>0.39166194848325508</v>
      </c>
      <c r="AG341" s="17">
        <f t="shared" si="17"/>
        <v>0.17515654820171581</v>
      </c>
      <c r="AH341" s="24">
        <v>169</v>
      </c>
    </row>
    <row r="342" spans="1:34" x14ac:dyDescent="0.25">
      <c r="A342" s="6" t="s">
        <v>362</v>
      </c>
      <c r="B342" s="6" t="s">
        <v>93</v>
      </c>
      <c r="C342" s="6">
        <v>0.95333299999999999</v>
      </c>
      <c r="D342" s="6">
        <v>8.7288800000000002</v>
      </c>
      <c r="E342" s="6">
        <v>0.29096300000000003</v>
      </c>
      <c r="F342" s="6"/>
      <c r="G342" s="6" t="s">
        <v>363</v>
      </c>
      <c r="H342" s="6" t="s">
        <v>93</v>
      </c>
      <c r="I342" s="6">
        <v>0.95333299999999999</v>
      </c>
      <c r="J342" s="6">
        <v>9.6151700000000009</v>
      </c>
      <c r="K342" s="6">
        <v>0.32050600000000001</v>
      </c>
      <c r="L342" s="6"/>
      <c r="M342" t="s">
        <v>363</v>
      </c>
      <c r="N342" t="s">
        <v>96</v>
      </c>
      <c r="O342">
        <v>4.0540540540540543E-2</v>
      </c>
      <c r="P342">
        <v>24.831199999999999</v>
      </c>
      <c r="Q342">
        <v>1.36435</v>
      </c>
      <c r="S342" t="s">
        <v>362</v>
      </c>
      <c r="T342" t="s">
        <v>96</v>
      </c>
      <c r="U342">
        <v>0.41666666666666669</v>
      </c>
      <c r="V342">
        <v>32.657200000000003</v>
      </c>
      <c r="W342">
        <v>1.08857</v>
      </c>
      <c r="Y342" t="s">
        <v>240</v>
      </c>
      <c r="Z342" t="s">
        <v>96</v>
      </c>
      <c r="AA342">
        <v>0.66</v>
      </c>
      <c r="AB342">
        <v>15.009499999999999</v>
      </c>
      <c r="AC342">
        <v>0.50031700000000001</v>
      </c>
      <c r="AE342" s="17">
        <f t="shared" si="15"/>
        <v>0.71294120000000005</v>
      </c>
      <c r="AF342" s="17">
        <f t="shared" si="16"/>
        <v>0.48546638864261227</v>
      </c>
      <c r="AG342" s="17">
        <f t="shared" si="17"/>
        <v>0.21710716915924258</v>
      </c>
      <c r="AH342" s="24">
        <v>169.5</v>
      </c>
    </row>
    <row r="343" spans="1:34" x14ac:dyDescent="0.25">
      <c r="A343" s="6" t="s">
        <v>363</v>
      </c>
      <c r="B343" s="6" t="s">
        <v>93</v>
      </c>
      <c r="C343" s="6">
        <v>1</v>
      </c>
      <c r="D343" s="6">
        <v>8.2769999999999992</v>
      </c>
      <c r="E343" s="6">
        <v>0.27589999999999998</v>
      </c>
      <c r="F343" s="6"/>
      <c r="G343" s="6" t="s">
        <v>364</v>
      </c>
      <c r="H343" s="6" t="s">
        <v>93</v>
      </c>
      <c r="I343" s="6">
        <v>1</v>
      </c>
      <c r="J343" s="6">
        <v>5.0341500000000003</v>
      </c>
      <c r="K343" s="6">
        <v>0.16780500000000001</v>
      </c>
      <c r="L343" s="6"/>
      <c r="M343" t="s">
        <v>364</v>
      </c>
      <c r="N343" t="s">
        <v>96</v>
      </c>
      <c r="O343">
        <v>0</v>
      </c>
      <c r="P343">
        <v>31.5139</v>
      </c>
      <c r="Q343">
        <v>1.81114</v>
      </c>
      <c r="S343" t="s">
        <v>363</v>
      </c>
      <c r="T343" t="s">
        <v>96</v>
      </c>
      <c r="U343">
        <v>0.27333333333333332</v>
      </c>
      <c r="V343">
        <v>31.6494</v>
      </c>
      <c r="W343">
        <v>1.05498</v>
      </c>
      <c r="Y343" t="s">
        <v>241</v>
      </c>
      <c r="Z343" t="s">
        <v>96</v>
      </c>
      <c r="AA343">
        <v>1</v>
      </c>
      <c r="AB343">
        <v>9.7876999999999992</v>
      </c>
      <c r="AC343">
        <v>0.32625700000000002</v>
      </c>
      <c r="AE343" s="17">
        <f t="shared" si="15"/>
        <v>0.72721639999999999</v>
      </c>
      <c r="AF343" s="17">
        <f t="shared" si="16"/>
        <v>0.69994917599944351</v>
      </c>
      <c r="AG343" s="17">
        <f t="shared" si="17"/>
        <v>0.313026787665944</v>
      </c>
      <c r="AH343" s="24">
        <v>170</v>
      </c>
    </row>
    <row r="344" spans="1:34" x14ac:dyDescent="0.25">
      <c r="A344" s="6" t="s">
        <v>364</v>
      </c>
      <c r="B344" s="6" t="s">
        <v>93</v>
      </c>
      <c r="C344" s="6">
        <v>1</v>
      </c>
      <c r="D344" s="6">
        <v>7.8422700000000001</v>
      </c>
      <c r="E344" s="6">
        <v>0.261409</v>
      </c>
      <c r="F344" s="6"/>
      <c r="G344" s="6" t="s">
        <v>365</v>
      </c>
      <c r="H344" s="6" t="s">
        <v>93</v>
      </c>
      <c r="I344" s="6">
        <v>1</v>
      </c>
      <c r="J344" s="6">
        <v>5.1435300000000002</v>
      </c>
      <c r="K344" s="6">
        <v>0.17145099999999999</v>
      </c>
      <c r="L344" s="6"/>
      <c r="M344" t="s">
        <v>365</v>
      </c>
      <c r="N344" t="s">
        <v>96</v>
      </c>
      <c r="O344">
        <v>0.02</v>
      </c>
      <c r="P344">
        <v>36.7483</v>
      </c>
      <c r="Q344">
        <v>1.2415</v>
      </c>
      <c r="S344" t="s">
        <v>364</v>
      </c>
      <c r="T344" t="s">
        <v>96</v>
      </c>
      <c r="U344">
        <v>0.26999999999999996</v>
      </c>
      <c r="V344">
        <v>36.102800000000002</v>
      </c>
      <c r="W344">
        <v>1.2579400000000001</v>
      </c>
      <c r="Y344" t="s">
        <v>242</v>
      </c>
      <c r="Z344" t="s">
        <v>96</v>
      </c>
      <c r="AA344">
        <v>0.90333333333333343</v>
      </c>
      <c r="AB344">
        <v>11.006500000000001</v>
      </c>
      <c r="AC344">
        <v>0.36688300000000001</v>
      </c>
      <c r="AE344" s="17">
        <f t="shared" ref="AE344:AE407" si="18">AVERAGE(AC344,W344,Q344,K344,E344)</f>
        <v>0.6598366</v>
      </c>
      <c r="AF344" s="17">
        <f t="shared" ref="AF344:AF407" si="19">STDEV(AC344,W344,Q344,K344,E344)</f>
        <v>0.54294264118624913</v>
      </c>
      <c r="AG344" s="17">
        <f t="shared" si="17"/>
        <v>0.24281133071514602</v>
      </c>
      <c r="AH344" s="24">
        <v>170.5</v>
      </c>
    </row>
    <row r="345" spans="1:34" x14ac:dyDescent="0.25">
      <c r="A345" s="6" t="s">
        <v>365</v>
      </c>
      <c r="B345" s="6" t="s">
        <v>93</v>
      </c>
      <c r="C345" s="6">
        <v>1</v>
      </c>
      <c r="D345" s="6">
        <v>9.04115</v>
      </c>
      <c r="E345" s="6">
        <v>0.30137199999999997</v>
      </c>
      <c r="F345" s="6"/>
      <c r="G345" s="6" t="s">
        <v>366</v>
      </c>
      <c r="H345" s="6" t="s">
        <v>93</v>
      </c>
      <c r="I345" s="6">
        <v>1</v>
      </c>
      <c r="J345" s="6">
        <v>4.91892</v>
      </c>
      <c r="K345" s="6">
        <v>0.163964</v>
      </c>
      <c r="L345" s="6"/>
      <c r="M345" t="s">
        <v>366</v>
      </c>
      <c r="N345" t="s">
        <v>96</v>
      </c>
      <c r="O345">
        <v>0.20666666666666667</v>
      </c>
      <c r="P345">
        <v>23.422799999999999</v>
      </c>
      <c r="Q345">
        <v>0.78076000000000001</v>
      </c>
      <c r="S345" t="s">
        <v>365</v>
      </c>
      <c r="T345" t="s">
        <v>96</v>
      </c>
      <c r="U345">
        <v>7.5342465753424667E-2</v>
      </c>
      <c r="V345">
        <v>35.634</v>
      </c>
      <c r="W345">
        <v>2.5452900000000001</v>
      </c>
      <c r="Y345" t="s">
        <v>243</v>
      </c>
      <c r="Z345" t="s">
        <v>96</v>
      </c>
      <c r="AA345">
        <v>1</v>
      </c>
      <c r="AB345">
        <v>10.4278</v>
      </c>
      <c r="AC345">
        <v>0.34759400000000001</v>
      </c>
      <c r="AE345" s="17">
        <f t="shared" si="18"/>
        <v>0.82779599999999998</v>
      </c>
      <c r="AF345" s="17">
        <f t="shared" si="19"/>
        <v>0.98746989044426048</v>
      </c>
      <c r="AG345" s="17">
        <f t="shared" si="17"/>
        <v>0.44160996015352727</v>
      </c>
      <c r="AH345" s="24">
        <v>171</v>
      </c>
    </row>
    <row r="346" spans="1:34" x14ac:dyDescent="0.25">
      <c r="A346" s="6" t="s">
        <v>366</v>
      </c>
      <c r="B346" s="6" t="s">
        <v>93</v>
      </c>
      <c r="C346" s="6">
        <v>0.73333300000000001</v>
      </c>
      <c r="D346" s="6">
        <v>15.5463</v>
      </c>
      <c r="E346" s="6">
        <v>0.51821200000000001</v>
      </c>
      <c r="F346" s="6"/>
      <c r="G346" s="6" t="s">
        <v>367</v>
      </c>
      <c r="H346" s="6" t="s">
        <v>93</v>
      </c>
      <c r="I346" s="6">
        <v>1</v>
      </c>
      <c r="J346" s="6">
        <v>4.6420599999999999</v>
      </c>
      <c r="K346" s="6">
        <v>0.15473500000000001</v>
      </c>
      <c r="L346" s="6"/>
      <c r="M346" t="s">
        <v>367</v>
      </c>
      <c r="N346" t="s">
        <v>96</v>
      </c>
      <c r="O346">
        <v>0.33999999999999997</v>
      </c>
      <c r="P346">
        <v>20.839300000000001</v>
      </c>
      <c r="Q346">
        <v>0.69464199999999998</v>
      </c>
      <c r="S346" t="s">
        <v>366</v>
      </c>
      <c r="T346" t="s">
        <v>96</v>
      </c>
      <c r="U346">
        <v>6.3333333333333325E-2</v>
      </c>
      <c r="V346">
        <v>19.744199999999999</v>
      </c>
      <c r="W346">
        <v>1.4845200000000001</v>
      </c>
      <c r="Y346" t="s">
        <v>244</v>
      </c>
      <c r="Z346" t="s">
        <v>96</v>
      </c>
      <c r="AA346">
        <v>0.94666666666666666</v>
      </c>
      <c r="AB346">
        <v>11.9908</v>
      </c>
      <c r="AC346">
        <v>0.39969399999999999</v>
      </c>
      <c r="AE346" s="17">
        <f t="shared" si="18"/>
        <v>0.65036060000000007</v>
      </c>
      <c r="AF346" s="17">
        <f t="shared" si="19"/>
        <v>0.50589635282516132</v>
      </c>
      <c r="AG346" s="17">
        <f t="shared" si="17"/>
        <v>0.22624372689725569</v>
      </c>
      <c r="AH346" s="24">
        <v>171.5</v>
      </c>
    </row>
    <row r="347" spans="1:34" x14ac:dyDescent="0.25">
      <c r="A347" s="6" t="s">
        <v>367</v>
      </c>
      <c r="B347" s="6" t="s">
        <v>93</v>
      </c>
      <c r="C347" s="6">
        <v>0.89333300000000004</v>
      </c>
      <c r="D347" s="6">
        <v>16.191500000000001</v>
      </c>
      <c r="E347" s="6">
        <v>0.539717</v>
      </c>
      <c r="F347" s="6"/>
      <c r="G347" s="6" t="s">
        <v>368</v>
      </c>
      <c r="H347" s="6" t="s">
        <v>93</v>
      </c>
      <c r="I347" s="6">
        <v>1</v>
      </c>
      <c r="J347" s="6">
        <v>4.9259399999999998</v>
      </c>
      <c r="K347" s="6">
        <v>0.16419800000000001</v>
      </c>
      <c r="L347" s="6"/>
      <c r="M347" t="s">
        <v>368</v>
      </c>
      <c r="N347" t="s">
        <v>96</v>
      </c>
      <c r="O347">
        <v>0.13333333333333333</v>
      </c>
      <c r="P347">
        <v>26.637899999999998</v>
      </c>
      <c r="Q347">
        <v>0.88793</v>
      </c>
      <c r="S347" t="s">
        <v>367</v>
      </c>
      <c r="T347" t="s">
        <v>96</v>
      </c>
      <c r="U347">
        <v>3.3333333333333333E-2</v>
      </c>
      <c r="V347">
        <v>52.846400000000003</v>
      </c>
      <c r="W347">
        <v>2.0483099999999999</v>
      </c>
      <c r="Y347" t="s">
        <v>245</v>
      </c>
      <c r="Z347" t="s">
        <v>96</v>
      </c>
      <c r="AA347">
        <v>1</v>
      </c>
      <c r="AB347">
        <v>10.3622</v>
      </c>
      <c r="AC347">
        <v>0.34540599999999999</v>
      </c>
      <c r="AE347" s="17">
        <f t="shared" si="18"/>
        <v>0.79711219999999994</v>
      </c>
      <c r="AF347" s="17">
        <f t="shared" si="19"/>
        <v>0.7491019577108311</v>
      </c>
      <c r="AG347" s="17">
        <f t="shared" si="17"/>
        <v>0.33500857990391819</v>
      </c>
      <c r="AH347" s="24">
        <v>172</v>
      </c>
    </row>
    <row r="348" spans="1:34" x14ac:dyDescent="0.25">
      <c r="A348" s="6" t="s">
        <v>368</v>
      </c>
      <c r="B348" s="6" t="s">
        <v>93</v>
      </c>
      <c r="C348" s="6">
        <v>0.94333299999999998</v>
      </c>
      <c r="D348" s="6">
        <v>7.7533200000000004</v>
      </c>
      <c r="E348" s="6">
        <v>0.25844400000000001</v>
      </c>
      <c r="F348" s="6"/>
      <c r="G348" s="6" t="s">
        <v>369</v>
      </c>
      <c r="H348" s="6" t="s">
        <v>93</v>
      </c>
      <c r="I348" s="6">
        <v>1</v>
      </c>
      <c r="J348" s="6">
        <v>3.8510499999999999</v>
      </c>
      <c r="K348" s="6">
        <v>0.12836800000000001</v>
      </c>
      <c r="L348" s="6"/>
      <c r="M348" t="s">
        <v>369</v>
      </c>
      <c r="N348" t="s">
        <v>96</v>
      </c>
      <c r="O348">
        <v>0.44666666666666666</v>
      </c>
      <c r="P348">
        <v>21.643899999999999</v>
      </c>
      <c r="Q348">
        <v>0.72146299999999997</v>
      </c>
      <c r="S348" t="s">
        <v>368</v>
      </c>
      <c r="T348" t="s">
        <v>96</v>
      </c>
      <c r="U348">
        <v>0</v>
      </c>
      <c r="V348">
        <v>43.854500000000002</v>
      </c>
      <c r="W348">
        <v>2.2374700000000001</v>
      </c>
      <c r="Y348" t="s">
        <v>246</v>
      </c>
      <c r="Z348" t="s">
        <v>96</v>
      </c>
      <c r="AA348">
        <v>0.88666666666666671</v>
      </c>
      <c r="AB348">
        <v>13.9491</v>
      </c>
      <c r="AC348">
        <v>0.46496900000000002</v>
      </c>
      <c r="AE348" s="17">
        <f t="shared" si="18"/>
        <v>0.76214280000000001</v>
      </c>
      <c r="AF348" s="17">
        <f t="shared" si="19"/>
        <v>0.85468421636748382</v>
      </c>
      <c r="AG348" s="17">
        <f t="shared" si="17"/>
        <v>0.3822264014187664</v>
      </c>
      <c r="AH348" s="24">
        <v>172.5</v>
      </c>
    </row>
    <row r="349" spans="1:34" x14ac:dyDescent="0.25">
      <c r="A349" s="6" t="s">
        <v>369</v>
      </c>
      <c r="B349" s="6" t="s">
        <v>93</v>
      </c>
      <c r="C349" s="6">
        <v>1</v>
      </c>
      <c r="D349" s="6">
        <v>7.7678399999999996</v>
      </c>
      <c r="E349" s="6">
        <v>0.25892799999999999</v>
      </c>
      <c r="F349" s="6"/>
      <c r="G349" s="6" t="s">
        <v>370</v>
      </c>
      <c r="H349" s="6" t="s">
        <v>93</v>
      </c>
      <c r="I349" s="6">
        <v>1</v>
      </c>
      <c r="J349" s="6">
        <v>3.6086800000000001</v>
      </c>
      <c r="K349" s="6">
        <v>0.12028899999999999</v>
      </c>
      <c r="L349" s="6"/>
      <c r="M349" t="s">
        <v>370</v>
      </c>
      <c r="N349" t="s">
        <v>96</v>
      </c>
      <c r="O349">
        <v>0.45666666666666667</v>
      </c>
      <c r="P349">
        <v>26.0166</v>
      </c>
      <c r="Q349">
        <v>0.86721899999999996</v>
      </c>
      <c r="S349" t="s">
        <v>369</v>
      </c>
      <c r="T349" t="s">
        <v>96</v>
      </c>
      <c r="U349">
        <v>0.15916955017301038</v>
      </c>
      <c r="V349">
        <v>37.002200000000002</v>
      </c>
      <c r="W349">
        <v>1.8688</v>
      </c>
      <c r="Y349" t="s">
        <v>247</v>
      </c>
      <c r="Z349" t="s">
        <v>96</v>
      </c>
      <c r="AA349">
        <v>0.87666666666666671</v>
      </c>
      <c r="AB349">
        <v>13.4062</v>
      </c>
      <c r="AC349">
        <v>0.44687399999999999</v>
      </c>
      <c r="AE349" s="17">
        <f t="shared" si="18"/>
        <v>0.712422</v>
      </c>
      <c r="AF349" s="17">
        <f t="shared" si="19"/>
        <v>0.70497628118292044</v>
      </c>
      <c r="AG349" s="17">
        <f t="shared" si="17"/>
        <v>0.31527497745000316</v>
      </c>
      <c r="AH349" s="24">
        <v>173</v>
      </c>
    </row>
    <row r="350" spans="1:34" x14ac:dyDescent="0.25">
      <c r="A350" s="6" t="s">
        <v>370</v>
      </c>
      <c r="B350" s="6" t="s">
        <v>93</v>
      </c>
      <c r="C350" s="6">
        <v>1</v>
      </c>
      <c r="D350" s="6">
        <v>7.8038800000000004</v>
      </c>
      <c r="E350" s="6">
        <v>0.260129</v>
      </c>
      <c r="F350" s="6"/>
      <c r="G350" s="6" t="s">
        <v>371</v>
      </c>
      <c r="H350" s="6" t="s">
        <v>93</v>
      </c>
      <c r="I350" s="6">
        <v>1</v>
      </c>
      <c r="J350" s="6">
        <v>4.9920799999999996</v>
      </c>
      <c r="K350" s="6">
        <v>0.166403</v>
      </c>
      <c r="L350" s="6"/>
      <c r="M350" t="s">
        <v>371</v>
      </c>
      <c r="N350" t="s">
        <v>96</v>
      </c>
      <c r="O350">
        <v>0.31</v>
      </c>
      <c r="P350">
        <v>31.581</v>
      </c>
      <c r="Q350">
        <v>1.0527</v>
      </c>
      <c r="S350" t="s">
        <v>370</v>
      </c>
      <c r="T350" t="s">
        <v>96</v>
      </c>
      <c r="U350">
        <v>0</v>
      </c>
      <c r="V350">
        <v>28.941299999999998</v>
      </c>
      <c r="W350">
        <v>1.62592</v>
      </c>
      <c r="Y350" t="s">
        <v>248</v>
      </c>
      <c r="Z350" t="s">
        <v>96</v>
      </c>
      <c r="AA350">
        <v>0.54666666666666663</v>
      </c>
      <c r="AB350">
        <v>21.1508</v>
      </c>
      <c r="AC350">
        <v>0.70502600000000004</v>
      </c>
      <c r="AE350" s="17">
        <f t="shared" si="18"/>
        <v>0.76203559999999992</v>
      </c>
      <c r="AF350" s="17">
        <f t="shared" si="19"/>
        <v>0.60015010076421726</v>
      </c>
      <c r="AG350" s="17">
        <f t="shared" si="17"/>
        <v>0.26839528440242766</v>
      </c>
      <c r="AH350" s="24">
        <v>173.5</v>
      </c>
    </row>
    <row r="351" spans="1:34" x14ac:dyDescent="0.25">
      <c r="A351" s="6" t="s">
        <v>371</v>
      </c>
      <c r="B351" s="6" t="s">
        <v>93</v>
      </c>
      <c r="C351" s="6">
        <v>1</v>
      </c>
      <c r="D351" s="6">
        <v>8.1056399999999993</v>
      </c>
      <c r="E351" s="6">
        <v>0.27018799999999998</v>
      </c>
      <c r="F351" s="6"/>
      <c r="G351" s="6" t="s">
        <v>372</v>
      </c>
      <c r="H351" s="6" t="s">
        <v>93</v>
      </c>
      <c r="I351" s="6">
        <v>1</v>
      </c>
      <c r="J351" s="6">
        <v>4.2987200000000003</v>
      </c>
      <c r="K351" s="6">
        <v>0.143291</v>
      </c>
      <c r="L351" s="6"/>
      <c r="M351" t="s">
        <v>372</v>
      </c>
      <c r="N351" t="s">
        <v>96</v>
      </c>
      <c r="O351">
        <v>0.66666666666666663</v>
      </c>
      <c r="P351">
        <v>18.0746</v>
      </c>
      <c r="Q351">
        <v>0.60248699999999999</v>
      </c>
      <c r="S351" t="s">
        <v>371</v>
      </c>
      <c r="T351" t="s">
        <v>96</v>
      </c>
      <c r="U351">
        <v>0</v>
      </c>
      <c r="V351">
        <v>47.832700000000003</v>
      </c>
      <c r="W351">
        <v>2.8471899999999999</v>
      </c>
      <c r="Y351" t="s">
        <v>249</v>
      </c>
      <c r="Z351" t="s">
        <v>96</v>
      </c>
      <c r="AA351">
        <v>1</v>
      </c>
      <c r="AB351">
        <v>11.507099999999999</v>
      </c>
      <c r="AC351">
        <v>0.383571</v>
      </c>
      <c r="AE351" s="17">
        <f t="shared" si="18"/>
        <v>0.84934540000000003</v>
      </c>
      <c r="AF351" s="17">
        <f t="shared" si="19"/>
        <v>1.1295136139982109</v>
      </c>
      <c r="AG351" s="17">
        <f t="shared" si="17"/>
        <v>0.50513384448229148</v>
      </c>
      <c r="AH351" s="24">
        <v>174</v>
      </c>
    </row>
    <row r="352" spans="1:34" x14ac:dyDescent="0.25">
      <c r="A352" s="6" t="s">
        <v>372</v>
      </c>
      <c r="B352" s="6" t="s">
        <v>93</v>
      </c>
      <c r="C352" s="6">
        <v>1</v>
      </c>
      <c r="D352" s="6">
        <v>8.4444499999999998</v>
      </c>
      <c r="E352" s="6">
        <v>0.28148200000000001</v>
      </c>
      <c r="F352" s="6"/>
      <c r="G352" s="6" t="s">
        <v>373</v>
      </c>
      <c r="H352" s="6" t="s">
        <v>93</v>
      </c>
      <c r="I352" s="6">
        <v>1</v>
      </c>
      <c r="J352" s="6">
        <v>5.1646599999999996</v>
      </c>
      <c r="K352" s="6">
        <v>0.172155</v>
      </c>
      <c r="L352" s="6"/>
      <c r="M352" t="s">
        <v>373</v>
      </c>
      <c r="N352" t="s">
        <v>96</v>
      </c>
      <c r="O352">
        <v>0.17333333333333334</v>
      </c>
      <c r="P352">
        <v>38.488799999999998</v>
      </c>
      <c r="Q352">
        <v>1.2829600000000001</v>
      </c>
      <c r="S352" t="s">
        <v>372</v>
      </c>
      <c r="T352" t="s">
        <v>96</v>
      </c>
      <c r="U352">
        <v>0</v>
      </c>
      <c r="V352">
        <v>35.385100000000001</v>
      </c>
      <c r="W352">
        <v>2.4744799999999998</v>
      </c>
      <c r="Y352" t="s">
        <v>250</v>
      </c>
      <c r="Z352" t="s">
        <v>96</v>
      </c>
      <c r="AA352">
        <v>1</v>
      </c>
      <c r="AB352">
        <v>10.0777</v>
      </c>
      <c r="AC352">
        <v>0.335924</v>
      </c>
      <c r="AE352" s="17">
        <f t="shared" si="18"/>
        <v>0.90940019999999999</v>
      </c>
      <c r="AF352" s="17">
        <f t="shared" si="19"/>
        <v>0.98179789255793359</v>
      </c>
      <c r="AG352" s="17">
        <f t="shared" si="17"/>
        <v>0.43907336558511484</v>
      </c>
      <c r="AH352" s="24">
        <v>174.5</v>
      </c>
    </row>
    <row r="353" spans="1:34" x14ac:dyDescent="0.25">
      <c r="A353" s="6" t="s">
        <v>373</v>
      </c>
      <c r="B353" s="6" t="s">
        <v>93</v>
      </c>
      <c r="C353" s="6">
        <v>1</v>
      </c>
      <c r="D353" s="6">
        <v>8.5707699999999996</v>
      </c>
      <c r="E353" s="6">
        <v>0.285692</v>
      </c>
      <c r="F353" s="6"/>
      <c r="G353" s="6" t="s">
        <v>374</v>
      </c>
      <c r="H353" s="6" t="s">
        <v>93</v>
      </c>
      <c r="I353" s="6">
        <v>1</v>
      </c>
      <c r="J353" s="6">
        <v>4.6249799999999999</v>
      </c>
      <c r="K353" s="6">
        <v>0.154166</v>
      </c>
      <c r="L353" s="6"/>
      <c r="M353" t="s">
        <v>374</v>
      </c>
      <c r="N353" t="s">
        <v>96</v>
      </c>
      <c r="O353">
        <v>0.36666666666666664</v>
      </c>
      <c r="P353">
        <v>23.498100000000001</v>
      </c>
      <c r="Q353">
        <v>0.78326899999999999</v>
      </c>
      <c r="S353" t="s">
        <v>373</v>
      </c>
      <c r="T353" t="s">
        <v>96</v>
      </c>
      <c r="U353">
        <v>2.4734982332155476E-2</v>
      </c>
      <c r="V353">
        <v>46.318800000000003</v>
      </c>
      <c r="W353">
        <v>2.7407599999999999</v>
      </c>
      <c r="Y353" t="s">
        <v>251</v>
      </c>
      <c r="Z353" t="s">
        <v>96</v>
      </c>
      <c r="AA353">
        <v>0.94666666666666666</v>
      </c>
      <c r="AB353">
        <v>12.612500000000001</v>
      </c>
      <c r="AC353">
        <v>0.42041600000000001</v>
      </c>
      <c r="AE353" s="17">
        <f t="shared" si="18"/>
        <v>0.87686059999999999</v>
      </c>
      <c r="AF353" s="17">
        <f t="shared" si="19"/>
        <v>1.0680577971574381</v>
      </c>
      <c r="AG353" s="17">
        <f t="shared" si="17"/>
        <v>0.47764996766854262</v>
      </c>
      <c r="AH353" s="24">
        <v>175</v>
      </c>
    </row>
    <row r="354" spans="1:34" x14ac:dyDescent="0.25">
      <c r="A354" s="6" t="s">
        <v>374</v>
      </c>
      <c r="B354" s="6" t="s">
        <v>93</v>
      </c>
      <c r="C354" s="6">
        <v>1</v>
      </c>
      <c r="D354" s="6">
        <v>7.9754100000000001</v>
      </c>
      <c r="E354" s="6">
        <v>0.265847</v>
      </c>
      <c r="F354" s="6"/>
      <c r="G354" s="6" t="s">
        <v>375</v>
      </c>
      <c r="H354" s="6" t="s">
        <v>93</v>
      </c>
      <c r="I354" s="6">
        <v>1</v>
      </c>
      <c r="J354" s="6">
        <v>4.8436000000000003</v>
      </c>
      <c r="K354" s="6">
        <v>0.16145300000000001</v>
      </c>
      <c r="L354" s="6"/>
      <c r="M354" t="s">
        <v>375</v>
      </c>
      <c r="N354" t="s">
        <v>96</v>
      </c>
      <c r="O354">
        <v>0.18666666666666665</v>
      </c>
      <c r="P354">
        <v>27.029800000000002</v>
      </c>
      <c r="Q354">
        <v>0.90099200000000002</v>
      </c>
      <c r="S354" t="s">
        <v>374</v>
      </c>
      <c r="T354" t="s">
        <v>96</v>
      </c>
      <c r="U354">
        <v>0</v>
      </c>
      <c r="V354">
        <v>66.273700000000005</v>
      </c>
      <c r="W354">
        <v>3.24871</v>
      </c>
      <c r="Y354" t="s">
        <v>252</v>
      </c>
      <c r="Z354" t="s">
        <v>96</v>
      </c>
      <c r="AA354">
        <v>0.94666666666666666</v>
      </c>
      <c r="AB354">
        <v>11.4353</v>
      </c>
      <c r="AC354">
        <v>0.38117600000000001</v>
      </c>
      <c r="AE354" s="17">
        <f t="shared" si="18"/>
        <v>0.99163559999999984</v>
      </c>
      <c r="AF354" s="17">
        <f t="shared" si="19"/>
        <v>1.2933710095928781</v>
      </c>
      <c r="AG354" s="17">
        <f t="shared" si="17"/>
        <v>0.57841309951544162</v>
      </c>
      <c r="AH354" s="24">
        <v>175.5</v>
      </c>
    </row>
    <row r="355" spans="1:34" x14ac:dyDescent="0.25">
      <c r="A355" s="6" t="s">
        <v>375</v>
      </c>
      <c r="B355" s="6" t="s">
        <v>93</v>
      </c>
      <c r="C355" s="6">
        <v>1</v>
      </c>
      <c r="D355" s="6">
        <v>7.6251899999999999</v>
      </c>
      <c r="E355" s="6">
        <v>0.25417299999999998</v>
      </c>
      <c r="F355" s="6"/>
      <c r="G355" s="6" t="s">
        <v>376</v>
      </c>
      <c r="H355" s="6" t="s">
        <v>93</v>
      </c>
      <c r="I355" s="6">
        <v>1</v>
      </c>
      <c r="J355" s="6">
        <v>6.8964699999999999</v>
      </c>
      <c r="K355" s="6">
        <v>0.229882</v>
      </c>
      <c r="L355" s="6"/>
      <c r="M355" t="s">
        <v>376</v>
      </c>
      <c r="N355" t="s">
        <v>96</v>
      </c>
      <c r="O355">
        <v>0.56333333333333324</v>
      </c>
      <c r="P355">
        <v>21.3003</v>
      </c>
      <c r="Q355">
        <v>0.71001099999999995</v>
      </c>
      <c r="S355" t="s">
        <v>375</v>
      </c>
      <c r="T355" t="s">
        <v>96</v>
      </c>
      <c r="U355">
        <v>0</v>
      </c>
      <c r="V355">
        <v>43.544699999999999</v>
      </c>
      <c r="W355">
        <v>2.9224600000000001</v>
      </c>
      <c r="Y355" t="s">
        <v>253</v>
      </c>
      <c r="Z355" t="s">
        <v>96</v>
      </c>
      <c r="AA355">
        <v>0.95</v>
      </c>
      <c r="AB355">
        <v>9.9155899999999999</v>
      </c>
      <c r="AC355">
        <v>0.33051999999999998</v>
      </c>
      <c r="AE355" s="17">
        <f t="shared" si="18"/>
        <v>0.8894091999999999</v>
      </c>
      <c r="AF355" s="17">
        <f t="shared" si="19"/>
        <v>1.152859224358161</v>
      </c>
      <c r="AG355" s="17">
        <f t="shared" si="17"/>
        <v>0.51557431883050586</v>
      </c>
      <c r="AH355" s="24">
        <v>176</v>
      </c>
    </row>
    <row r="356" spans="1:34" x14ac:dyDescent="0.25">
      <c r="A356" s="6" t="s">
        <v>376</v>
      </c>
      <c r="B356" s="6" t="s">
        <v>93</v>
      </c>
      <c r="C356" s="6">
        <v>1</v>
      </c>
      <c r="D356" s="6">
        <v>8.2219099999999994</v>
      </c>
      <c r="E356" s="6">
        <v>0.27406399999999997</v>
      </c>
      <c r="F356" s="6"/>
      <c r="G356" s="6" t="s">
        <v>377</v>
      </c>
      <c r="H356" s="6" t="s">
        <v>93</v>
      </c>
      <c r="I356" s="6">
        <v>1</v>
      </c>
      <c r="J356" s="6">
        <v>4.8795200000000003</v>
      </c>
      <c r="K356" s="6">
        <v>0.16265099999999999</v>
      </c>
      <c r="L356" s="6"/>
      <c r="M356" t="s">
        <v>377</v>
      </c>
      <c r="N356" t="s">
        <v>96</v>
      </c>
      <c r="O356">
        <v>0.31333333333333335</v>
      </c>
      <c r="P356">
        <v>23.116299999999999</v>
      </c>
      <c r="Q356">
        <v>0.77054299999999998</v>
      </c>
      <c r="S356" t="s">
        <v>376</v>
      </c>
      <c r="T356" t="s">
        <v>96</v>
      </c>
      <c r="U356">
        <v>0</v>
      </c>
      <c r="V356">
        <v>49.420999999999999</v>
      </c>
      <c r="W356">
        <v>3.12791</v>
      </c>
      <c r="Y356" t="s">
        <v>254</v>
      </c>
      <c r="Z356" t="s">
        <v>96</v>
      </c>
      <c r="AA356">
        <v>0.74</v>
      </c>
      <c r="AB356">
        <v>19.672799999999999</v>
      </c>
      <c r="AC356">
        <v>0.65576000000000001</v>
      </c>
      <c r="AE356" s="17">
        <f t="shared" si="18"/>
        <v>0.99818560000000001</v>
      </c>
      <c r="AF356" s="17">
        <f t="shared" si="19"/>
        <v>1.2172995342364592</v>
      </c>
      <c r="AG356" s="17">
        <f t="shared" si="17"/>
        <v>0.54439290150631103</v>
      </c>
      <c r="AH356" s="24">
        <v>176.5</v>
      </c>
    </row>
    <row r="357" spans="1:34" x14ac:dyDescent="0.25">
      <c r="A357" s="6" t="s">
        <v>377</v>
      </c>
      <c r="B357" s="6" t="s">
        <v>93</v>
      </c>
      <c r="C357" s="6">
        <v>1</v>
      </c>
      <c r="D357" s="6">
        <v>8.1844900000000003</v>
      </c>
      <c r="E357" s="6">
        <v>0.272816</v>
      </c>
      <c r="F357" s="6"/>
      <c r="G357" s="6" t="s">
        <v>378</v>
      </c>
      <c r="H357" s="6" t="s">
        <v>93</v>
      </c>
      <c r="I357" s="6">
        <v>1</v>
      </c>
      <c r="J357" s="6">
        <v>4.9092099999999999</v>
      </c>
      <c r="K357" s="6">
        <v>0.16364000000000001</v>
      </c>
      <c r="L357" s="6"/>
      <c r="M357" t="s">
        <v>378</v>
      </c>
      <c r="N357" t="s">
        <v>96</v>
      </c>
      <c r="O357">
        <v>0.46333333333333332</v>
      </c>
      <c r="P357">
        <v>20.973099999999999</v>
      </c>
      <c r="Q357">
        <v>0.69910399999999995</v>
      </c>
      <c r="S357" t="s">
        <v>377</v>
      </c>
      <c r="T357" t="s">
        <v>96</v>
      </c>
      <c r="U357">
        <v>4.4673539518900345E-2</v>
      </c>
      <c r="V357">
        <v>37.339399999999998</v>
      </c>
      <c r="W357">
        <v>1.50562</v>
      </c>
      <c r="Y357" t="s">
        <v>255</v>
      </c>
      <c r="Z357" t="s">
        <v>96</v>
      </c>
      <c r="AA357">
        <v>0.46333333333333332</v>
      </c>
      <c r="AB357">
        <v>38.832999999999998</v>
      </c>
      <c r="AC357">
        <v>1.29443</v>
      </c>
      <c r="AE357" s="17">
        <f t="shared" si="18"/>
        <v>0.78712199999999999</v>
      </c>
      <c r="AF357" s="17">
        <f t="shared" si="19"/>
        <v>0.59887152569478519</v>
      </c>
      <c r="AG357" s="17">
        <f t="shared" si="17"/>
        <v>0.26782348824851032</v>
      </c>
      <c r="AH357" s="24">
        <v>177</v>
      </c>
    </row>
    <row r="358" spans="1:34" x14ac:dyDescent="0.25">
      <c r="A358" s="6" t="s">
        <v>378</v>
      </c>
      <c r="B358" s="6" t="s">
        <v>93</v>
      </c>
      <c r="C358" s="6">
        <v>1</v>
      </c>
      <c r="D358" s="6">
        <v>7.8486200000000004</v>
      </c>
      <c r="E358" s="6">
        <v>0.26162099999999999</v>
      </c>
      <c r="F358" s="6"/>
      <c r="G358" s="6" t="s">
        <v>379</v>
      </c>
      <c r="H358" s="6" t="s">
        <v>93</v>
      </c>
      <c r="I358" s="6">
        <v>1</v>
      </c>
      <c r="J358" s="6">
        <v>5.96685</v>
      </c>
      <c r="K358" s="6">
        <v>0.19889499999999999</v>
      </c>
      <c r="L358" s="6"/>
      <c r="M358" t="s">
        <v>379</v>
      </c>
      <c r="N358" t="s">
        <v>96</v>
      </c>
      <c r="O358">
        <v>0.73333333333333328</v>
      </c>
      <c r="P358">
        <v>14.5122</v>
      </c>
      <c r="Q358">
        <v>0.48374099999999998</v>
      </c>
      <c r="S358" t="s">
        <v>378</v>
      </c>
      <c r="T358" t="s">
        <v>96</v>
      </c>
      <c r="U358">
        <v>4.3165467625899276E-2</v>
      </c>
      <c r="V358">
        <v>42.828400000000002</v>
      </c>
      <c r="W358">
        <v>2.2306499999999998</v>
      </c>
      <c r="Y358" t="s">
        <v>256</v>
      </c>
      <c r="Z358" t="s">
        <v>96</v>
      </c>
      <c r="AA358">
        <v>0.87333333333333329</v>
      </c>
      <c r="AB358">
        <v>13.935600000000001</v>
      </c>
      <c r="AC358">
        <v>0.46451999999999999</v>
      </c>
      <c r="AE358" s="17">
        <f t="shared" si="18"/>
        <v>0.72788539999999979</v>
      </c>
      <c r="AF358" s="17">
        <f t="shared" si="19"/>
        <v>0.84919117385032905</v>
      </c>
      <c r="AG358" s="17">
        <f t="shared" si="17"/>
        <v>0.37976983812443549</v>
      </c>
      <c r="AH358" s="24">
        <v>177.5</v>
      </c>
    </row>
    <row r="359" spans="1:34" x14ac:dyDescent="0.25">
      <c r="A359" s="6" t="s">
        <v>379</v>
      </c>
      <c r="B359" s="6" t="s">
        <v>93</v>
      </c>
      <c r="C359" s="6">
        <v>1</v>
      </c>
      <c r="D359" s="6">
        <v>7.8752399999999998</v>
      </c>
      <c r="E359" s="6">
        <v>0.26250800000000002</v>
      </c>
      <c r="F359" s="6"/>
      <c r="G359" s="6" t="s">
        <v>380</v>
      </c>
      <c r="H359" s="6" t="s">
        <v>93</v>
      </c>
      <c r="I359" s="6">
        <v>0.91</v>
      </c>
      <c r="J359" s="6">
        <v>8.3223599999999998</v>
      </c>
      <c r="K359" s="6">
        <v>0.27741199999999999</v>
      </c>
      <c r="L359" s="6"/>
      <c r="M359" t="s">
        <v>380</v>
      </c>
      <c r="N359" t="s">
        <v>96</v>
      </c>
      <c r="O359">
        <v>0.78666666666666674</v>
      </c>
      <c r="P359">
        <v>12.555300000000001</v>
      </c>
      <c r="Q359">
        <v>0.41850900000000002</v>
      </c>
      <c r="S359" t="s">
        <v>379</v>
      </c>
      <c r="T359" t="s">
        <v>96</v>
      </c>
      <c r="U359">
        <v>4.2105263157894736E-2</v>
      </c>
      <c r="V359">
        <v>49.963099999999997</v>
      </c>
      <c r="W359">
        <v>2.1443400000000001</v>
      </c>
      <c r="Y359" t="s">
        <v>257</v>
      </c>
      <c r="Z359" t="s">
        <v>96</v>
      </c>
      <c r="AA359">
        <v>0.54666666666666663</v>
      </c>
      <c r="AB359">
        <v>28.56</v>
      </c>
      <c r="AC359">
        <v>0.99512199999999995</v>
      </c>
      <c r="AE359" s="17">
        <f t="shared" si="18"/>
        <v>0.81957820000000015</v>
      </c>
      <c r="AF359" s="17">
        <f t="shared" si="19"/>
        <v>0.79858270576640944</v>
      </c>
      <c r="AG359" s="17">
        <f t="shared" si="17"/>
        <v>0.35713704314988093</v>
      </c>
      <c r="AH359" s="24">
        <v>178</v>
      </c>
    </row>
    <row r="360" spans="1:34" x14ac:dyDescent="0.25">
      <c r="A360" s="6" t="s">
        <v>380</v>
      </c>
      <c r="B360" s="6" t="s">
        <v>93</v>
      </c>
      <c r="C360" s="6">
        <v>1</v>
      </c>
      <c r="D360" s="6">
        <v>7.9064699999999997</v>
      </c>
      <c r="E360" s="6">
        <v>0.26354899999999998</v>
      </c>
      <c r="F360" s="6"/>
      <c r="G360" s="6" t="s">
        <v>381</v>
      </c>
      <c r="H360" s="6" t="s">
        <v>93</v>
      </c>
      <c r="I360" s="6">
        <v>0.58333299999999999</v>
      </c>
      <c r="J360" s="6">
        <v>17.577300000000001</v>
      </c>
      <c r="K360" s="6">
        <v>0.58591199999999999</v>
      </c>
      <c r="L360" s="6"/>
      <c r="M360" t="s">
        <v>381</v>
      </c>
      <c r="N360" t="s">
        <v>96</v>
      </c>
      <c r="O360">
        <v>0.76</v>
      </c>
      <c r="P360">
        <v>18.4575</v>
      </c>
      <c r="Q360">
        <v>0.61524800000000002</v>
      </c>
      <c r="S360" t="s">
        <v>380</v>
      </c>
      <c r="T360" t="s">
        <v>96</v>
      </c>
      <c r="U360">
        <v>0</v>
      </c>
      <c r="V360">
        <v>37.5456</v>
      </c>
      <c r="W360">
        <v>2.14547</v>
      </c>
      <c r="Y360" t="s">
        <v>258</v>
      </c>
      <c r="Z360" t="s">
        <v>96</v>
      </c>
      <c r="AA360">
        <v>1</v>
      </c>
      <c r="AB360">
        <v>8.7720099999999999</v>
      </c>
      <c r="AC360">
        <v>0.29239999999999999</v>
      </c>
      <c r="AE360" s="17">
        <f t="shared" si="18"/>
        <v>0.78051580000000009</v>
      </c>
      <c r="AF360" s="17">
        <f t="shared" si="19"/>
        <v>0.78003137105195952</v>
      </c>
      <c r="AG360" s="17">
        <f t="shared" si="17"/>
        <v>0.34884063405090859</v>
      </c>
      <c r="AH360" s="24">
        <v>178.5</v>
      </c>
    </row>
    <row r="361" spans="1:34" x14ac:dyDescent="0.25">
      <c r="A361" s="6" t="s">
        <v>381</v>
      </c>
      <c r="B361" s="6" t="s">
        <v>93</v>
      </c>
      <c r="C361" s="6">
        <v>1</v>
      </c>
      <c r="D361" s="6">
        <v>7.7751900000000003</v>
      </c>
      <c r="E361" s="6">
        <v>0.25917299999999999</v>
      </c>
      <c r="F361" s="6"/>
      <c r="G361" s="6" t="s">
        <v>382</v>
      </c>
      <c r="H361" s="6" t="s">
        <v>93</v>
      </c>
      <c r="I361" s="6">
        <v>0.55000000000000004</v>
      </c>
      <c r="J361" s="6">
        <v>21.516500000000001</v>
      </c>
      <c r="K361" s="6">
        <v>0.71721599999999996</v>
      </c>
      <c r="L361" s="6"/>
      <c r="M361" t="s">
        <v>382</v>
      </c>
      <c r="N361" t="s">
        <v>96</v>
      </c>
      <c r="O361">
        <v>0.72000000000000008</v>
      </c>
      <c r="P361">
        <v>15.987399999999999</v>
      </c>
      <c r="Q361">
        <v>0.53291299999999997</v>
      </c>
      <c r="S361" t="s">
        <v>381</v>
      </c>
      <c r="T361" t="s">
        <v>96</v>
      </c>
      <c r="U361">
        <v>0</v>
      </c>
      <c r="V361">
        <v>49.470999999999997</v>
      </c>
      <c r="W361">
        <v>2.8431600000000001</v>
      </c>
      <c r="Y361" t="s">
        <v>259</v>
      </c>
      <c r="Z361" t="s">
        <v>96</v>
      </c>
      <c r="AA361">
        <v>0.90666666666666662</v>
      </c>
      <c r="AB361">
        <v>11.8748</v>
      </c>
      <c r="AC361">
        <v>0.39582800000000001</v>
      </c>
      <c r="AE361" s="17">
        <f t="shared" si="18"/>
        <v>0.94965799999999978</v>
      </c>
      <c r="AF361" s="17">
        <f t="shared" si="19"/>
        <v>1.0719786269462188</v>
      </c>
      <c r="AG361" s="17">
        <f t="shared" si="17"/>
        <v>0.47940341605572662</v>
      </c>
      <c r="AH361" s="24">
        <v>179</v>
      </c>
    </row>
    <row r="362" spans="1:34" x14ac:dyDescent="0.25">
      <c r="A362" s="6" t="s">
        <v>382</v>
      </c>
      <c r="B362" s="6" t="s">
        <v>93</v>
      </c>
      <c r="C362" s="6">
        <v>1</v>
      </c>
      <c r="D362" s="6">
        <v>8.2844300000000004</v>
      </c>
      <c r="E362" s="6">
        <v>0.276148</v>
      </c>
      <c r="F362" s="6"/>
      <c r="G362" s="6" t="s">
        <v>383</v>
      </c>
      <c r="H362" s="6" t="s">
        <v>93</v>
      </c>
      <c r="I362" s="6">
        <v>0.81666700000000003</v>
      </c>
      <c r="J362" s="6">
        <v>11.1343</v>
      </c>
      <c r="K362" s="6">
        <v>0.371143</v>
      </c>
      <c r="L362" s="6"/>
      <c r="M362" t="s">
        <v>383</v>
      </c>
      <c r="N362" t="s">
        <v>96</v>
      </c>
      <c r="O362">
        <v>0.38333333333333336</v>
      </c>
      <c r="P362">
        <v>21.794799999999999</v>
      </c>
      <c r="Q362">
        <v>0.72649399999999997</v>
      </c>
      <c r="S362" t="s">
        <v>382</v>
      </c>
      <c r="T362" t="s">
        <v>96</v>
      </c>
      <c r="U362">
        <v>6.8493150684931512E-3</v>
      </c>
      <c r="V362">
        <v>50.644300000000001</v>
      </c>
      <c r="W362">
        <v>2.59714</v>
      </c>
      <c r="Y362" t="s">
        <v>260</v>
      </c>
      <c r="Z362" t="s">
        <v>96</v>
      </c>
      <c r="AA362">
        <v>0.95</v>
      </c>
      <c r="AB362">
        <v>11.148300000000001</v>
      </c>
      <c r="AC362">
        <v>0.37161</v>
      </c>
      <c r="AE362" s="17">
        <f t="shared" si="18"/>
        <v>0.86850699999999992</v>
      </c>
      <c r="AF362" s="17">
        <f t="shared" si="19"/>
        <v>0.98151751166802936</v>
      </c>
      <c r="AG362" s="17">
        <f t="shared" si="17"/>
        <v>0.43894797543923131</v>
      </c>
      <c r="AH362" s="24">
        <v>179.5</v>
      </c>
    </row>
    <row r="363" spans="1:34" x14ac:dyDescent="0.25">
      <c r="A363" s="6" t="s">
        <v>104</v>
      </c>
      <c r="B363" s="6" t="s">
        <v>91</v>
      </c>
      <c r="C363" s="6">
        <v>0.93310999999999999</v>
      </c>
      <c r="D363" s="6">
        <v>8.4338899999999999</v>
      </c>
      <c r="E363" s="6">
        <v>0.28206999999999999</v>
      </c>
      <c r="F363" s="6"/>
      <c r="G363" s="6" t="s">
        <v>384</v>
      </c>
      <c r="H363" s="6" t="s">
        <v>93</v>
      </c>
      <c r="I363" s="6">
        <v>0.906667</v>
      </c>
      <c r="J363" s="6">
        <v>10.6076</v>
      </c>
      <c r="K363" s="6">
        <v>0.35358600000000001</v>
      </c>
      <c r="L363" s="6"/>
      <c r="M363" t="s">
        <v>384</v>
      </c>
      <c r="N363" t="s">
        <v>96</v>
      </c>
      <c r="O363">
        <v>0.13333333333333333</v>
      </c>
      <c r="P363">
        <v>36.6447</v>
      </c>
      <c r="Q363">
        <v>1.22149</v>
      </c>
      <c r="S363" t="s">
        <v>383</v>
      </c>
      <c r="T363" t="s">
        <v>96</v>
      </c>
      <c r="U363">
        <v>0</v>
      </c>
      <c r="V363">
        <v>48.591900000000003</v>
      </c>
      <c r="W363">
        <v>2.7766799999999998</v>
      </c>
      <c r="Y363" t="s">
        <v>104</v>
      </c>
      <c r="Z363" t="s">
        <v>96</v>
      </c>
      <c r="AA363">
        <v>0.84949832775919731</v>
      </c>
      <c r="AB363">
        <v>9.6331699999999998</v>
      </c>
      <c r="AC363">
        <v>0.32218000000000002</v>
      </c>
      <c r="AE363" s="17">
        <f t="shared" si="18"/>
        <v>0.99120119999999989</v>
      </c>
      <c r="AF363" s="17">
        <f t="shared" si="19"/>
        <v>1.0721447016131729</v>
      </c>
      <c r="AG363" s="17">
        <f t="shared" si="17"/>
        <v>0.47947768690465659</v>
      </c>
      <c r="AH363" s="24">
        <v>180</v>
      </c>
    </row>
    <row r="364" spans="1:34" x14ac:dyDescent="0.25">
      <c r="G364" s="6" t="s">
        <v>385</v>
      </c>
      <c r="H364" s="6" t="s">
        <v>93</v>
      </c>
      <c r="I364" s="6">
        <v>0.63333300000000003</v>
      </c>
      <c r="J364" s="6">
        <v>17.994700000000002</v>
      </c>
      <c r="K364" s="6">
        <v>0.59982500000000005</v>
      </c>
      <c r="L364" s="6"/>
      <c r="M364" t="s">
        <v>385</v>
      </c>
      <c r="N364" t="s">
        <v>96</v>
      </c>
      <c r="O364">
        <v>0.39333333333333337</v>
      </c>
      <c r="P364">
        <v>27.4984</v>
      </c>
      <c r="Q364">
        <v>0.91661499999999996</v>
      </c>
      <c r="S364" t="s">
        <v>384</v>
      </c>
      <c r="T364" t="s">
        <v>96</v>
      </c>
      <c r="U364">
        <v>0</v>
      </c>
      <c r="V364">
        <v>49.041499999999999</v>
      </c>
      <c r="W364">
        <v>3.3590100000000001</v>
      </c>
      <c r="Y364" t="s">
        <v>105</v>
      </c>
      <c r="Z364" t="s">
        <v>96</v>
      </c>
      <c r="AA364">
        <v>0.48000000000000004</v>
      </c>
      <c r="AB364">
        <v>27.164000000000001</v>
      </c>
      <c r="AC364">
        <v>0.98065000000000002</v>
      </c>
      <c r="AE364" s="17">
        <f t="shared" si="18"/>
        <v>1.4640250000000001</v>
      </c>
      <c r="AF364" s="17">
        <f t="shared" si="19"/>
        <v>1.2742473450302596</v>
      </c>
      <c r="AG364" s="17">
        <f t="shared" si="17"/>
        <v>0.56986073672725779</v>
      </c>
      <c r="AH364" s="24">
        <v>180.5</v>
      </c>
    </row>
    <row r="365" spans="1:34" x14ac:dyDescent="0.25">
      <c r="G365" s="6" t="s">
        <v>386</v>
      </c>
      <c r="H365" s="6" t="s">
        <v>93</v>
      </c>
      <c r="I365" s="6">
        <v>0.1</v>
      </c>
      <c r="J365" s="6">
        <v>32.642299999999999</v>
      </c>
      <c r="K365" s="6">
        <v>1.0880799999999999</v>
      </c>
      <c r="L365" s="6"/>
      <c r="M365" t="s">
        <v>386</v>
      </c>
      <c r="N365" t="s">
        <v>96</v>
      </c>
      <c r="O365">
        <v>0.71666666666666667</v>
      </c>
      <c r="P365">
        <v>19.269300000000001</v>
      </c>
      <c r="Q365">
        <v>0.64230900000000002</v>
      </c>
      <c r="S365" t="s">
        <v>385</v>
      </c>
      <c r="T365" t="s">
        <v>96</v>
      </c>
      <c r="U365">
        <v>0</v>
      </c>
      <c r="V365">
        <v>31.574999999999999</v>
      </c>
      <c r="W365">
        <v>2.0111500000000002</v>
      </c>
      <c r="Y365" t="s">
        <v>106</v>
      </c>
      <c r="Z365" t="s">
        <v>96</v>
      </c>
      <c r="AA365">
        <v>0.38333333333333336</v>
      </c>
      <c r="AB365">
        <v>30.792000000000002</v>
      </c>
      <c r="AC365">
        <v>1.0545199999999999</v>
      </c>
      <c r="AE365" s="17">
        <f t="shared" si="18"/>
        <v>1.1990147499999999</v>
      </c>
      <c r="AF365" s="17">
        <f t="shared" si="19"/>
        <v>0.57812057793934069</v>
      </c>
      <c r="AG365" s="17">
        <f t="shared" si="17"/>
        <v>0.25854338229276619</v>
      </c>
      <c r="AH365" s="24">
        <v>181</v>
      </c>
    </row>
    <row r="366" spans="1:34" x14ac:dyDescent="0.25">
      <c r="G366" s="6" t="s">
        <v>387</v>
      </c>
      <c r="H366" s="6" t="s">
        <v>93</v>
      </c>
      <c r="I366" s="6">
        <v>0.38666699999999998</v>
      </c>
      <c r="J366" s="6">
        <v>28.792400000000001</v>
      </c>
      <c r="K366" s="6">
        <v>0.95974499999999996</v>
      </c>
      <c r="L366" s="6"/>
      <c r="M366" t="s">
        <v>387</v>
      </c>
      <c r="N366" t="s">
        <v>96</v>
      </c>
      <c r="O366">
        <v>0.55666666666666664</v>
      </c>
      <c r="P366">
        <v>19.638300000000001</v>
      </c>
      <c r="Q366">
        <v>0.65461000000000003</v>
      </c>
      <c r="S366" t="s">
        <v>386</v>
      </c>
      <c r="T366" t="s">
        <v>96</v>
      </c>
      <c r="U366">
        <v>2.9304029304029304E-2</v>
      </c>
      <c r="V366">
        <v>35.286700000000003</v>
      </c>
      <c r="W366">
        <v>2.1004</v>
      </c>
      <c r="Y366" t="s">
        <v>107</v>
      </c>
      <c r="Z366" t="s">
        <v>96</v>
      </c>
      <c r="AA366">
        <v>0.96666666666666667</v>
      </c>
      <c r="AB366">
        <v>12.4506</v>
      </c>
      <c r="AC366">
        <v>0.41501900000000003</v>
      </c>
      <c r="AE366" s="17">
        <f t="shared" si="18"/>
        <v>1.0324435000000001</v>
      </c>
      <c r="AF366" s="17">
        <f t="shared" si="19"/>
        <v>0.74605346651943583</v>
      </c>
      <c r="AG366" s="17">
        <f t="shared" si="17"/>
        <v>0.33364525319736438</v>
      </c>
      <c r="AH366" s="24">
        <v>181.5</v>
      </c>
    </row>
    <row r="367" spans="1:34" x14ac:dyDescent="0.25">
      <c r="G367" s="6" t="s">
        <v>388</v>
      </c>
      <c r="H367" s="6" t="s">
        <v>93</v>
      </c>
      <c r="I367" s="6">
        <v>0.11</v>
      </c>
      <c r="J367" s="6">
        <v>36.061500000000002</v>
      </c>
      <c r="K367" s="6">
        <v>1.2020500000000001</v>
      </c>
      <c r="L367" s="6"/>
      <c r="M367" t="s">
        <v>388</v>
      </c>
      <c r="N367" t="s">
        <v>96</v>
      </c>
      <c r="O367">
        <v>0.22333333333333333</v>
      </c>
      <c r="P367">
        <v>33.550199999999997</v>
      </c>
      <c r="Q367">
        <v>1.1183399999999999</v>
      </c>
      <c r="S367" t="s">
        <v>387</v>
      </c>
      <c r="T367" t="s">
        <v>96</v>
      </c>
      <c r="U367">
        <v>0.13333333333333333</v>
      </c>
      <c r="V367">
        <v>31.183299999999999</v>
      </c>
      <c r="W367">
        <v>1.0394399999999999</v>
      </c>
      <c r="Y367" t="s">
        <v>108</v>
      </c>
      <c r="Z367" t="s">
        <v>96</v>
      </c>
      <c r="AA367">
        <v>1</v>
      </c>
      <c r="AB367">
        <v>10.1624</v>
      </c>
      <c r="AC367">
        <v>0.33874799999999999</v>
      </c>
      <c r="AE367" s="17">
        <f t="shared" si="18"/>
        <v>0.92464449999999987</v>
      </c>
      <c r="AF367" s="17">
        <f t="shared" si="19"/>
        <v>0.39620048531141444</v>
      </c>
      <c r="AG367" s="17">
        <f t="shared" si="17"/>
        <v>0.17718624357494592</v>
      </c>
      <c r="AH367" s="24">
        <v>182</v>
      </c>
    </row>
    <row r="368" spans="1:34" x14ac:dyDescent="0.25">
      <c r="G368" s="6" t="s">
        <v>389</v>
      </c>
      <c r="H368" s="6" t="s">
        <v>93</v>
      </c>
      <c r="I368" s="6">
        <v>0.35666700000000001</v>
      </c>
      <c r="J368" s="6">
        <v>31.070399999999999</v>
      </c>
      <c r="K368" s="6">
        <v>1.0356799999999999</v>
      </c>
      <c r="L368" s="6"/>
      <c r="M368" t="s">
        <v>389</v>
      </c>
      <c r="N368" t="s">
        <v>96</v>
      </c>
      <c r="O368">
        <v>0.16999999999999998</v>
      </c>
      <c r="P368">
        <v>30.901199999999999</v>
      </c>
      <c r="Q368">
        <v>1.0300400000000001</v>
      </c>
      <c r="S368" t="s">
        <v>388</v>
      </c>
      <c r="T368" t="s">
        <v>96</v>
      </c>
      <c r="U368">
        <v>3.5971223021582732E-2</v>
      </c>
      <c r="V368">
        <v>35.716000000000001</v>
      </c>
      <c r="W368">
        <v>1.7769200000000001</v>
      </c>
      <c r="Y368" t="s">
        <v>109</v>
      </c>
      <c r="Z368" t="s">
        <v>96</v>
      </c>
      <c r="AA368">
        <v>0.90666666666666662</v>
      </c>
      <c r="AB368">
        <v>14.2758</v>
      </c>
      <c r="AC368">
        <v>0.47586000000000001</v>
      </c>
      <c r="AE368" s="17">
        <f t="shared" si="18"/>
        <v>1.0796250000000001</v>
      </c>
      <c r="AF368" s="17">
        <f t="shared" si="19"/>
        <v>0.53389834472491093</v>
      </c>
      <c r="AG368" s="17">
        <f t="shared" si="17"/>
        <v>0.23876659837590342</v>
      </c>
      <c r="AH368" s="24">
        <v>182.5</v>
      </c>
    </row>
    <row r="369" spans="7:34" x14ac:dyDescent="0.25">
      <c r="G369" s="6" t="s">
        <v>390</v>
      </c>
      <c r="H369" s="6" t="s">
        <v>93</v>
      </c>
      <c r="I369" s="6">
        <v>1</v>
      </c>
      <c r="J369" s="6">
        <v>3.6055000000000001</v>
      </c>
      <c r="K369" s="6">
        <v>0.120183</v>
      </c>
      <c r="L369" s="6"/>
      <c r="M369" t="s">
        <v>390</v>
      </c>
      <c r="N369" t="s">
        <v>96</v>
      </c>
      <c r="O369">
        <v>0.23333333333333334</v>
      </c>
      <c r="P369">
        <v>22.685400000000001</v>
      </c>
      <c r="Q369">
        <v>0.75617900000000005</v>
      </c>
      <c r="S369" t="s">
        <v>389</v>
      </c>
      <c r="T369" t="s">
        <v>96</v>
      </c>
      <c r="U369">
        <v>0</v>
      </c>
      <c r="V369">
        <v>51.885399999999997</v>
      </c>
      <c r="W369">
        <v>3.3474499999999998</v>
      </c>
      <c r="Y369" t="s">
        <v>110</v>
      </c>
      <c r="Z369" t="s">
        <v>96</v>
      </c>
      <c r="AA369">
        <v>0.72333333333333327</v>
      </c>
      <c r="AB369">
        <v>16.3385</v>
      </c>
      <c r="AC369">
        <v>0.54461599999999999</v>
      </c>
      <c r="AE369" s="17">
        <f t="shared" si="18"/>
        <v>1.192107</v>
      </c>
      <c r="AF369" s="17">
        <f t="shared" si="19"/>
        <v>1.4610273013294446</v>
      </c>
      <c r="AG369" s="17">
        <f t="shared" si="17"/>
        <v>0.65339127255114138</v>
      </c>
      <c r="AH369" s="24">
        <v>183</v>
      </c>
    </row>
    <row r="370" spans="7:34" x14ac:dyDescent="0.25">
      <c r="G370" s="6" t="s">
        <v>391</v>
      </c>
      <c r="H370" s="6" t="s">
        <v>93</v>
      </c>
      <c r="I370" s="6">
        <v>1</v>
      </c>
      <c r="J370" s="6">
        <v>4.14663</v>
      </c>
      <c r="K370" s="6">
        <v>0.13822100000000001</v>
      </c>
      <c r="L370" s="6"/>
      <c r="M370" t="s">
        <v>391</v>
      </c>
      <c r="N370" t="s">
        <v>96</v>
      </c>
      <c r="O370">
        <v>9.0000000000000011E-2</v>
      </c>
      <c r="P370">
        <v>31.9937</v>
      </c>
      <c r="Q370">
        <v>1.06646</v>
      </c>
      <c r="S370" t="s">
        <v>390</v>
      </c>
      <c r="T370" t="s">
        <v>96</v>
      </c>
      <c r="U370">
        <v>0</v>
      </c>
      <c r="V370">
        <v>49.4343</v>
      </c>
      <c r="W370">
        <v>3.29562</v>
      </c>
      <c r="Y370" t="s">
        <v>111</v>
      </c>
      <c r="Z370" t="s">
        <v>96</v>
      </c>
      <c r="AA370">
        <v>0.79333333333333333</v>
      </c>
      <c r="AB370">
        <v>14.886900000000001</v>
      </c>
      <c r="AC370">
        <v>0.49622899999999998</v>
      </c>
      <c r="AE370" s="17">
        <f t="shared" si="18"/>
        <v>1.2491325</v>
      </c>
      <c r="AF370" s="17">
        <f t="shared" si="19"/>
        <v>1.4168590109883907</v>
      </c>
      <c r="AG370" s="17">
        <f t="shared" si="17"/>
        <v>0.63363861262063259</v>
      </c>
      <c r="AH370" s="24">
        <v>183.5</v>
      </c>
    </row>
    <row r="371" spans="7:34" x14ac:dyDescent="0.25">
      <c r="G371" s="6" t="s">
        <v>392</v>
      </c>
      <c r="H371" s="6" t="s">
        <v>93</v>
      </c>
      <c r="I371" s="6">
        <v>1</v>
      </c>
      <c r="J371" s="6">
        <v>6.2780399999999998</v>
      </c>
      <c r="K371" s="6">
        <v>0.20926800000000001</v>
      </c>
      <c r="L371" s="6"/>
      <c r="M371" t="s">
        <v>392</v>
      </c>
      <c r="N371" t="s">
        <v>96</v>
      </c>
      <c r="O371">
        <v>0.84666666666666657</v>
      </c>
      <c r="P371">
        <v>13.308199999999999</v>
      </c>
      <c r="Q371">
        <v>0.443606</v>
      </c>
      <c r="S371" t="s">
        <v>391</v>
      </c>
      <c r="T371" t="s">
        <v>96</v>
      </c>
      <c r="U371">
        <v>3.7453183520599252E-2</v>
      </c>
      <c r="V371">
        <v>36.769199999999998</v>
      </c>
      <c r="W371">
        <v>1.9051400000000001</v>
      </c>
      <c r="Y371" t="s">
        <v>112</v>
      </c>
      <c r="Z371" t="s">
        <v>96</v>
      </c>
      <c r="AA371">
        <v>0.55333333333333334</v>
      </c>
      <c r="AB371">
        <v>19.514500000000002</v>
      </c>
      <c r="AC371">
        <v>0.65048399999999995</v>
      </c>
      <c r="AE371" s="17">
        <f t="shared" si="18"/>
        <v>0.80212449999999991</v>
      </c>
      <c r="AF371" s="17">
        <f t="shared" si="19"/>
        <v>0.75711125974874638</v>
      </c>
      <c r="AG371" s="17">
        <f t="shared" si="17"/>
        <v>0.33859044866573945</v>
      </c>
      <c r="AH371" s="24">
        <v>184</v>
      </c>
    </row>
    <row r="372" spans="7:34" x14ac:dyDescent="0.25">
      <c r="G372" s="6" t="s">
        <v>393</v>
      </c>
      <c r="H372" s="6" t="s">
        <v>93</v>
      </c>
      <c r="I372" s="6">
        <v>0.96</v>
      </c>
      <c r="J372" s="6">
        <v>7.2498899999999997</v>
      </c>
      <c r="K372" s="6">
        <v>0.24166299999999999</v>
      </c>
      <c r="L372" s="6"/>
      <c r="M372" t="s">
        <v>393</v>
      </c>
      <c r="N372" t="s">
        <v>96</v>
      </c>
      <c r="O372">
        <v>0.48333333333333334</v>
      </c>
      <c r="P372">
        <v>20.821400000000001</v>
      </c>
      <c r="Q372">
        <v>0.69404699999999997</v>
      </c>
      <c r="S372" t="s">
        <v>392</v>
      </c>
      <c r="T372" t="s">
        <v>96</v>
      </c>
      <c r="U372">
        <v>1.7123287671232876E-2</v>
      </c>
      <c r="V372">
        <v>50.707900000000002</v>
      </c>
      <c r="W372">
        <v>2.7262300000000002</v>
      </c>
      <c r="Y372" t="s">
        <v>113</v>
      </c>
      <c r="Z372" t="s">
        <v>96</v>
      </c>
      <c r="AA372">
        <v>0.68333333333333335</v>
      </c>
      <c r="AB372">
        <v>17.978300000000001</v>
      </c>
      <c r="AC372">
        <v>0.59927600000000003</v>
      </c>
      <c r="AE372" s="17">
        <f t="shared" si="18"/>
        <v>1.065304</v>
      </c>
      <c r="AF372" s="17">
        <f t="shared" si="19"/>
        <v>1.1242884462613083</v>
      </c>
      <c r="AG372" s="17">
        <f t="shared" si="17"/>
        <v>0.50279707843158095</v>
      </c>
      <c r="AH372" s="24">
        <v>184.5</v>
      </c>
    </row>
    <row r="373" spans="7:34" x14ac:dyDescent="0.25">
      <c r="G373" s="6" t="s">
        <v>394</v>
      </c>
      <c r="H373" s="6" t="s">
        <v>93</v>
      </c>
      <c r="I373" s="6">
        <v>0.73666699999999996</v>
      </c>
      <c r="J373" s="6">
        <v>14.150499999999999</v>
      </c>
      <c r="K373" s="6">
        <v>0.47168300000000002</v>
      </c>
      <c r="L373" s="6"/>
      <c r="M373" t="s">
        <v>394</v>
      </c>
      <c r="N373" t="s">
        <v>96</v>
      </c>
      <c r="O373">
        <v>1</v>
      </c>
      <c r="P373">
        <v>10.9697</v>
      </c>
      <c r="Q373">
        <v>0.36565500000000001</v>
      </c>
      <c r="S373" t="s">
        <v>393</v>
      </c>
      <c r="T373" t="s">
        <v>96</v>
      </c>
      <c r="U373">
        <v>1.094890510948905E-2</v>
      </c>
      <c r="V373">
        <v>35.371499999999997</v>
      </c>
      <c r="W373">
        <v>2.2673999999999999</v>
      </c>
      <c r="Y373" t="s">
        <v>114</v>
      </c>
      <c r="Z373" t="s">
        <v>96</v>
      </c>
      <c r="AA373">
        <v>0.75333333333333341</v>
      </c>
      <c r="AB373">
        <v>15.092000000000001</v>
      </c>
      <c r="AC373">
        <v>0.50306799999999996</v>
      </c>
      <c r="AE373" s="17">
        <f t="shared" si="18"/>
        <v>0.90195149999999991</v>
      </c>
      <c r="AF373" s="17">
        <f t="shared" si="19"/>
        <v>0.91219562425483414</v>
      </c>
      <c r="AG373" s="17">
        <f t="shared" si="17"/>
        <v>0.40794628492233298</v>
      </c>
      <c r="AH373" s="24">
        <v>185</v>
      </c>
    </row>
    <row r="374" spans="7:34" x14ac:dyDescent="0.25">
      <c r="G374" s="6" t="s">
        <v>395</v>
      </c>
      <c r="H374" s="6" t="s">
        <v>93</v>
      </c>
      <c r="I374" s="6">
        <v>1</v>
      </c>
      <c r="J374" s="6">
        <v>5.0535899999999998</v>
      </c>
      <c r="K374" s="6">
        <v>0.16845299999999999</v>
      </c>
      <c r="L374" s="6"/>
      <c r="M374" t="s">
        <v>395</v>
      </c>
      <c r="N374" t="s">
        <v>96</v>
      </c>
      <c r="O374">
        <v>0.95666666666666667</v>
      </c>
      <c r="P374">
        <v>11.3362</v>
      </c>
      <c r="Q374">
        <v>0.37787300000000001</v>
      </c>
      <c r="S374" t="s">
        <v>394</v>
      </c>
      <c r="T374" t="s">
        <v>96</v>
      </c>
      <c r="U374">
        <v>0</v>
      </c>
      <c r="V374">
        <v>35.991100000000003</v>
      </c>
      <c r="W374">
        <v>2.9025099999999999</v>
      </c>
      <c r="Y374" t="s">
        <v>115</v>
      </c>
      <c r="Z374" t="s">
        <v>96</v>
      </c>
      <c r="AA374">
        <v>0.22</v>
      </c>
      <c r="AB374">
        <v>39.700000000000003</v>
      </c>
      <c r="AC374">
        <v>1.40283</v>
      </c>
      <c r="AE374" s="17">
        <f t="shared" si="18"/>
        <v>1.2129165000000002</v>
      </c>
      <c r="AF374" s="17">
        <f t="shared" si="19"/>
        <v>1.2488654828081629</v>
      </c>
      <c r="AG374" s="17">
        <f t="shared" si="17"/>
        <v>0.55850962286242944</v>
      </c>
      <c r="AH374" s="24">
        <v>185.5</v>
      </c>
    </row>
    <row r="375" spans="7:34" x14ac:dyDescent="0.25">
      <c r="G375" s="6" t="s">
        <v>396</v>
      </c>
      <c r="H375" s="6" t="s">
        <v>93</v>
      </c>
      <c r="I375" s="6">
        <v>0.69666700000000004</v>
      </c>
      <c r="J375" s="6">
        <v>13.707000000000001</v>
      </c>
      <c r="K375" s="6">
        <v>0.456901</v>
      </c>
      <c r="L375" s="6"/>
      <c r="M375" t="s">
        <v>396</v>
      </c>
      <c r="N375" t="s">
        <v>96</v>
      </c>
      <c r="O375">
        <v>0.87333333333333329</v>
      </c>
      <c r="P375">
        <v>13.616</v>
      </c>
      <c r="Q375">
        <v>0.45386500000000002</v>
      </c>
      <c r="S375" t="s">
        <v>395</v>
      </c>
      <c r="T375" t="s">
        <v>96</v>
      </c>
      <c r="U375">
        <v>0.16333333333333336</v>
      </c>
      <c r="V375">
        <v>36.111899999999999</v>
      </c>
      <c r="W375">
        <v>1.20373</v>
      </c>
      <c r="Y375" t="s">
        <v>116</v>
      </c>
      <c r="Z375" t="s">
        <v>96</v>
      </c>
      <c r="AA375">
        <v>0.26333333333333336</v>
      </c>
      <c r="AB375">
        <v>36.533900000000003</v>
      </c>
      <c r="AC375">
        <v>1.24265</v>
      </c>
      <c r="AE375" s="17">
        <f t="shared" si="18"/>
        <v>0.83928650000000005</v>
      </c>
      <c r="AF375" s="17">
        <f t="shared" si="19"/>
        <v>0.44357997441160468</v>
      </c>
      <c r="AG375" s="17">
        <f t="shared" si="17"/>
        <v>0.19837499524839305</v>
      </c>
      <c r="AH375" s="24">
        <v>186</v>
      </c>
    </row>
    <row r="376" spans="7:34" x14ac:dyDescent="0.25">
      <c r="G376" s="6" t="s">
        <v>397</v>
      </c>
      <c r="H376" s="6" t="s">
        <v>93</v>
      </c>
      <c r="I376" s="6">
        <v>0.68</v>
      </c>
      <c r="J376" s="6">
        <v>18.837700000000002</v>
      </c>
      <c r="K376" s="6">
        <v>0.62792400000000004</v>
      </c>
      <c r="L376" s="6"/>
      <c r="M376" t="s">
        <v>397</v>
      </c>
      <c r="N376" t="s">
        <v>96</v>
      </c>
      <c r="O376">
        <v>0.25</v>
      </c>
      <c r="P376">
        <v>25.981400000000001</v>
      </c>
      <c r="Q376">
        <v>0.86604700000000001</v>
      </c>
      <c r="S376" t="s">
        <v>396</v>
      </c>
      <c r="T376" t="s">
        <v>96</v>
      </c>
      <c r="U376">
        <v>0.20333333333333331</v>
      </c>
      <c r="V376">
        <v>33.771799999999999</v>
      </c>
      <c r="W376">
        <v>1.1257299999999999</v>
      </c>
      <c r="Y376" t="s">
        <v>117</v>
      </c>
      <c r="Z376" t="s">
        <v>96</v>
      </c>
      <c r="AA376">
        <v>0.55333333333333334</v>
      </c>
      <c r="AB376">
        <v>24.556000000000001</v>
      </c>
      <c r="AC376">
        <v>0.81853200000000004</v>
      </c>
      <c r="AE376" s="17">
        <f t="shared" si="18"/>
        <v>0.85955825000000008</v>
      </c>
      <c r="AF376" s="17">
        <f t="shared" si="19"/>
        <v>0.20512360772369229</v>
      </c>
      <c r="AG376" s="17">
        <f t="shared" si="17"/>
        <v>9.1734066132035372E-2</v>
      </c>
      <c r="AH376" s="24">
        <v>186.5</v>
      </c>
    </row>
    <row r="377" spans="7:34" x14ac:dyDescent="0.25">
      <c r="G377" s="6" t="s">
        <v>398</v>
      </c>
      <c r="H377" s="6" t="s">
        <v>93</v>
      </c>
      <c r="I377" s="6">
        <v>1</v>
      </c>
      <c r="J377" s="6">
        <v>6.95357</v>
      </c>
      <c r="K377" s="6">
        <v>0.23178599999999999</v>
      </c>
      <c r="L377" s="6"/>
      <c r="M377" t="s">
        <v>398</v>
      </c>
      <c r="N377" t="s">
        <v>96</v>
      </c>
      <c r="O377">
        <v>0.70333333333333337</v>
      </c>
      <c r="P377">
        <v>17.590499999999999</v>
      </c>
      <c r="Q377">
        <v>0.58634900000000001</v>
      </c>
      <c r="S377" t="s">
        <v>397</v>
      </c>
      <c r="T377" t="s">
        <v>96</v>
      </c>
      <c r="U377">
        <v>0.43333333333333335</v>
      </c>
      <c r="V377">
        <v>27.909700000000001</v>
      </c>
      <c r="W377">
        <v>0.93032499999999996</v>
      </c>
      <c r="Y377" t="s">
        <v>118</v>
      </c>
      <c r="Z377" t="s">
        <v>96</v>
      </c>
      <c r="AA377">
        <v>0.97000000000000008</v>
      </c>
      <c r="AB377">
        <v>13.4872</v>
      </c>
      <c r="AC377">
        <v>0.44957399999999997</v>
      </c>
      <c r="AE377" s="17">
        <f t="shared" si="18"/>
        <v>0.54950849999999996</v>
      </c>
      <c r="AF377" s="17">
        <f t="shared" si="19"/>
        <v>0.29286681865596642</v>
      </c>
      <c r="AG377" s="17">
        <f t="shared" si="17"/>
        <v>0.13097402297376889</v>
      </c>
      <c r="AH377" s="24">
        <v>187</v>
      </c>
    </row>
    <row r="378" spans="7:34" x14ac:dyDescent="0.25">
      <c r="G378" s="6" t="s">
        <v>399</v>
      </c>
      <c r="H378" s="6" t="s">
        <v>93</v>
      </c>
      <c r="I378" s="6">
        <v>1</v>
      </c>
      <c r="J378" s="6">
        <v>3.83352</v>
      </c>
      <c r="K378" s="6">
        <v>0.12778400000000001</v>
      </c>
      <c r="L378" s="6"/>
      <c r="M378" t="s">
        <v>104</v>
      </c>
      <c r="N378" t="s">
        <v>96</v>
      </c>
      <c r="O378">
        <v>1</v>
      </c>
      <c r="P378">
        <v>8.8417499999999993</v>
      </c>
      <c r="Q378">
        <v>0.295711</v>
      </c>
      <c r="S378" t="s">
        <v>398</v>
      </c>
      <c r="T378" t="s">
        <v>96</v>
      </c>
      <c r="U378">
        <v>0.40666666666666662</v>
      </c>
      <c r="V378">
        <v>25.2898</v>
      </c>
      <c r="W378">
        <v>0.84299199999999996</v>
      </c>
      <c r="Y378" t="s">
        <v>119</v>
      </c>
      <c r="Z378" t="s">
        <v>96</v>
      </c>
      <c r="AA378">
        <v>0.9</v>
      </c>
      <c r="AB378">
        <v>14.6502</v>
      </c>
      <c r="AC378">
        <v>0.48833799999999999</v>
      </c>
      <c r="AE378" s="17">
        <f t="shared" si="18"/>
        <v>0.43870624999999996</v>
      </c>
      <c r="AF378" s="17">
        <f t="shared" si="19"/>
        <v>0.30715390568288398</v>
      </c>
      <c r="AG378" s="17">
        <f t="shared" si="17"/>
        <v>0.13736340253229751</v>
      </c>
      <c r="AH378" s="24">
        <v>187.5</v>
      </c>
    </row>
    <row r="379" spans="7:34" x14ac:dyDescent="0.25">
      <c r="G379" s="6" t="s">
        <v>400</v>
      </c>
      <c r="H379" s="6" t="s">
        <v>93</v>
      </c>
      <c r="I379" s="6">
        <v>1</v>
      </c>
      <c r="J379" s="6">
        <v>3.1741799999999998</v>
      </c>
      <c r="K379" s="6">
        <v>0.105806</v>
      </c>
      <c r="L379" s="6"/>
      <c r="M379" t="s">
        <v>105</v>
      </c>
      <c r="N379" t="s">
        <v>96</v>
      </c>
      <c r="O379">
        <v>1</v>
      </c>
      <c r="P379">
        <v>9.9875699999999998</v>
      </c>
      <c r="Q379">
        <v>0.33291900000000002</v>
      </c>
      <c r="S379" t="s">
        <v>399</v>
      </c>
      <c r="T379" t="s">
        <v>96</v>
      </c>
      <c r="U379">
        <v>0.92</v>
      </c>
      <c r="V379">
        <v>16.0395</v>
      </c>
      <c r="W379">
        <v>0.53464900000000004</v>
      </c>
      <c r="Y379" t="s">
        <v>120</v>
      </c>
      <c r="Z379" t="s">
        <v>96</v>
      </c>
      <c r="AA379">
        <v>1</v>
      </c>
      <c r="AB379">
        <v>7.2348499999999998</v>
      </c>
      <c r="AC379">
        <v>0.24116199999999999</v>
      </c>
      <c r="AE379" s="17">
        <f t="shared" si="18"/>
        <v>0.30363400000000001</v>
      </c>
      <c r="AF379" s="17">
        <f t="shared" si="19"/>
        <v>0.18005944371975235</v>
      </c>
      <c r="AG379" s="17">
        <f t="shared" si="17"/>
        <v>8.0525031229632768E-2</v>
      </c>
      <c r="AH379" s="24">
        <v>188</v>
      </c>
    </row>
    <row r="380" spans="7:34" x14ac:dyDescent="0.25">
      <c r="G380" s="6" t="s">
        <v>401</v>
      </c>
      <c r="H380" s="6" t="s">
        <v>93</v>
      </c>
      <c r="I380" s="6">
        <v>1</v>
      </c>
      <c r="J380" s="6">
        <v>2.8465400000000001</v>
      </c>
      <c r="K380" s="6">
        <v>9.4884999999999997E-2</v>
      </c>
      <c r="L380" s="6"/>
      <c r="M380" t="s">
        <v>106</v>
      </c>
      <c r="N380" t="s">
        <v>96</v>
      </c>
      <c r="O380">
        <v>0.77333333333333332</v>
      </c>
      <c r="P380">
        <v>13.353899999999999</v>
      </c>
      <c r="Q380">
        <v>0.44513200000000003</v>
      </c>
      <c r="S380" t="s">
        <v>400</v>
      </c>
      <c r="T380" t="s">
        <v>96</v>
      </c>
      <c r="U380">
        <v>0.24000000000000002</v>
      </c>
      <c r="V380">
        <v>34.947899999999997</v>
      </c>
      <c r="W380">
        <v>1.2051000000000001</v>
      </c>
      <c r="Y380" t="s">
        <v>121</v>
      </c>
      <c r="Z380" t="s">
        <v>96</v>
      </c>
      <c r="AA380">
        <v>1</v>
      </c>
      <c r="AB380">
        <v>7.4707100000000004</v>
      </c>
      <c r="AC380">
        <v>0.249024</v>
      </c>
      <c r="AE380" s="17">
        <f t="shared" si="18"/>
        <v>0.49853524999999999</v>
      </c>
      <c r="AF380" s="17">
        <f t="shared" si="19"/>
        <v>0.49236674720332552</v>
      </c>
      <c r="AG380" s="17">
        <f t="shared" si="17"/>
        <v>0.22019310332141806</v>
      </c>
      <c r="AH380" s="24">
        <v>188.5</v>
      </c>
    </row>
    <row r="381" spans="7:34" x14ac:dyDescent="0.25">
      <c r="G381" s="6" t="s">
        <v>402</v>
      </c>
      <c r="H381" s="6" t="s">
        <v>93</v>
      </c>
      <c r="I381" s="6">
        <v>0.38</v>
      </c>
      <c r="J381" s="6">
        <v>20.038799999999998</v>
      </c>
      <c r="K381" s="6">
        <v>0.66796</v>
      </c>
      <c r="L381" s="6"/>
      <c r="M381" t="s">
        <v>107</v>
      </c>
      <c r="N381" t="s">
        <v>96</v>
      </c>
      <c r="O381">
        <v>1</v>
      </c>
      <c r="P381">
        <v>9.7681199999999997</v>
      </c>
      <c r="Q381">
        <v>0.325604</v>
      </c>
      <c r="S381" t="s">
        <v>401</v>
      </c>
      <c r="T381" t="s">
        <v>96</v>
      </c>
      <c r="U381">
        <v>0.33999999999999997</v>
      </c>
      <c r="V381">
        <v>22.144600000000001</v>
      </c>
      <c r="W381">
        <v>0.73815200000000003</v>
      </c>
      <c r="Y381" t="s">
        <v>122</v>
      </c>
      <c r="Z381" t="s">
        <v>96</v>
      </c>
      <c r="AA381">
        <v>1</v>
      </c>
      <c r="AB381">
        <v>7.22431</v>
      </c>
      <c r="AC381">
        <v>0.24081</v>
      </c>
      <c r="AE381" s="17">
        <f t="shared" si="18"/>
        <v>0.49313149999999994</v>
      </c>
      <c r="AF381" s="17">
        <f t="shared" si="19"/>
        <v>0.24653035813803273</v>
      </c>
      <c r="AG381" s="17">
        <f t="shared" si="17"/>
        <v>0.11025172786280192</v>
      </c>
      <c r="AH381" s="24">
        <v>189</v>
      </c>
    </row>
    <row r="382" spans="7:34" x14ac:dyDescent="0.25">
      <c r="G382" s="6" t="s">
        <v>403</v>
      </c>
      <c r="H382" s="6" t="s">
        <v>93</v>
      </c>
      <c r="I382" s="6">
        <v>0.97</v>
      </c>
      <c r="J382" s="6">
        <v>8.1742000000000008</v>
      </c>
      <c r="K382" s="6">
        <v>0.27247300000000002</v>
      </c>
      <c r="L382" s="6"/>
      <c r="M382" t="s">
        <v>108</v>
      </c>
      <c r="N382" t="s">
        <v>96</v>
      </c>
      <c r="O382">
        <v>1</v>
      </c>
      <c r="P382">
        <v>7.5021500000000003</v>
      </c>
      <c r="Q382">
        <v>0.25007200000000002</v>
      </c>
      <c r="S382" t="s">
        <v>402</v>
      </c>
      <c r="T382" t="s">
        <v>96</v>
      </c>
      <c r="U382">
        <v>0.28999999999999998</v>
      </c>
      <c r="V382">
        <v>29.404399999999999</v>
      </c>
      <c r="W382">
        <v>0.98014500000000004</v>
      </c>
      <c r="Y382" t="s">
        <v>123</v>
      </c>
      <c r="Z382" t="s">
        <v>96</v>
      </c>
      <c r="AA382">
        <v>1</v>
      </c>
      <c r="AB382">
        <v>6.9292199999999999</v>
      </c>
      <c r="AC382">
        <v>0.23097400000000001</v>
      </c>
      <c r="AE382" s="17">
        <f t="shared" si="18"/>
        <v>0.43341600000000002</v>
      </c>
      <c r="AF382" s="17">
        <f t="shared" si="19"/>
        <v>0.36488036139260771</v>
      </c>
      <c r="AG382" s="17">
        <f t="shared" si="17"/>
        <v>0.16317945834571213</v>
      </c>
      <c r="AH382" s="24">
        <v>189.5</v>
      </c>
    </row>
    <row r="383" spans="7:34" x14ac:dyDescent="0.25">
      <c r="G383" s="6" t="s">
        <v>404</v>
      </c>
      <c r="H383" s="6" t="s">
        <v>93</v>
      </c>
      <c r="I383" s="6">
        <v>0.94333299999999998</v>
      </c>
      <c r="J383" s="6">
        <v>9.2306100000000004</v>
      </c>
      <c r="K383" s="6">
        <v>0.30768699999999999</v>
      </c>
      <c r="L383" s="6"/>
      <c r="M383" t="s">
        <v>109</v>
      </c>
      <c r="N383" t="s">
        <v>96</v>
      </c>
      <c r="O383">
        <v>1</v>
      </c>
      <c r="P383">
        <v>10.6546</v>
      </c>
      <c r="Q383">
        <v>0.35515400000000003</v>
      </c>
      <c r="S383" t="s">
        <v>403</v>
      </c>
      <c r="T383" t="s">
        <v>96</v>
      </c>
      <c r="U383">
        <v>0.25</v>
      </c>
      <c r="V383">
        <v>55.526499999999999</v>
      </c>
      <c r="W383">
        <v>2.1605599999999998</v>
      </c>
      <c r="Y383" t="s">
        <v>124</v>
      </c>
      <c r="Z383" t="s">
        <v>96</v>
      </c>
      <c r="AA383">
        <v>1</v>
      </c>
      <c r="AB383">
        <v>6.4172399999999996</v>
      </c>
      <c r="AC383">
        <v>0.21390799999999999</v>
      </c>
      <c r="AE383" s="17">
        <f t="shared" si="18"/>
        <v>0.75932725000000001</v>
      </c>
      <c r="AF383" s="17">
        <f t="shared" si="19"/>
        <v>0.93599684995530286</v>
      </c>
      <c r="AG383" s="17">
        <f t="shared" si="17"/>
        <v>0.41859051664514563</v>
      </c>
      <c r="AH383" s="24">
        <v>190</v>
      </c>
    </row>
    <row r="384" spans="7:34" x14ac:dyDescent="0.25">
      <c r="G384" s="6" t="s">
        <v>405</v>
      </c>
      <c r="H384" s="6" t="s">
        <v>93</v>
      </c>
      <c r="I384" s="6">
        <v>0.71</v>
      </c>
      <c r="J384" s="6">
        <v>15.2379</v>
      </c>
      <c r="K384" s="6">
        <v>0.50793100000000002</v>
      </c>
      <c r="L384" s="6"/>
      <c r="M384" t="s">
        <v>110</v>
      </c>
      <c r="N384" t="s">
        <v>96</v>
      </c>
      <c r="O384">
        <v>1</v>
      </c>
      <c r="P384">
        <v>9.4836799999999997</v>
      </c>
      <c r="Q384">
        <v>0.31612299999999999</v>
      </c>
      <c r="S384" t="s">
        <v>404</v>
      </c>
      <c r="T384" t="s">
        <v>96</v>
      </c>
      <c r="U384">
        <v>0.18148148148148149</v>
      </c>
      <c r="V384">
        <v>28.034800000000001</v>
      </c>
      <c r="W384">
        <v>1.50725</v>
      </c>
      <c r="Y384" t="s">
        <v>125</v>
      </c>
      <c r="Z384" t="s">
        <v>96</v>
      </c>
      <c r="AA384">
        <v>1</v>
      </c>
      <c r="AB384">
        <v>8.2734400000000008</v>
      </c>
      <c r="AC384">
        <v>0.275781</v>
      </c>
      <c r="AE384" s="17">
        <f t="shared" si="18"/>
        <v>0.65177125000000002</v>
      </c>
      <c r="AF384" s="17">
        <f t="shared" si="19"/>
        <v>0.57924155152657741</v>
      </c>
      <c r="AG384" s="17">
        <f t="shared" si="17"/>
        <v>0.25904469692117482</v>
      </c>
      <c r="AH384" s="25">
        <v>190.5</v>
      </c>
    </row>
    <row r="385" spans="7:34" x14ac:dyDescent="0.25">
      <c r="G385" s="6" t="s">
        <v>406</v>
      </c>
      <c r="H385" s="6" t="s">
        <v>93</v>
      </c>
      <c r="I385" s="6">
        <v>0.83</v>
      </c>
      <c r="J385" s="6">
        <v>14.929399999999999</v>
      </c>
      <c r="K385" s="6">
        <v>0.49764700000000001</v>
      </c>
      <c r="L385" s="6"/>
      <c r="M385" t="s">
        <v>111</v>
      </c>
      <c r="N385" t="s">
        <v>96</v>
      </c>
      <c r="O385">
        <v>0.84666666666666657</v>
      </c>
      <c r="P385">
        <v>13.221399999999999</v>
      </c>
      <c r="Q385">
        <v>0.46884199999999998</v>
      </c>
      <c r="S385" t="s">
        <v>405</v>
      </c>
      <c r="T385" t="s">
        <v>96</v>
      </c>
      <c r="U385">
        <v>0</v>
      </c>
      <c r="V385">
        <v>53.781199999999998</v>
      </c>
      <c r="W385">
        <v>3.2793399999999999</v>
      </c>
      <c r="Y385" t="s">
        <v>126</v>
      </c>
      <c r="Z385" t="s">
        <v>96</v>
      </c>
      <c r="AA385">
        <v>1</v>
      </c>
      <c r="AB385">
        <v>7.75746</v>
      </c>
      <c r="AC385">
        <v>0.25858199999999998</v>
      </c>
      <c r="AE385" s="17">
        <f t="shared" si="18"/>
        <v>1.12610275</v>
      </c>
      <c r="AF385" s="17">
        <f t="shared" si="19"/>
        <v>1.4394410060467628</v>
      </c>
      <c r="AG385" s="17">
        <f t="shared" si="17"/>
        <v>0.6437375878242495</v>
      </c>
      <c r="AH385" s="25">
        <v>191</v>
      </c>
    </row>
    <row r="386" spans="7:34" x14ac:dyDescent="0.25">
      <c r="G386" s="6" t="s">
        <v>407</v>
      </c>
      <c r="H386" s="6" t="s">
        <v>93</v>
      </c>
      <c r="I386" s="6">
        <v>0.79666700000000001</v>
      </c>
      <c r="J386" s="6">
        <v>15.8857</v>
      </c>
      <c r="K386" s="6">
        <v>0.52952399999999999</v>
      </c>
      <c r="L386" s="6"/>
      <c r="M386" t="s">
        <v>112</v>
      </c>
      <c r="N386" t="s">
        <v>96</v>
      </c>
      <c r="O386">
        <v>0.60666666666666669</v>
      </c>
      <c r="P386">
        <v>25.184699999999999</v>
      </c>
      <c r="Q386">
        <v>0.91580700000000004</v>
      </c>
      <c r="S386" t="s">
        <v>406</v>
      </c>
      <c r="T386" t="s">
        <v>96</v>
      </c>
      <c r="U386">
        <v>1.1235955056179775E-2</v>
      </c>
      <c r="V386">
        <v>43.565399999999997</v>
      </c>
      <c r="W386">
        <v>2.8289200000000001</v>
      </c>
      <c r="Y386" t="s">
        <v>127</v>
      </c>
      <c r="Z386" t="s">
        <v>96</v>
      </c>
      <c r="AA386">
        <v>1</v>
      </c>
      <c r="AB386">
        <v>7.5912600000000001</v>
      </c>
      <c r="AC386">
        <v>0.25304199999999999</v>
      </c>
      <c r="AE386" s="17">
        <f t="shared" si="18"/>
        <v>1.1318232500000001</v>
      </c>
      <c r="AF386" s="17">
        <f t="shared" si="19"/>
        <v>1.1635894566708584</v>
      </c>
      <c r="AG386" s="17">
        <f t="shared" si="17"/>
        <v>0.52037302460361712</v>
      </c>
      <c r="AH386" s="25">
        <v>191.5</v>
      </c>
    </row>
    <row r="387" spans="7:34" x14ac:dyDescent="0.25">
      <c r="G387" s="6" t="s">
        <v>408</v>
      </c>
      <c r="H387" s="6" t="s">
        <v>93</v>
      </c>
      <c r="I387" s="6">
        <v>0.83666700000000005</v>
      </c>
      <c r="J387" s="6">
        <v>13.128500000000001</v>
      </c>
      <c r="K387" s="6">
        <v>0.437616</v>
      </c>
      <c r="L387" s="6"/>
      <c r="M387" t="s">
        <v>113</v>
      </c>
      <c r="N387" t="s">
        <v>96</v>
      </c>
      <c r="O387">
        <v>0.31666666666666665</v>
      </c>
      <c r="P387">
        <v>35.930999999999997</v>
      </c>
      <c r="Q387">
        <v>1.1977</v>
      </c>
      <c r="S387" t="s">
        <v>407</v>
      </c>
      <c r="T387" t="s">
        <v>96</v>
      </c>
      <c r="U387">
        <v>0</v>
      </c>
      <c r="V387">
        <v>45.311999999999998</v>
      </c>
      <c r="W387">
        <v>3.1035599999999999</v>
      </c>
      <c r="Y387" t="s">
        <v>128</v>
      </c>
      <c r="Z387" t="s">
        <v>96</v>
      </c>
      <c r="AA387">
        <v>0.96333333333333326</v>
      </c>
      <c r="AB387">
        <v>10.0832</v>
      </c>
      <c r="AC387">
        <v>0.33610699999999999</v>
      </c>
      <c r="AE387" s="17">
        <f t="shared" si="18"/>
        <v>1.2687457500000001</v>
      </c>
      <c r="AF387" s="17">
        <f t="shared" si="19"/>
        <v>1.2822093601713083</v>
      </c>
      <c r="AG387" s="17">
        <f t="shared" si="17"/>
        <v>0.57342145814591128</v>
      </c>
      <c r="AH387" s="25">
        <v>192</v>
      </c>
    </row>
    <row r="388" spans="7:34" x14ac:dyDescent="0.25">
      <c r="G388" s="6" t="s">
        <v>409</v>
      </c>
      <c r="H388" s="6" t="s">
        <v>93</v>
      </c>
      <c r="I388" s="6">
        <v>0.593333</v>
      </c>
      <c r="J388" s="6">
        <v>24.700199999999999</v>
      </c>
      <c r="K388" s="6">
        <v>0.82333900000000004</v>
      </c>
      <c r="L388" s="6"/>
      <c r="M388" t="s">
        <v>114</v>
      </c>
      <c r="N388" t="s">
        <v>96</v>
      </c>
      <c r="O388">
        <v>0.89333333333333331</v>
      </c>
      <c r="P388">
        <v>14.6807</v>
      </c>
      <c r="Q388">
        <v>0.48935699999999999</v>
      </c>
      <c r="S388" t="s">
        <v>408</v>
      </c>
      <c r="T388" t="s">
        <v>96</v>
      </c>
      <c r="U388">
        <v>0</v>
      </c>
      <c r="V388">
        <v>38.9298</v>
      </c>
      <c r="W388">
        <v>2.1043099999999999</v>
      </c>
      <c r="Y388" t="s">
        <v>129</v>
      </c>
      <c r="Z388" t="s">
        <v>96</v>
      </c>
      <c r="AA388">
        <v>1</v>
      </c>
      <c r="AB388">
        <v>8.4463299999999997</v>
      </c>
      <c r="AC388">
        <v>0.28154400000000002</v>
      </c>
      <c r="AE388" s="17">
        <f t="shared" si="18"/>
        <v>0.9246375</v>
      </c>
      <c r="AF388" s="17">
        <f t="shared" si="19"/>
        <v>0.81750167314426125</v>
      </c>
      <c r="AG388" s="17">
        <f t="shared" ref="AG388:AG451" si="20">AF388/SQRT(5)</f>
        <v>0.36559786257407645</v>
      </c>
      <c r="AH388" s="25">
        <v>192.5</v>
      </c>
    </row>
    <row r="389" spans="7:34" x14ac:dyDescent="0.25">
      <c r="G389" s="6" t="s">
        <v>410</v>
      </c>
      <c r="H389" s="6" t="s">
        <v>93</v>
      </c>
      <c r="I389" s="6">
        <v>0.77333300000000005</v>
      </c>
      <c r="J389" s="6">
        <v>15.9832</v>
      </c>
      <c r="K389" s="6">
        <v>0.53277300000000005</v>
      </c>
      <c r="L389" s="6"/>
      <c r="M389" t="s">
        <v>115</v>
      </c>
      <c r="N389" t="s">
        <v>96</v>
      </c>
      <c r="O389">
        <v>1</v>
      </c>
      <c r="P389">
        <v>10.679</v>
      </c>
      <c r="Q389">
        <v>0.355966</v>
      </c>
      <c r="S389" t="s">
        <v>409</v>
      </c>
      <c r="T389" t="s">
        <v>96</v>
      </c>
      <c r="U389">
        <v>0</v>
      </c>
      <c r="V389">
        <v>48.55</v>
      </c>
      <c r="W389">
        <v>2.6972200000000002</v>
      </c>
      <c r="Y389" t="s">
        <v>130</v>
      </c>
      <c r="Z389" t="s">
        <v>96</v>
      </c>
      <c r="AA389">
        <v>0.16999999999999998</v>
      </c>
      <c r="AB389">
        <v>59.163699999999999</v>
      </c>
      <c r="AC389">
        <v>2.3384900000000002</v>
      </c>
      <c r="AE389" s="17">
        <f t="shared" si="18"/>
        <v>1.48111225</v>
      </c>
      <c r="AF389" s="17">
        <f t="shared" si="19"/>
        <v>1.2082102580242056</v>
      </c>
      <c r="AG389" s="17">
        <f t="shared" si="20"/>
        <v>0.54032805361093683</v>
      </c>
      <c r="AH389" s="25">
        <v>193</v>
      </c>
    </row>
    <row r="390" spans="7:34" x14ac:dyDescent="0.25">
      <c r="G390" s="6" t="s">
        <v>411</v>
      </c>
      <c r="H390" s="6" t="s">
        <v>93</v>
      </c>
      <c r="I390" s="6">
        <v>1</v>
      </c>
      <c r="J390" s="6">
        <v>5.3302800000000001</v>
      </c>
      <c r="K390" s="6">
        <v>0.177676</v>
      </c>
      <c r="L390" s="6"/>
      <c r="M390" t="s">
        <v>116</v>
      </c>
      <c r="N390" t="s">
        <v>96</v>
      </c>
      <c r="O390">
        <v>7.0000000000000007E-2</v>
      </c>
      <c r="P390">
        <v>41.742100000000001</v>
      </c>
      <c r="Q390">
        <v>1.4054599999999999</v>
      </c>
      <c r="S390" t="s">
        <v>410</v>
      </c>
      <c r="T390" t="s">
        <v>96</v>
      </c>
      <c r="U390">
        <v>0</v>
      </c>
      <c r="V390">
        <v>45.161700000000003</v>
      </c>
      <c r="W390">
        <v>3.3207100000000001</v>
      </c>
      <c r="Y390" t="s">
        <v>131</v>
      </c>
      <c r="Z390" t="s">
        <v>96</v>
      </c>
      <c r="AA390">
        <v>3.3333333333333333E-2</v>
      </c>
      <c r="AB390">
        <v>38.9696</v>
      </c>
      <c r="AC390">
        <v>1.47055</v>
      </c>
      <c r="AE390" s="17">
        <f t="shared" si="18"/>
        <v>1.593599</v>
      </c>
      <c r="AF390" s="17">
        <f t="shared" si="19"/>
        <v>1.2959279414087808</v>
      </c>
      <c r="AG390" s="17">
        <f t="shared" si="20"/>
        <v>0.57955659418627969</v>
      </c>
      <c r="AH390" s="25">
        <v>193.5</v>
      </c>
    </row>
    <row r="391" spans="7:34" x14ac:dyDescent="0.25">
      <c r="G391" s="6" t="s">
        <v>412</v>
      </c>
      <c r="H391" s="6" t="s">
        <v>93</v>
      </c>
      <c r="I391" s="6">
        <v>1</v>
      </c>
      <c r="J391" s="6">
        <v>5.2656099999999997</v>
      </c>
      <c r="K391" s="6">
        <v>0.17552000000000001</v>
      </c>
      <c r="L391" s="6"/>
      <c r="M391" t="s">
        <v>117</v>
      </c>
      <c r="N391" t="s">
        <v>96</v>
      </c>
      <c r="O391">
        <v>4.3333333333333335E-2</v>
      </c>
      <c r="P391">
        <v>37.502299999999998</v>
      </c>
      <c r="Q391">
        <v>1.2500800000000001</v>
      </c>
      <c r="S391" t="s">
        <v>411</v>
      </c>
      <c r="T391" t="s">
        <v>96</v>
      </c>
      <c r="U391">
        <v>3.968253968253968E-3</v>
      </c>
      <c r="V391">
        <v>48.733400000000003</v>
      </c>
      <c r="W391">
        <v>3.8072900000000001</v>
      </c>
      <c r="Y391" t="s">
        <v>132</v>
      </c>
      <c r="Z391" t="s">
        <v>96</v>
      </c>
      <c r="AA391">
        <v>0</v>
      </c>
      <c r="AB391">
        <v>57.626300000000001</v>
      </c>
      <c r="AC391">
        <v>2.2335799999999999</v>
      </c>
      <c r="AE391" s="17">
        <f t="shared" si="18"/>
        <v>1.8666175</v>
      </c>
      <c r="AF391" s="17">
        <f t="shared" si="19"/>
        <v>1.5428113377937693</v>
      </c>
      <c r="AG391" s="17">
        <f t="shared" si="20"/>
        <v>0.68996620555285171</v>
      </c>
      <c r="AH391" s="25">
        <v>194</v>
      </c>
    </row>
    <row r="392" spans="7:34" x14ac:dyDescent="0.25">
      <c r="G392" s="6" t="s">
        <v>413</v>
      </c>
      <c r="H392" s="6" t="s">
        <v>93</v>
      </c>
      <c r="I392" s="6">
        <v>0.85</v>
      </c>
      <c r="J392" s="6">
        <v>9.9754100000000001</v>
      </c>
      <c r="K392" s="6">
        <v>0.33251399999999998</v>
      </c>
      <c r="L392" s="6"/>
      <c r="M392" t="s">
        <v>118</v>
      </c>
      <c r="N392" t="s">
        <v>96</v>
      </c>
      <c r="O392">
        <v>0.95</v>
      </c>
      <c r="P392">
        <v>12.4253</v>
      </c>
      <c r="Q392">
        <v>0.41417700000000002</v>
      </c>
      <c r="S392" t="s">
        <v>412</v>
      </c>
      <c r="T392" t="s">
        <v>96</v>
      </c>
      <c r="U392">
        <v>0</v>
      </c>
      <c r="V392">
        <v>42.804900000000004</v>
      </c>
      <c r="W392">
        <v>2.6753100000000001</v>
      </c>
      <c r="Y392" t="s">
        <v>133</v>
      </c>
      <c r="Z392" t="s">
        <v>96</v>
      </c>
      <c r="AA392">
        <v>0.1</v>
      </c>
      <c r="AB392">
        <v>50.5413</v>
      </c>
      <c r="AC392">
        <v>1.83786</v>
      </c>
      <c r="AE392" s="17">
        <f t="shared" si="18"/>
        <v>1.3149652500000002</v>
      </c>
      <c r="AF392" s="17">
        <f t="shared" si="19"/>
        <v>1.1402611818343416</v>
      </c>
      <c r="AG392" s="17">
        <f t="shared" si="20"/>
        <v>0.50994030293716719</v>
      </c>
      <c r="AH392" s="25">
        <v>194.5</v>
      </c>
    </row>
    <row r="393" spans="7:34" x14ac:dyDescent="0.25">
      <c r="G393" s="6" t="s">
        <v>414</v>
      </c>
      <c r="H393" s="6" t="s">
        <v>93</v>
      </c>
      <c r="I393" s="6">
        <v>0.90333300000000005</v>
      </c>
      <c r="J393" s="6">
        <v>9.4781899999999997</v>
      </c>
      <c r="K393" s="6">
        <v>0.31594</v>
      </c>
      <c r="L393" s="6"/>
      <c r="M393" t="s">
        <v>119</v>
      </c>
      <c r="N393" t="s">
        <v>96</v>
      </c>
      <c r="O393">
        <v>1</v>
      </c>
      <c r="P393">
        <v>8.0701800000000006</v>
      </c>
      <c r="Q393">
        <v>0.26900600000000002</v>
      </c>
      <c r="S393" t="s">
        <v>413</v>
      </c>
      <c r="T393" t="s">
        <v>96</v>
      </c>
      <c r="U393">
        <v>0</v>
      </c>
      <c r="V393">
        <v>46.966000000000001</v>
      </c>
      <c r="W393">
        <v>2.5948099999999998</v>
      </c>
      <c r="Y393" t="s">
        <v>134</v>
      </c>
      <c r="Z393" t="s">
        <v>96</v>
      </c>
      <c r="AA393">
        <v>0.64333333333333331</v>
      </c>
      <c r="AB393">
        <v>27.251200000000001</v>
      </c>
      <c r="AC393">
        <v>0.93007700000000004</v>
      </c>
      <c r="AE393" s="17">
        <f t="shared" si="18"/>
        <v>1.02745825</v>
      </c>
      <c r="AF393" s="17">
        <f t="shared" si="19"/>
        <v>1.0874408262357311</v>
      </c>
      <c r="AG393" s="17">
        <f t="shared" si="20"/>
        <v>0.48631832179432627</v>
      </c>
      <c r="AH393" s="25">
        <v>195</v>
      </c>
    </row>
    <row r="394" spans="7:34" x14ac:dyDescent="0.25">
      <c r="G394" s="6" t="s">
        <v>415</v>
      </c>
      <c r="H394" s="6" t="s">
        <v>93</v>
      </c>
      <c r="I394" s="6">
        <v>0.94333299999999998</v>
      </c>
      <c r="J394" s="6">
        <v>8.4523600000000005</v>
      </c>
      <c r="K394" s="6">
        <v>0.28174500000000002</v>
      </c>
      <c r="L394" s="6"/>
      <c r="M394" t="s">
        <v>120</v>
      </c>
      <c r="N394" t="s">
        <v>96</v>
      </c>
      <c r="O394">
        <v>0.87333333333333329</v>
      </c>
      <c r="P394">
        <v>12.1373</v>
      </c>
      <c r="Q394">
        <v>0.40457799999999999</v>
      </c>
      <c r="S394" t="s">
        <v>414</v>
      </c>
      <c r="T394" t="s">
        <v>96</v>
      </c>
      <c r="U394">
        <v>9.2936802973977703E-2</v>
      </c>
      <c r="V394">
        <v>29.209</v>
      </c>
      <c r="W394">
        <v>1.4677899999999999</v>
      </c>
      <c r="Y394" t="s">
        <v>135</v>
      </c>
      <c r="Z394" t="s">
        <v>96</v>
      </c>
      <c r="AA394">
        <v>5.6666666666666664E-2</v>
      </c>
      <c r="AB394">
        <v>34.100299999999997</v>
      </c>
      <c r="AC394">
        <v>1.5934699999999999</v>
      </c>
      <c r="AE394" s="17">
        <f t="shared" si="18"/>
        <v>0.93689574999999992</v>
      </c>
      <c r="AF394" s="17">
        <f t="shared" si="19"/>
        <v>0.68932893518183069</v>
      </c>
      <c r="AG394" s="17">
        <f t="shared" si="20"/>
        <v>0.30827727158482393</v>
      </c>
      <c r="AH394" s="25">
        <v>195.5</v>
      </c>
    </row>
    <row r="395" spans="7:34" x14ac:dyDescent="0.25">
      <c r="G395" s="6" t="s">
        <v>416</v>
      </c>
      <c r="H395" s="6" t="s">
        <v>93</v>
      </c>
      <c r="I395" s="6">
        <v>0.45333299999999999</v>
      </c>
      <c r="J395" s="6">
        <v>23.611699999999999</v>
      </c>
      <c r="K395" s="6">
        <v>0.78705700000000001</v>
      </c>
      <c r="L395" s="6"/>
      <c r="M395" t="s">
        <v>121</v>
      </c>
      <c r="N395" t="s">
        <v>96</v>
      </c>
      <c r="O395">
        <v>0.8</v>
      </c>
      <c r="P395">
        <v>11.6515</v>
      </c>
      <c r="Q395">
        <v>0.38838299999999998</v>
      </c>
      <c r="S395" t="s">
        <v>415</v>
      </c>
      <c r="T395" t="s">
        <v>96</v>
      </c>
      <c r="U395">
        <v>2.0242914979757085E-2</v>
      </c>
      <c r="V395">
        <v>39.026000000000003</v>
      </c>
      <c r="W395">
        <v>2.6017299999999999</v>
      </c>
      <c r="Y395" t="s">
        <v>136</v>
      </c>
      <c r="Z395" t="s">
        <v>96</v>
      </c>
      <c r="AA395">
        <v>0.15333333333333332</v>
      </c>
      <c r="AB395">
        <v>50.417700000000004</v>
      </c>
      <c r="AC395">
        <v>1.9170199999999999</v>
      </c>
      <c r="AE395" s="17">
        <f t="shared" si="18"/>
        <v>1.4235475</v>
      </c>
      <c r="AF395" s="17">
        <f t="shared" si="19"/>
        <v>1.0178923993908522</v>
      </c>
      <c r="AG395" s="17">
        <f t="shared" si="20"/>
        <v>0.4552153197636622</v>
      </c>
      <c r="AH395" s="25">
        <v>196</v>
      </c>
    </row>
    <row r="396" spans="7:34" x14ac:dyDescent="0.25">
      <c r="G396" s="6" t="s">
        <v>417</v>
      </c>
      <c r="H396" s="6" t="s">
        <v>93</v>
      </c>
      <c r="I396" s="6">
        <v>1</v>
      </c>
      <c r="J396" s="6">
        <v>4.7999099999999997</v>
      </c>
      <c r="K396" s="6">
        <v>0.159997</v>
      </c>
      <c r="L396" s="6"/>
      <c r="M396" t="s">
        <v>122</v>
      </c>
      <c r="N396" t="s">
        <v>96</v>
      </c>
      <c r="O396">
        <v>0.55666666666666664</v>
      </c>
      <c r="P396">
        <v>21.888500000000001</v>
      </c>
      <c r="Q396">
        <v>0.74450799999999995</v>
      </c>
      <c r="S396" t="s">
        <v>416</v>
      </c>
      <c r="T396" t="s">
        <v>96</v>
      </c>
      <c r="U396">
        <v>4.0816326530612249E-2</v>
      </c>
      <c r="V396">
        <v>31.927199999999999</v>
      </c>
      <c r="W396">
        <v>1.2002699999999999</v>
      </c>
      <c r="Y396" t="s">
        <v>137</v>
      </c>
      <c r="Z396" t="s">
        <v>96</v>
      </c>
      <c r="AA396">
        <v>0.23333333333333334</v>
      </c>
      <c r="AB396">
        <v>58.913400000000003</v>
      </c>
      <c r="AC396">
        <v>2.0744099999999999</v>
      </c>
      <c r="AE396" s="17">
        <f t="shared" si="18"/>
        <v>1.0447962499999999</v>
      </c>
      <c r="AF396" s="17">
        <f t="shared" si="19"/>
        <v>0.80773743816018795</v>
      </c>
      <c r="AG396" s="17">
        <f t="shared" si="20"/>
        <v>0.36123116393954258</v>
      </c>
      <c r="AH396" s="25">
        <v>196.5</v>
      </c>
    </row>
    <row r="397" spans="7:34" x14ac:dyDescent="0.25">
      <c r="G397" s="6" t="s">
        <v>418</v>
      </c>
      <c r="H397" s="6" t="s">
        <v>93</v>
      </c>
      <c r="I397" s="6">
        <v>1</v>
      </c>
      <c r="J397" s="6">
        <v>5.3876900000000001</v>
      </c>
      <c r="K397" s="6">
        <v>0.17959</v>
      </c>
      <c r="L397" s="6"/>
      <c r="M397" t="s">
        <v>123</v>
      </c>
      <c r="N397" t="s">
        <v>96</v>
      </c>
      <c r="O397">
        <v>0.83333333333333337</v>
      </c>
      <c r="P397">
        <v>15.0044</v>
      </c>
      <c r="Q397">
        <v>0.50014700000000001</v>
      </c>
      <c r="S397" t="s">
        <v>417</v>
      </c>
      <c r="T397" t="s">
        <v>96</v>
      </c>
      <c r="U397">
        <v>8.2142857142857142E-2</v>
      </c>
      <c r="V397">
        <v>51.453499999999998</v>
      </c>
      <c r="W397">
        <v>2.5726800000000001</v>
      </c>
      <c r="Y397" t="s">
        <v>138</v>
      </c>
      <c r="Z397" t="s">
        <v>96</v>
      </c>
      <c r="AA397">
        <v>0.8833333333333333</v>
      </c>
      <c r="AB397">
        <v>14.665800000000001</v>
      </c>
      <c r="AC397">
        <v>0.48886000000000002</v>
      </c>
      <c r="AE397" s="17">
        <f t="shared" si="18"/>
        <v>0.93531925000000005</v>
      </c>
      <c r="AF397" s="17">
        <f t="shared" si="19"/>
        <v>1.1016317706061842</v>
      </c>
      <c r="AG397" s="17">
        <f t="shared" si="20"/>
        <v>0.4926647050497765</v>
      </c>
      <c r="AH397" s="25">
        <v>197</v>
      </c>
    </row>
    <row r="398" spans="7:34" x14ac:dyDescent="0.25">
      <c r="G398" s="6" t="s">
        <v>419</v>
      </c>
      <c r="H398" s="6" t="s">
        <v>93</v>
      </c>
      <c r="I398" s="6">
        <v>1</v>
      </c>
      <c r="J398" s="6">
        <v>5.5991299999999997</v>
      </c>
      <c r="K398" s="6">
        <v>0.186638</v>
      </c>
      <c r="L398" s="6"/>
      <c r="M398" t="s">
        <v>124</v>
      </c>
      <c r="N398" t="s">
        <v>96</v>
      </c>
      <c r="O398">
        <v>0.73</v>
      </c>
      <c r="P398">
        <v>22.221900000000002</v>
      </c>
      <c r="Q398">
        <v>0.74821199999999999</v>
      </c>
      <c r="S398" t="s">
        <v>418</v>
      </c>
      <c r="T398" t="s">
        <v>96</v>
      </c>
      <c r="U398">
        <v>0.14864864864864866</v>
      </c>
      <c r="V398">
        <v>36.032899999999998</v>
      </c>
      <c r="W398">
        <v>1.55314</v>
      </c>
      <c r="Y398" t="s">
        <v>139</v>
      </c>
      <c r="Z398" t="s">
        <v>96</v>
      </c>
      <c r="AA398">
        <v>0.37</v>
      </c>
      <c r="AB398">
        <v>27.9008</v>
      </c>
      <c r="AC398">
        <v>0.93002600000000002</v>
      </c>
      <c r="AE398" s="17">
        <f t="shared" si="18"/>
        <v>0.85450399999999993</v>
      </c>
      <c r="AF398" s="17">
        <f t="shared" si="19"/>
        <v>0.56306862109929967</v>
      </c>
      <c r="AG398" s="17">
        <f t="shared" si="20"/>
        <v>0.25181194255502126</v>
      </c>
      <c r="AH398" s="25">
        <v>197.5</v>
      </c>
    </row>
    <row r="399" spans="7:34" x14ac:dyDescent="0.25">
      <c r="G399" s="6" t="s">
        <v>420</v>
      </c>
      <c r="H399" s="6" t="s">
        <v>93</v>
      </c>
      <c r="I399" s="6">
        <v>0.28666700000000001</v>
      </c>
      <c r="J399" s="6">
        <v>25.478000000000002</v>
      </c>
      <c r="K399" s="6">
        <v>0.84926599999999997</v>
      </c>
      <c r="L399" s="6"/>
      <c r="M399" t="s">
        <v>125</v>
      </c>
      <c r="N399" t="s">
        <v>96</v>
      </c>
      <c r="O399">
        <v>0.80666666666666664</v>
      </c>
      <c r="P399">
        <v>12.6998</v>
      </c>
      <c r="Q399">
        <v>0.42332700000000001</v>
      </c>
      <c r="S399" t="s">
        <v>419</v>
      </c>
      <c r="T399" t="s">
        <v>96</v>
      </c>
      <c r="U399">
        <v>0.62666666666666671</v>
      </c>
      <c r="V399">
        <v>17.398099999999999</v>
      </c>
      <c r="W399">
        <v>0.57993600000000001</v>
      </c>
      <c r="Y399" t="s">
        <v>140</v>
      </c>
      <c r="Z399" t="s">
        <v>96</v>
      </c>
      <c r="AA399">
        <v>0.15333333333333332</v>
      </c>
      <c r="AB399">
        <v>21.940200000000001</v>
      </c>
      <c r="AC399">
        <v>0.73134100000000002</v>
      </c>
      <c r="AE399" s="17">
        <f t="shared" si="18"/>
        <v>0.64596750000000003</v>
      </c>
      <c r="AF399" s="17">
        <f t="shared" si="19"/>
        <v>0.18488542924110218</v>
      </c>
      <c r="AG399" s="17">
        <f t="shared" si="20"/>
        <v>8.2683277566466359E-2</v>
      </c>
      <c r="AH399" s="25">
        <v>198</v>
      </c>
    </row>
    <row r="400" spans="7:34" x14ac:dyDescent="0.25">
      <c r="G400" s="6" t="s">
        <v>421</v>
      </c>
      <c r="H400" s="6" t="s">
        <v>93</v>
      </c>
      <c r="I400" s="6">
        <v>0.42666700000000002</v>
      </c>
      <c r="J400" s="6">
        <v>31.145700000000001</v>
      </c>
      <c r="K400" s="6">
        <v>1.0381899999999999</v>
      </c>
      <c r="L400" s="6"/>
      <c r="M400" t="s">
        <v>126</v>
      </c>
      <c r="N400" t="s">
        <v>96</v>
      </c>
      <c r="O400">
        <v>1</v>
      </c>
      <c r="P400">
        <v>11.6031</v>
      </c>
      <c r="Q400">
        <v>0.38677099999999998</v>
      </c>
      <c r="S400" t="s">
        <v>420</v>
      </c>
      <c r="T400" t="s">
        <v>96</v>
      </c>
      <c r="U400">
        <v>0.33999999999999997</v>
      </c>
      <c r="V400">
        <v>32.351700000000001</v>
      </c>
      <c r="W400">
        <v>1.08928</v>
      </c>
      <c r="Y400" t="s">
        <v>141</v>
      </c>
      <c r="Z400" t="s">
        <v>96</v>
      </c>
      <c r="AA400">
        <v>0.61333333333333329</v>
      </c>
      <c r="AB400">
        <v>19.944400000000002</v>
      </c>
      <c r="AC400">
        <v>0.67152900000000004</v>
      </c>
      <c r="AE400" s="17">
        <f t="shared" si="18"/>
        <v>0.79644249999999994</v>
      </c>
      <c r="AF400" s="17">
        <f t="shared" si="19"/>
        <v>0.33046924998502797</v>
      </c>
      <c r="AG400" s="17">
        <f t="shared" si="20"/>
        <v>0.14779034148797876</v>
      </c>
      <c r="AH400" s="25">
        <v>198.5</v>
      </c>
    </row>
    <row r="401" spans="7:34" x14ac:dyDescent="0.25">
      <c r="G401" s="6" t="s">
        <v>422</v>
      </c>
      <c r="H401" s="6" t="s">
        <v>93</v>
      </c>
      <c r="I401" s="6">
        <v>0.20666699999999999</v>
      </c>
      <c r="J401" s="6">
        <v>33.592799999999997</v>
      </c>
      <c r="K401" s="6">
        <v>1.1197600000000001</v>
      </c>
      <c r="L401" s="6"/>
      <c r="M401" t="s">
        <v>127</v>
      </c>
      <c r="N401" t="s">
        <v>96</v>
      </c>
      <c r="O401">
        <v>0.83666666666666667</v>
      </c>
      <c r="P401">
        <v>13.578099999999999</v>
      </c>
      <c r="Q401">
        <v>0.45260299999999998</v>
      </c>
      <c r="S401" t="s">
        <v>421</v>
      </c>
      <c r="T401" t="s">
        <v>96</v>
      </c>
      <c r="U401">
        <v>7.6666666666666661E-2</v>
      </c>
      <c r="V401">
        <v>20.347799999999999</v>
      </c>
      <c r="W401">
        <v>1.34754</v>
      </c>
      <c r="Y401" t="s">
        <v>142</v>
      </c>
      <c r="Z401" t="s">
        <v>96</v>
      </c>
      <c r="AA401">
        <v>0.47333333333333333</v>
      </c>
      <c r="AB401">
        <v>30.808900000000001</v>
      </c>
      <c r="AC401">
        <v>1.04084</v>
      </c>
      <c r="AE401" s="17">
        <f t="shared" si="18"/>
        <v>0.99018574999999998</v>
      </c>
      <c r="AF401" s="17">
        <f t="shared" si="19"/>
        <v>0.38124909284995911</v>
      </c>
      <c r="AG401" s="17">
        <f t="shared" si="20"/>
        <v>0.1704997775945275</v>
      </c>
      <c r="AH401" s="25">
        <v>199</v>
      </c>
    </row>
    <row r="402" spans="7:34" x14ac:dyDescent="0.25">
      <c r="G402" s="6" t="s">
        <v>423</v>
      </c>
      <c r="H402" s="6" t="s">
        <v>93</v>
      </c>
      <c r="I402" s="6">
        <v>0.75666699999999998</v>
      </c>
      <c r="J402" s="6">
        <v>12.3629</v>
      </c>
      <c r="K402" s="6">
        <v>0.41209600000000002</v>
      </c>
      <c r="L402" s="6"/>
      <c r="M402" t="s">
        <v>128</v>
      </c>
      <c r="N402" t="s">
        <v>96</v>
      </c>
      <c r="O402">
        <v>0.86333333333333329</v>
      </c>
      <c r="P402">
        <v>12.7867</v>
      </c>
      <c r="Q402">
        <v>0.42622300000000002</v>
      </c>
      <c r="S402" t="s">
        <v>422</v>
      </c>
      <c r="T402" t="s">
        <v>96</v>
      </c>
      <c r="U402">
        <v>0.14333333333333334</v>
      </c>
      <c r="V402">
        <v>29.123999999999999</v>
      </c>
      <c r="W402">
        <v>2.0802900000000002</v>
      </c>
      <c r="Y402" t="s">
        <v>143</v>
      </c>
      <c r="Z402" t="s">
        <v>96</v>
      </c>
      <c r="AA402">
        <v>1.6666666666666666E-2</v>
      </c>
      <c r="AB402">
        <v>64.407899999999998</v>
      </c>
      <c r="AC402">
        <v>2.8882500000000002</v>
      </c>
      <c r="AE402" s="17">
        <f t="shared" si="18"/>
        <v>1.4517147500000003</v>
      </c>
      <c r="AF402" s="17">
        <f t="shared" si="19"/>
        <v>1.237090786762064</v>
      </c>
      <c r="AG402" s="17">
        <f t="shared" si="20"/>
        <v>0.55324381870773431</v>
      </c>
      <c r="AH402" s="25">
        <v>199.5</v>
      </c>
    </row>
    <row r="403" spans="7:34" x14ac:dyDescent="0.25">
      <c r="G403" s="6" t="s">
        <v>424</v>
      </c>
      <c r="H403" s="6" t="s">
        <v>93</v>
      </c>
      <c r="I403" s="6">
        <v>0.63666699999999998</v>
      </c>
      <c r="J403" s="6">
        <v>18.071300000000001</v>
      </c>
      <c r="K403" s="6">
        <v>0.60237799999999997</v>
      </c>
      <c r="L403" s="6"/>
      <c r="M403" t="s">
        <v>129</v>
      </c>
      <c r="N403" t="s">
        <v>96</v>
      </c>
      <c r="O403">
        <v>0.97333333333333327</v>
      </c>
      <c r="P403">
        <v>10.682700000000001</v>
      </c>
      <c r="Q403">
        <v>0.35609000000000002</v>
      </c>
      <c r="S403" t="s">
        <v>423</v>
      </c>
      <c r="T403" t="s">
        <v>96</v>
      </c>
      <c r="U403">
        <v>0</v>
      </c>
      <c r="V403">
        <v>76.972899999999996</v>
      </c>
      <c r="W403">
        <v>3.0544799999999999</v>
      </c>
      <c r="Y403" t="s">
        <v>144</v>
      </c>
      <c r="Z403" t="s">
        <v>96</v>
      </c>
      <c r="AA403">
        <v>0</v>
      </c>
      <c r="AB403">
        <v>57.701799999999999</v>
      </c>
      <c r="AC403">
        <v>2.9897300000000002</v>
      </c>
      <c r="AE403" s="17">
        <f t="shared" si="18"/>
        <v>1.7506694999999999</v>
      </c>
      <c r="AF403" s="17">
        <f t="shared" si="19"/>
        <v>1.4718036659558238</v>
      </c>
      <c r="AG403" s="17">
        <f t="shared" si="20"/>
        <v>0.65821060932212294</v>
      </c>
      <c r="AH403" s="25">
        <v>200</v>
      </c>
    </row>
    <row r="404" spans="7:34" x14ac:dyDescent="0.25">
      <c r="G404" s="6" t="s">
        <v>425</v>
      </c>
      <c r="H404" s="6" t="s">
        <v>93</v>
      </c>
      <c r="I404" s="6">
        <v>0.26333299999999998</v>
      </c>
      <c r="J404" s="6">
        <v>24.529</v>
      </c>
      <c r="K404" s="6">
        <v>0.81763300000000005</v>
      </c>
      <c r="L404" s="6"/>
      <c r="M404" t="s">
        <v>130</v>
      </c>
      <c r="N404" t="s">
        <v>96</v>
      </c>
      <c r="O404">
        <v>0.81333333333333324</v>
      </c>
      <c r="P404">
        <v>13.9969</v>
      </c>
      <c r="Q404">
        <v>0.46656300000000001</v>
      </c>
      <c r="S404" t="s">
        <v>424</v>
      </c>
      <c r="T404" t="s">
        <v>96</v>
      </c>
      <c r="U404">
        <v>7.3333333333333334E-2</v>
      </c>
      <c r="V404">
        <v>73.934100000000001</v>
      </c>
      <c r="W404">
        <v>2.7484799999999998</v>
      </c>
      <c r="Y404" t="s">
        <v>145</v>
      </c>
      <c r="Z404" t="s">
        <v>96</v>
      </c>
      <c r="AA404">
        <v>0.20209059233449478</v>
      </c>
      <c r="AB404">
        <v>40.744100000000003</v>
      </c>
      <c r="AC404">
        <v>1.77922</v>
      </c>
      <c r="AE404" s="17">
        <f t="shared" si="18"/>
        <v>1.4529739999999998</v>
      </c>
      <c r="AF404" s="17">
        <f t="shared" si="19"/>
        <v>1.026553634863437</v>
      </c>
      <c r="AG404" s="17">
        <f t="shared" si="20"/>
        <v>0.45908874202082861</v>
      </c>
      <c r="AH404" s="25">
        <v>200.5</v>
      </c>
    </row>
    <row r="405" spans="7:34" x14ac:dyDescent="0.25">
      <c r="G405" s="6" t="s">
        <v>426</v>
      </c>
      <c r="H405" s="6" t="s">
        <v>93</v>
      </c>
      <c r="I405" s="6">
        <v>0.14333299999999999</v>
      </c>
      <c r="J405" s="6">
        <v>26.524999999999999</v>
      </c>
      <c r="K405" s="6">
        <v>0.88416499999999998</v>
      </c>
      <c r="L405" s="6"/>
      <c r="M405" t="s">
        <v>131</v>
      </c>
      <c r="N405" t="s">
        <v>96</v>
      </c>
      <c r="O405">
        <v>1</v>
      </c>
      <c r="P405">
        <v>8.1503700000000006</v>
      </c>
      <c r="Q405">
        <v>0.271679</v>
      </c>
      <c r="S405" t="s">
        <v>425</v>
      </c>
      <c r="T405" t="s">
        <v>96</v>
      </c>
      <c r="U405">
        <v>0</v>
      </c>
      <c r="V405">
        <v>38.9099</v>
      </c>
      <c r="W405">
        <v>2.70207</v>
      </c>
      <c r="Y405" t="s">
        <v>146</v>
      </c>
      <c r="Z405" t="s">
        <v>96</v>
      </c>
      <c r="AA405">
        <v>0.29333333333333333</v>
      </c>
      <c r="AB405">
        <v>42.276899999999998</v>
      </c>
      <c r="AC405">
        <v>1.45282</v>
      </c>
      <c r="AE405" s="17">
        <f t="shared" si="18"/>
        <v>1.3276835</v>
      </c>
      <c r="AF405" s="17">
        <f t="shared" si="19"/>
        <v>1.0354470143979679</v>
      </c>
      <c r="AG405" s="17">
        <f t="shared" si="20"/>
        <v>0.46306598225861195</v>
      </c>
      <c r="AH405" s="25">
        <v>201</v>
      </c>
    </row>
    <row r="406" spans="7:34" x14ac:dyDescent="0.25">
      <c r="G406" s="6" t="s">
        <v>427</v>
      </c>
      <c r="H406" s="6" t="s">
        <v>93</v>
      </c>
      <c r="I406" s="6">
        <v>0.33666699999999999</v>
      </c>
      <c r="J406" s="6">
        <v>22.358699999999999</v>
      </c>
      <c r="K406" s="6">
        <v>0.74529100000000004</v>
      </c>
      <c r="L406" s="6"/>
      <c r="M406" t="s">
        <v>132</v>
      </c>
      <c r="N406" t="s">
        <v>96</v>
      </c>
      <c r="O406">
        <v>0.72333333333333327</v>
      </c>
      <c r="P406">
        <v>16.291599999999999</v>
      </c>
      <c r="Q406">
        <v>0.54305400000000004</v>
      </c>
      <c r="S406" t="s">
        <v>426</v>
      </c>
      <c r="T406" t="s">
        <v>96</v>
      </c>
      <c r="U406">
        <v>1.4705882352941178E-2</v>
      </c>
      <c r="V406">
        <v>44.057099999999998</v>
      </c>
      <c r="W406">
        <v>3.61124</v>
      </c>
      <c r="Y406" t="s">
        <v>147</v>
      </c>
      <c r="Z406" t="s">
        <v>96</v>
      </c>
      <c r="AA406">
        <v>0.71333333333333326</v>
      </c>
      <c r="AB406">
        <v>20.764099999999999</v>
      </c>
      <c r="AC406">
        <v>0.692137</v>
      </c>
      <c r="AE406" s="17">
        <f t="shared" si="18"/>
        <v>1.3979305</v>
      </c>
      <c r="AF406" s="17">
        <f t="shared" si="19"/>
        <v>1.4780206983941959</v>
      </c>
      <c r="AG406" s="17">
        <f t="shared" si="20"/>
        <v>0.66099095075222725</v>
      </c>
      <c r="AH406" s="25">
        <v>201.5</v>
      </c>
    </row>
    <row r="407" spans="7:34" x14ac:dyDescent="0.25">
      <c r="G407" s="6" t="s">
        <v>428</v>
      </c>
      <c r="H407" s="6" t="s">
        <v>93</v>
      </c>
      <c r="I407" s="6">
        <v>0.25666699999999998</v>
      </c>
      <c r="J407" s="6">
        <v>26.3673</v>
      </c>
      <c r="K407" s="6">
        <v>0.878911</v>
      </c>
      <c r="L407" s="6"/>
      <c r="M407" t="s">
        <v>133</v>
      </c>
      <c r="N407" t="s">
        <v>96</v>
      </c>
      <c r="O407">
        <v>0.76666666666666672</v>
      </c>
      <c r="P407">
        <v>14.6107</v>
      </c>
      <c r="Q407">
        <v>0.48702299999999998</v>
      </c>
      <c r="S407" t="s">
        <v>427</v>
      </c>
      <c r="T407" t="s">
        <v>96</v>
      </c>
      <c r="U407">
        <v>0.12903225806451613</v>
      </c>
      <c r="V407">
        <v>29.4727</v>
      </c>
      <c r="W407">
        <v>1.4736400000000001</v>
      </c>
      <c r="Y407" t="s">
        <v>148</v>
      </c>
      <c r="Z407" t="s">
        <v>96</v>
      </c>
      <c r="AA407">
        <v>0.1</v>
      </c>
      <c r="AB407">
        <v>57.192300000000003</v>
      </c>
      <c r="AC407">
        <v>2.1829100000000001</v>
      </c>
      <c r="AE407" s="17">
        <f t="shared" si="18"/>
        <v>1.2556210000000001</v>
      </c>
      <c r="AF407" s="17">
        <f t="shared" si="19"/>
        <v>0.73938048021885638</v>
      </c>
      <c r="AG407" s="17">
        <f t="shared" si="20"/>
        <v>0.3306610030011603</v>
      </c>
      <c r="AH407" s="25">
        <v>202</v>
      </c>
    </row>
    <row r="408" spans="7:34" x14ac:dyDescent="0.25">
      <c r="G408" s="6" t="s">
        <v>429</v>
      </c>
      <c r="H408" s="6" t="s">
        <v>93</v>
      </c>
      <c r="I408" s="6">
        <v>0.57333299999999998</v>
      </c>
      <c r="J408" s="6">
        <v>18.616700000000002</v>
      </c>
      <c r="K408" s="6">
        <v>0.62055800000000005</v>
      </c>
      <c r="L408" s="6"/>
      <c r="M408" t="s">
        <v>134</v>
      </c>
      <c r="N408" t="s">
        <v>96</v>
      </c>
      <c r="O408">
        <v>0.82666666666666666</v>
      </c>
      <c r="P408">
        <v>15.4124</v>
      </c>
      <c r="Q408">
        <v>0.51374600000000004</v>
      </c>
      <c r="S408" t="s">
        <v>428</v>
      </c>
      <c r="T408" t="s">
        <v>96</v>
      </c>
      <c r="U408">
        <v>0</v>
      </c>
      <c r="V408">
        <v>63.038899999999998</v>
      </c>
      <c r="W408">
        <v>4.4708399999999999</v>
      </c>
      <c r="Y408" t="s">
        <v>149</v>
      </c>
      <c r="Z408" t="s">
        <v>96</v>
      </c>
      <c r="AA408">
        <v>0</v>
      </c>
      <c r="AB408">
        <v>72.073800000000006</v>
      </c>
      <c r="AC408">
        <v>2.9782600000000001</v>
      </c>
      <c r="AE408" s="17">
        <f t="shared" ref="AE408:AE455" si="21">AVERAGE(AC408,W408,Q408,K408,E408)</f>
        <v>2.145851</v>
      </c>
      <c r="AF408" s="17">
        <f t="shared" ref="AF408:AF455" si="22">STDEV(AC408,W408,Q408,K408,E408)</f>
        <v>1.9225646118553898</v>
      </c>
      <c r="AG408" s="17">
        <f t="shared" si="20"/>
        <v>0.8597970326488299</v>
      </c>
      <c r="AH408" s="25">
        <v>202.5</v>
      </c>
    </row>
    <row r="409" spans="7:34" x14ac:dyDescent="0.25">
      <c r="G409" s="6" t="s">
        <v>430</v>
      </c>
      <c r="H409" s="6" t="s">
        <v>93</v>
      </c>
      <c r="I409" s="6">
        <v>0.39</v>
      </c>
      <c r="J409" s="6">
        <v>20.492100000000001</v>
      </c>
      <c r="K409" s="6">
        <v>0.68307200000000001</v>
      </c>
      <c r="L409" s="6"/>
      <c r="M409" t="s">
        <v>135</v>
      </c>
      <c r="N409" t="s">
        <v>96</v>
      </c>
      <c r="O409">
        <v>0.19666666666666668</v>
      </c>
      <c r="P409">
        <v>34.569400000000002</v>
      </c>
      <c r="Q409">
        <v>1.1523099999999999</v>
      </c>
      <c r="S409" t="s">
        <v>429</v>
      </c>
      <c r="T409" t="s">
        <v>96</v>
      </c>
      <c r="U409">
        <v>0</v>
      </c>
      <c r="V409">
        <v>50.565199999999997</v>
      </c>
      <c r="W409">
        <v>3.22071</v>
      </c>
      <c r="Y409" t="s">
        <v>150</v>
      </c>
      <c r="Z409" t="s">
        <v>96</v>
      </c>
      <c r="AA409">
        <v>3.3333333333333333E-2</v>
      </c>
      <c r="AB409">
        <v>68.2577</v>
      </c>
      <c r="AC409">
        <v>2.5855199999999998</v>
      </c>
      <c r="AE409" s="17">
        <f t="shared" si="21"/>
        <v>1.9104029999999999</v>
      </c>
      <c r="AF409" s="17">
        <f t="shared" si="22"/>
        <v>1.1907607901600836</v>
      </c>
      <c r="AG409" s="17">
        <f t="shared" si="20"/>
        <v>0.53252441434786191</v>
      </c>
      <c r="AH409" s="25">
        <v>203</v>
      </c>
    </row>
    <row r="410" spans="7:34" x14ac:dyDescent="0.25">
      <c r="G410" s="6" t="s">
        <v>431</v>
      </c>
      <c r="H410" s="6" t="s">
        <v>93</v>
      </c>
      <c r="I410" s="6">
        <v>0.37333300000000003</v>
      </c>
      <c r="J410" s="6">
        <v>21.614699999999999</v>
      </c>
      <c r="K410" s="6">
        <v>0.72048900000000005</v>
      </c>
      <c r="L410" s="6"/>
      <c r="M410" t="s">
        <v>136</v>
      </c>
      <c r="N410" t="s">
        <v>96</v>
      </c>
      <c r="O410">
        <v>0.46333333333333332</v>
      </c>
      <c r="P410">
        <v>21.723199999999999</v>
      </c>
      <c r="Q410">
        <v>0.72410699999999995</v>
      </c>
      <c r="S410" t="s">
        <v>430</v>
      </c>
      <c r="T410" t="s">
        <v>96</v>
      </c>
      <c r="U410">
        <v>0</v>
      </c>
      <c r="V410">
        <v>47.734900000000003</v>
      </c>
      <c r="W410">
        <v>3.70038</v>
      </c>
      <c r="Y410" t="s">
        <v>151</v>
      </c>
      <c r="Z410" t="s">
        <v>96</v>
      </c>
      <c r="AA410">
        <v>0.01</v>
      </c>
      <c r="AB410">
        <v>63.299599999999998</v>
      </c>
      <c r="AC410">
        <v>2.5836600000000001</v>
      </c>
      <c r="AE410" s="17">
        <f t="shared" si="21"/>
        <v>1.932159</v>
      </c>
      <c r="AF410" s="17">
        <f t="shared" si="22"/>
        <v>1.46953426652188</v>
      </c>
      <c r="AG410" s="17">
        <f t="shared" si="20"/>
        <v>0.65719570304164343</v>
      </c>
      <c r="AH410" s="25">
        <v>203.5</v>
      </c>
    </row>
    <row r="411" spans="7:34" x14ac:dyDescent="0.25">
      <c r="G411" s="6" t="s">
        <v>432</v>
      </c>
      <c r="H411" s="6" t="s">
        <v>93</v>
      </c>
      <c r="I411" s="6">
        <v>0.63</v>
      </c>
      <c r="J411" s="6">
        <v>16.275300000000001</v>
      </c>
      <c r="K411" s="6">
        <v>0.54251000000000005</v>
      </c>
      <c r="L411" s="6"/>
      <c r="M411" t="s">
        <v>137</v>
      </c>
      <c r="N411" t="s">
        <v>96</v>
      </c>
      <c r="O411">
        <v>0.26666666666666666</v>
      </c>
      <c r="P411">
        <v>27.9222</v>
      </c>
      <c r="Q411">
        <v>0.93074000000000001</v>
      </c>
      <c r="S411" t="s">
        <v>431</v>
      </c>
      <c r="T411" t="s">
        <v>96</v>
      </c>
      <c r="U411">
        <v>0</v>
      </c>
      <c r="V411">
        <v>38.936</v>
      </c>
      <c r="W411">
        <v>2.2122700000000002</v>
      </c>
      <c r="Y411" t="s">
        <v>152</v>
      </c>
      <c r="Z411" t="s">
        <v>96</v>
      </c>
      <c r="AA411">
        <v>0.33666666666666667</v>
      </c>
      <c r="AB411">
        <v>27.8535</v>
      </c>
      <c r="AC411">
        <v>0.92845100000000003</v>
      </c>
      <c r="AE411" s="17">
        <f t="shared" si="21"/>
        <v>1.1534927500000001</v>
      </c>
      <c r="AF411" s="17">
        <f t="shared" si="22"/>
        <v>0.72905687084770709</v>
      </c>
      <c r="AG411" s="17">
        <f t="shared" si="20"/>
        <v>0.32604414453575153</v>
      </c>
      <c r="AH411" s="25">
        <v>204</v>
      </c>
    </row>
    <row r="412" spans="7:34" x14ac:dyDescent="0.25">
      <c r="G412" s="6" t="s">
        <v>433</v>
      </c>
      <c r="H412" s="6" t="s">
        <v>93</v>
      </c>
      <c r="I412" s="6">
        <v>0.91666700000000001</v>
      </c>
      <c r="J412" s="6">
        <v>13.079700000000001</v>
      </c>
      <c r="K412" s="6">
        <v>0.43598900000000002</v>
      </c>
      <c r="L412" s="6"/>
      <c r="M412" t="s">
        <v>138</v>
      </c>
      <c r="N412" t="s">
        <v>96</v>
      </c>
      <c r="O412">
        <v>0.47</v>
      </c>
      <c r="P412">
        <v>23.525200000000002</v>
      </c>
      <c r="Q412">
        <v>0.78417199999999998</v>
      </c>
      <c r="S412" t="s">
        <v>432</v>
      </c>
      <c r="T412" t="s">
        <v>96</v>
      </c>
      <c r="U412">
        <v>3.8461538461538464E-2</v>
      </c>
      <c r="V412">
        <v>31.945900000000002</v>
      </c>
      <c r="W412">
        <v>2.1585100000000002</v>
      </c>
      <c r="Y412" t="s">
        <v>153</v>
      </c>
      <c r="Z412" t="s">
        <v>96</v>
      </c>
      <c r="AA412">
        <v>0.75333333333333341</v>
      </c>
      <c r="AB412">
        <v>12.5703</v>
      </c>
      <c r="AC412">
        <v>0.41900799999999999</v>
      </c>
      <c r="AE412" s="17">
        <f t="shared" si="21"/>
        <v>0.94941975000000001</v>
      </c>
      <c r="AF412" s="17">
        <f t="shared" si="22"/>
        <v>0.82343868646644458</v>
      </c>
      <c r="AG412" s="17">
        <f t="shared" si="20"/>
        <v>0.36825297564842124</v>
      </c>
      <c r="AH412" s="25">
        <v>204.5</v>
      </c>
    </row>
    <row r="413" spans="7:34" x14ac:dyDescent="0.25">
      <c r="G413" s="6" t="s">
        <v>434</v>
      </c>
      <c r="H413" s="6" t="s">
        <v>93</v>
      </c>
      <c r="I413" s="6">
        <v>1</v>
      </c>
      <c r="J413" s="6">
        <v>6.6081200000000004</v>
      </c>
      <c r="K413" s="6">
        <v>0.22027099999999999</v>
      </c>
      <c r="L413" s="6"/>
      <c r="M413" t="s">
        <v>139</v>
      </c>
      <c r="N413" t="s">
        <v>96</v>
      </c>
      <c r="O413">
        <v>0.56000000000000005</v>
      </c>
      <c r="P413">
        <v>23.636700000000001</v>
      </c>
      <c r="Q413">
        <v>0.78788999999999998</v>
      </c>
      <c r="S413" t="s">
        <v>433</v>
      </c>
      <c r="T413" t="s">
        <v>96</v>
      </c>
      <c r="U413">
        <v>0.02</v>
      </c>
      <c r="V413">
        <v>55.766599999999997</v>
      </c>
      <c r="W413">
        <v>2.1783800000000002</v>
      </c>
      <c r="Y413" t="s">
        <v>154</v>
      </c>
      <c r="Z413" t="s">
        <v>96</v>
      </c>
      <c r="AA413">
        <v>0.68333333333333335</v>
      </c>
      <c r="AB413">
        <v>18.311</v>
      </c>
      <c r="AC413">
        <v>0.61653199999999997</v>
      </c>
      <c r="AE413" s="17">
        <f t="shared" si="21"/>
        <v>0.95076824999999998</v>
      </c>
      <c r="AF413" s="17">
        <f t="shared" si="22"/>
        <v>0.85223236974680217</v>
      </c>
      <c r="AG413" s="17">
        <f t="shared" si="20"/>
        <v>0.38112990227591698</v>
      </c>
      <c r="AH413" s="25">
        <v>205</v>
      </c>
    </row>
    <row r="414" spans="7:34" x14ac:dyDescent="0.25">
      <c r="G414" s="6" t="s">
        <v>435</v>
      </c>
      <c r="H414" s="6" t="s">
        <v>93</v>
      </c>
      <c r="I414" s="6">
        <v>1</v>
      </c>
      <c r="J414" s="6">
        <v>5.9494300000000004</v>
      </c>
      <c r="K414" s="6">
        <v>0.19831399999999999</v>
      </c>
      <c r="L414" s="6"/>
      <c r="M414" t="s">
        <v>140</v>
      </c>
      <c r="N414" t="s">
        <v>96</v>
      </c>
      <c r="O414">
        <v>0.29333333333333333</v>
      </c>
      <c r="P414">
        <v>24.546600000000002</v>
      </c>
      <c r="Q414">
        <v>0.83491899999999997</v>
      </c>
      <c r="S414" t="s">
        <v>434</v>
      </c>
      <c r="T414" t="s">
        <v>96</v>
      </c>
      <c r="U414">
        <v>2.1052631578947368E-2</v>
      </c>
      <c r="V414">
        <v>56.627899999999997</v>
      </c>
      <c r="W414">
        <v>2.7895500000000002</v>
      </c>
      <c r="Y414" t="s">
        <v>155</v>
      </c>
      <c r="Z414" t="s">
        <v>96</v>
      </c>
      <c r="AA414">
        <v>0.85666666666666669</v>
      </c>
      <c r="AB414">
        <v>10.748900000000001</v>
      </c>
      <c r="AC414">
        <v>0.35829499999999997</v>
      </c>
      <c r="AE414" s="17">
        <f t="shared" si="21"/>
        <v>1.0452695000000001</v>
      </c>
      <c r="AF414" s="17">
        <f t="shared" si="22"/>
        <v>1.1938773496694151</v>
      </c>
      <c r="AG414" s="17">
        <f t="shared" si="20"/>
        <v>0.53391818213161957</v>
      </c>
      <c r="AH414" s="25">
        <v>205.5</v>
      </c>
    </row>
    <row r="415" spans="7:34" x14ac:dyDescent="0.25">
      <c r="G415" s="6" t="s">
        <v>436</v>
      </c>
      <c r="H415" s="6" t="s">
        <v>93</v>
      </c>
      <c r="I415" s="6">
        <v>1</v>
      </c>
      <c r="J415" s="6">
        <v>7.9583599999999999</v>
      </c>
      <c r="K415" s="6">
        <v>0.26527899999999999</v>
      </c>
      <c r="L415" s="6"/>
      <c r="M415" t="s">
        <v>141</v>
      </c>
      <c r="N415" t="s">
        <v>96</v>
      </c>
      <c r="O415">
        <v>0.83333333333333337</v>
      </c>
      <c r="P415">
        <v>14.996499999999999</v>
      </c>
      <c r="Q415">
        <v>0.499884</v>
      </c>
      <c r="S415" t="s">
        <v>435</v>
      </c>
      <c r="T415" t="s">
        <v>96</v>
      </c>
      <c r="U415">
        <v>0</v>
      </c>
      <c r="V415">
        <v>50.054099999999998</v>
      </c>
      <c r="W415">
        <v>2.91012</v>
      </c>
      <c r="Y415" t="s">
        <v>156</v>
      </c>
      <c r="Z415" t="s">
        <v>96</v>
      </c>
      <c r="AA415">
        <v>0.53999999999999992</v>
      </c>
      <c r="AB415">
        <v>20.593900000000001</v>
      </c>
      <c r="AC415">
        <v>0.68646300000000005</v>
      </c>
      <c r="AE415" s="17">
        <f t="shared" si="21"/>
        <v>1.0904364999999998</v>
      </c>
      <c r="AF415" s="17">
        <f t="shared" si="22"/>
        <v>1.2252999338851696</v>
      </c>
      <c r="AG415" s="17">
        <f t="shared" si="20"/>
        <v>0.54797078899864737</v>
      </c>
      <c r="AH415" s="25">
        <v>206</v>
      </c>
    </row>
    <row r="416" spans="7:34" x14ac:dyDescent="0.25">
      <c r="G416" s="6" t="s">
        <v>437</v>
      </c>
      <c r="H416" s="6" t="s">
        <v>93</v>
      </c>
      <c r="I416" s="6">
        <v>1</v>
      </c>
      <c r="J416" s="6">
        <v>5.3922600000000003</v>
      </c>
      <c r="K416" s="6">
        <v>0.17974200000000001</v>
      </c>
      <c r="L416" s="6"/>
      <c r="M416" t="s">
        <v>142</v>
      </c>
      <c r="N416" t="s">
        <v>96</v>
      </c>
      <c r="O416">
        <v>1</v>
      </c>
      <c r="P416">
        <v>10.315799999999999</v>
      </c>
      <c r="Q416">
        <v>0.34385900000000003</v>
      </c>
      <c r="S416" t="s">
        <v>436</v>
      </c>
      <c r="T416" t="s">
        <v>96</v>
      </c>
      <c r="U416">
        <v>3.6666666666666667E-2</v>
      </c>
      <c r="V416">
        <v>41.1387</v>
      </c>
      <c r="W416">
        <v>1.65882</v>
      </c>
      <c r="Y416" t="s">
        <v>157</v>
      </c>
      <c r="Z416" t="s">
        <v>96</v>
      </c>
      <c r="AA416">
        <v>0.7</v>
      </c>
      <c r="AB416">
        <v>18.970700000000001</v>
      </c>
      <c r="AC416">
        <v>0.63235699999999995</v>
      </c>
      <c r="AE416" s="17">
        <f t="shared" si="21"/>
        <v>0.7036945</v>
      </c>
      <c r="AF416" s="17">
        <f t="shared" si="22"/>
        <v>0.66366697697288912</v>
      </c>
      <c r="AG416" s="17">
        <f t="shared" si="20"/>
        <v>0.29680089498663353</v>
      </c>
      <c r="AH416" s="25">
        <v>206.5</v>
      </c>
    </row>
    <row r="417" spans="7:34" x14ac:dyDescent="0.25">
      <c r="G417" s="6" t="s">
        <v>438</v>
      </c>
      <c r="H417" s="6" t="s">
        <v>93</v>
      </c>
      <c r="I417" s="6">
        <v>1</v>
      </c>
      <c r="J417" s="6">
        <v>5.0666399999999996</v>
      </c>
      <c r="K417" s="6">
        <v>0.16888800000000001</v>
      </c>
      <c r="L417" s="6"/>
      <c r="M417" t="s">
        <v>143</v>
      </c>
      <c r="N417" t="s">
        <v>96</v>
      </c>
      <c r="O417">
        <v>1</v>
      </c>
      <c r="P417">
        <v>14.4049</v>
      </c>
      <c r="Q417">
        <v>0.48016500000000001</v>
      </c>
      <c r="S417" t="s">
        <v>437</v>
      </c>
      <c r="T417" t="s">
        <v>96</v>
      </c>
      <c r="U417">
        <v>3.5335689045936395E-3</v>
      </c>
      <c r="V417">
        <v>42.032400000000003</v>
      </c>
      <c r="W417">
        <v>2.4156599999999999</v>
      </c>
      <c r="Y417" t="s">
        <v>158</v>
      </c>
      <c r="Z417" t="s">
        <v>96</v>
      </c>
      <c r="AA417">
        <v>0.57666666666666666</v>
      </c>
      <c r="AB417">
        <v>18.239599999999999</v>
      </c>
      <c r="AC417">
        <v>0.60798799999999997</v>
      </c>
      <c r="AE417" s="17">
        <f t="shared" si="21"/>
        <v>0.91817524999999989</v>
      </c>
      <c r="AF417" s="17">
        <f t="shared" si="22"/>
        <v>1.015211155156527</v>
      </c>
      <c r="AG417" s="17">
        <f t="shared" si="20"/>
        <v>0.45401623088921611</v>
      </c>
      <c r="AH417" s="25">
        <v>207</v>
      </c>
    </row>
    <row r="418" spans="7:34" x14ac:dyDescent="0.25">
      <c r="G418" s="6" t="s">
        <v>439</v>
      </c>
      <c r="H418" s="6" t="s">
        <v>93</v>
      </c>
      <c r="I418" s="6">
        <v>0.89666699999999999</v>
      </c>
      <c r="J418" s="6">
        <v>9.0236400000000003</v>
      </c>
      <c r="K418" s="6">
        <v>0.300788</v>
      </c>
      <c r="L418" s="6"/>
      <c r="M418" t="s">
        <v>144</v>
      </c>
      <c r="N418" t="s">
        <v>96</v>
      </c>
      <c r="O418">
        <v>1</v>
      </c>
      <c r="P418">
        <v>10.693099999999999</v>
      </c>
      <c r="Q418">
        <v>0.356437</v>
      </c>
      <c r="S418" t="s">
        <v>438</v>
      </c>
      <c r="T418" t="s">
        <v>96</v>
      </c>
      <c r="U418">
        <v>0</v>
      </c>
      <c r="V418">
        <v>55.551200000000001</v>
      </c>
      <c r="W418">
        <v>2.6707299999999998</v>
      </c>
      <c r="Y418" t="s">
        <v>159</v>
      </c>
      <c r="Z418" t="s">
        <v>96</v>
      </c>
      <c r="AA418">
        <v>0.43</v>
      </c>
      <c r="AB418">
        <v>28.538399999999999</v>
      </c>
      <c r="AC418">
        <v>1.012</v>
      </c>
      <c r="AE418" s="17">
        <f t="shared" si="21"/>
        <v>1.0849887499999999</v>
      </c>
      <c r="AF418" s="17">
        <f t="shared" si="22"/>
        <v>1.1053899972870436</v>
      </c>
      <c r="AG418" s="17">
        <f t="shared" si="20"/>
        <v>0.49434543511642748</v>
      </c>
      <c r="AH418" s="25">
        <v>207.5</v>
      </c>
    </row>
    <row r="419" spans="7:34" x14ac:dyDescent="0.25">
      <c r="G419" s="6" t="s">
        <v>440</v>
      </c>
      <c r="H419" s="6" t="s">
        <v>93</v>
      </c>
      <c r="I419" s="6">
        <v>1</v>
      </c>
      <c r="J419" s="6">
        <v>7.7822300000000002</v>
      </c>
      <c r="K419" s="6">
        <v>0.25940800000000003</v>
      </c>
      <c r="L419" s="6"/>
      <c r="M419" t="s">
        <v>145</v>
      </c>
      <c r="N419" t="s">
        <v>96</v>
      </c>
      <c r="O419">
        <v>1</v>
      </c>
      <c r="P419">
        <v>11.203200000000001</v>
      </c>
      <c r="Q419">
        <v>0.37344100000000002</v>
      </c>
      <c r="S419" t="s">
        <v>439</v>
      </c>
      <c r="T419" t="s">
        <v>96</v>
      </c>
      <c r="U419">
        <v>8.3044982698961933E-2</v>
      </c>
      <c r="V419">
        <v>46.422400000000003</v>
      </c>
      <c r="W419">
        <v>2.4053</v>
      </c>
      <c r="Y419" t="s">
        <v>160</v>
      </c>
      <c r="Z419" t="s">
        <v>96</v>
      </c>
      <c r="AA419">
        <v>0.26</v>
      </c>
      <c r="AB419">
        <v>53.955599999999997</v>
      </c>
      <c r="AC419">
        <v>2.0515500000000002</v>
      </c>
      <c r="AE419" s="17">
        <f t="shared" si="21"/>
        <v>1.2724247499999999</v>
      </c>
      <c r="AF419" s="17">
        <f t="shared" si="22"/>
        <v>1.114273635721907</v>
      </c>
      <c r="AG419" s="17">
        <f t="shared" si="20"/>
        <v>0.49831831900200435</v>
      </c>
      <c r="AH419" s="25">
        <v>208</v>
      </c>
    </row>
    <row r="420" spans="7:34" x14ac:dyDescent="0.25">
      <c r="G420" s="6" t="s">
        <v>441</v>
      </c>
      <c r="H420" s="6" t="s">
        <v>93</v>
      </c>
      <c r="I420" s="6">
        <v>1</v>
      </c>
      <c r="J420" s="6">
        <v>7.1315900000000001</v>
      </c>
      <c r="K420" s="6">
        <v>0.23771999999999999</v>
      </c>
      <c r="L420" s="6"/>
      <c r="M420" t="s">
        <v>146</v>
      </c>
      <c r="N420" t="s">
        <v>96</v>
      </c>
      <c r="O420">
        <v>1</v>
      </c>
      <c r="P420">
        <v>9.1013300000000008</v>
      </c>
      <c r="Q420">
        <v>0.30337799999999998</v>
      </c>
      <c r="S420" t="s">
        <v>440</v>
      </c>
      <c r="T420" t="s">
        <v>96</v>
      </c>
      <c r="U420">
        <v>1.4035087719298246E-2</v>
      </c>
      <c r="V420">
        <v>48.683999999999997</v>
      </c>
      <c r="W420">
        <v>2.5356200000000002</v>
      </c>
      <c r="Y420" t="s">
        <v>161</v>
      </c>
      <c r="Z420" t="s">
        <v>96</v>
      </c>
      <c r="AA420">
        <v>7.0000000000000007E-2</v>
      </c>
      <c r="AB420">
        <v>42.233800000000002</v>
      </c>
      <c r="AC420">
        <v>1.67594</v>
      </c>
      <c r="AE420" s="17">
        <f t="shared" si="21"/>
        <v>1.1881645000000003</v>
      </c>
      <c r="AF420" s="17">
        <f t="shared" si="22"/>
        <v>1.1165054352820378</v>
      </c>
      <c r="AG420" s="17">
        <f t="shared" si="20"/>
        <v>0.49931641010772571</v>
      </c>
      <c r="AH420" s="25">
        <v>208.5</v>
      </c>
    </row>
    <row r="421" spans="7:34" x14ac:dyDescent="0.25">
      <c r="G421" s="6" t="s">
        <v>442</v>
      </c>
      <c r="H421" s="6" t="s">
        <v>93</v>
      </c>
      <c r="I421" s="6">
        <v>1</v>
      </c>
      <c r="J421" s="6">
        <v>6.5878800000000002</v>
      </c>
      <c r="K421" s="6">
        <v>0.21959600000000001</v>
      </c>
      <c r="L421" s="6"/>
      <c r="M421" t="s">
        <v>147</v>
      </c>
      <c r="N421" t="s">
        <v>96</v>
      </c>
      <c r="O421">
        <v>0.95333333333333337</v>
      </c>
      <c r="P421">
        <v>9.8978999999999999</v>
      </c>
      <c r="Q421">
        <v>0.32993</v>
      </c>
      <c r="S421" t="s">
        <v>441</v>
      </c>
      <c r="T421" t="s">
        <v>96</v>
      </c>
      <c r="U421">
        <v>8.8135593220338981E-2</v>
      </c>
      <c r="V421">
        <v>49.973500000000001</v>
      </c>
      <c r="W421">
        <v>2.0232199999999998</v>
      </c>
      <c r="Y421" t="s">
        <v>162</v>
      </c>
      <c r="Z421" t="s">
        <v>96</v>
      </c>
      <c r="AA421">
        <v>0.10666666666666667</v>
      </c>
      <c r="AB421">
        <v>31.338799999999999</v>
      </c>
      <c r="AC421">
        <v>1.1354599999999999</v>
      </c>
      <c r="AE421" s="17">
        <f t="shared" si="21"/>
        <v>0.92705149999999992</v>
      </c>
      <c r="AF421" s="17">
        <f t="shared" si="22"/>
        <v>0.83707165235062142</v>
      </c>
      <c r="AG421" s="17">
        <f t="shared" si="20"/>
        <v>0.37434982333881223</v>
      </c>
      <c r="AH421" s="25">
        <v>209</v>
      </c>
    </row>
    <row r="422" spans="7:34" x14ac:dyDescent="0.25">
      <c r="G422" s="6" t="s">
        <v>443</v>
      </c>
      <c r="H422" s="6" t="s">
        <v>93</v>
      </c>
      <c r="I422" s="6">
        <v>0.93666700000000003</v>
      </c>
      <c r="J422" s="6">
        <v>9.0054400000000001</v>
      </c>
      <c r="K422" s="6">
        <v>0.30018099999999998</v>
      </c>
      <c r="L422" s="6"/>
      <c r="M422" t="s">
        <v>148</v>
      </c>
      <c r="N422" t="s">
        <v>96</v>
      </c>
      <c r="O422">
        <v>1</v>
      </c>
      <c r="P422">
        <v>8.6104800000000008</v>
      </c>
      <c r="Q422">
        <v>0.28701599999999999</v>
      </c>
      <c r="S422" t="s">
        <v>442</v>
      </c>
      <c r="T422" t="s">
        <v>96</v>
      </c>
      <c r="U422">
        <v>2.0408163265306121E-2</v>
      </c>
      <c r="V422">
        <v>47.423200000000001</v>
      </c>
      <c r="W422">
        <v>2.4195500000000001</v>
      </c>
      <c r="Y422" t="s">
        <v>163</v>
      </c>
      <c r="Z422" t="s">
        <v>96</v>
      </c>
      <c r="AA422">
        <v>0.1</v>
      </c>
      <c r="AB422">
        <v>48.394399999999997</v>
      </c>
      <c r="AC422">
        <v>2.0950000000000002</v>
      </c>
      <c r="AE422" s="17">
        <f t="shared" si="21"/>
        <v>1.2754367500000001</v>
      </c>
      <c r="AF422" s="17">
        <f t="shared" si="22"/>
        <v>1.1414578991381663</v>
      </c>
      <c r="AG422" s="17">
        <f t="shared" si="20"/>
        <v>0.51047549118540769</v>
      </c>
      <c r="AH422" s="25">
        <v>209.5</v>
      </c>
    </row>
    <row r="423" spans="7:34" x14ac:dyDescent="0.25">
      <c r="G423" s="6" t="s">
        <v>444</v>
      </c>
      <c r="H423" s="6" t="s">
        <v>93</v>
      </c>
      <c r="I423" s="6">
        <v>1</v>
      </c>
      <c r="J423" s="6">
        <v>7.4264999999999999</v>
      </c>
      <c r="K423" s="6">
        <v>0.24754999999999999</v>
      </c>
      <c r="L423" s="6"/>
      <c r="M423" t="s">
        <v>149</v>
      </c>
      <c r="N423" t="s">
        <v>96</v>
      </c>
      <c r="O423">
        <v>0.8666666666666667</v>
      </c>
      <c r="P423">
        <v>13.101100000000001</v>
      </c>
      <c r="Q423">
        <v>0.44111299999999998</v>
      </c>
      <c r="S423" t="s">
        <v>443</v>
      </c>
      <c r="T423" t="s">
        <v>96</v>
      </c>
      <c r="U423">
        <v>6.0606060606060608E-2</v>
      </c>
      <c r="V423">
        <v>42.780700000000003</v>
      </c>
      <c r="W423">
        <v>2.1606399999999999</v>
      </c>
      <c r="Y423" t="s">
        <v>164</v>
      </c>
      <c r="Z423" t="s">
        <v>96</v>
      </c>
      <c r="AA423">
        <v>9.6666666666666665E-2</v>
      </c>
      <c r="AB423">
        <v>43.409500000000001</v>
      </c>
      <c r="AC423">
        <v>1.72946</v>
      </c>
      <c r="AE423" s="17">
        <f t="shared" si="21"/>
        <v>1.1446907500000001</v>
      </c>
      <c r="AF423" s="17">
        <f t="shared" si="22"/>
        <v>0.94410294811649109</v>
      </c>
      <c r="AG423" s="17">
        <f t="shared" si="20"/>
        <v>0.42221567394928622</v>
      </c>
      <c r="AH423" s="25">
        <v>210</v>
      </c>
    </row>
    <row r="424" spans="7:34" x14ac:dyDescent="0.25">
      <c r="G424" s="6" t="s">
        <v>445</v>
      </c>
      <c r="H424" s="6" t="s">
        <v>93</v>
      </c>
      <c r="I424" s="6">
        <v>1</v>
      </c>
      <c r="J424" s="6">
        <v>6.7766599999999997</v>
      </c>
      <c r="K424" s="6">
        <v>0.22588900000000001</v>
      </c>
      <c r="L424" s="6"/>
      <c r="M424" t="s">
        <v>150</v>
      </c>
      <c r="N424" t="s">
        <v>96</v>
      </c>
      <c r="O424">
        <v>8.3333333333333329E-2</v>
      </c>
      <c r="P424">
        <v>36.432200000000002</v>
      </c>
      <c r="Q424">
        <v>1.21441</v>
      </c>
      <c r="S424" t="s">
        <v>444</v>
      </c>
      <c r="T424" t="s">
        <v>96</v>
      </c>
      <c r="U424">
        <v>0</v>
      </c>
      <c r="V424">
        <v>36.200899999999997</v>
      </c>
      <c r="W424">
        <v>2.1420599999999999</v>
      </c>
      <c r="Y424" t="s">
        <v>165</v>
      </c>
      <c r="Z424" t="s">
        <v>96</v>
      </c>
      <c r="AA424">
        <v>0.69</v>
      </c>
      <c r="AB424">
        <v>15.440899999999999</v>
      </c>
      <c r="AC424">
        <v>0.51469600000000004</v>
      </c>
      <c r="AE424" s="17">
        <f t="shared" si="21"/>
        <v>1.0242637499999998</v>
      </c>
      <c r="AF424" s="17">
        <f t="shared" si="22"/>
        <v>0.85297236887266781</v>
      </c>
      <c r="AG424" s="17">
        <f t="shared" si="20"/>
        <v>0.38146083994566216</v>
      </c>
      <c r="AH424" s="25">
        <v>210.5</v>
      </c>
    </row>
    <row r="425" spans="7:34" x14ac:dyDescent="0.25">
      <c r="G425" s="6" t="s">
        <v>446</v>
      </c>
      <c r="H425" s="6" t="s">
        <v>93</v>
      </c>
      <c r="I425" s="6">
        <v>1</v>
      </c>
      <c r="J425" s="6">
        <v>6.4853699999999996</v>
      </c>
      <c r="K425" s="6">
        <v>0.21617900000000001</v>
      </c>
      <c r="L425" s="6"/>
      <c r="M425" t="s">
        <v>151</v>
      </c>
      <c r="N425" t="s">
        <v>96</v>
      </c>
      <c r="O425">
        <v>0.35666666666666663</v>
      </c>
      <c r="P425">
        <v>50.009300000000003</v>
      </c>
      <c r="Q425">
        <v>2.0924399999999999</v>
      </c>
      <c r="S425" t="s">
        <v>445</v>
      </c>
      <c r="T425" t="s">
        <v>96</v>
      </c>
      <c r="U425">
        <v>1.7361111111111112E-2</v>
      </c>
      <c r="V425">
        <v>40.078200000000002</v>
      </c>
      <c r="W425">
        <v>2.6898200000000001</v>
      </c>
      <c r="Y425" t="s">
        <v>166</v>
      </c>
      <c r="Z425" t="s">
        <v>96</v>
      </c>
      <c r="AA425">
        <v>0.96333333333333326</v>
      </c>
      <c r="AB425">
        <v>10.3589</v>
      </c>
      <c r="AC425">
        <v>0.34529799999999999</v>
      </c>
      <c r="AE425" s="17">
        <f t="shared" si="21"/>
        <v>1.3359342500000002</v>
      </c>
      <c r="AF425" s="17">
        <f t="shared" si="22"/>
        <v>1.2437201686275399</v>
      </c>
      <c r="AG425" s="17">
        <f t="shared" si="20"/>
        <v>0.55620856840773603</v>
      </c>
      <c r="AH425" s="25">
        <v>211</v>
      </c>
    </row>
    <row r="426" spans="7:34" x14ac:dyDescent="0.25">
      <c r="G426" s="6" t="s">
        <v>447</v>
      </c>
      <c r="H426" s="6" t="s">
        <v>93</v>
      </c>
      <c r="I426" s="6">
        <v>1</v>
      </c>
      <c r="J426" s="6">
        <v>8.2725399999999993</v>
      </c>
      <c r="K426" s="6">
        <v>0.27575100000000002</v>
      </c>
      <c r="L426" s="6"/>
      <c r="M426" t="s">
        <v>152</v>
      </c>
      <c r="N426" t="s">
        <v>96</v>
      </c>
      <c r="O426">
        <v>0.40333333333333332</v>
      </c>
      <c r="P426">
        <v>27.747599999999998</v>
      </c>
      <c r="Q426">
        <v>0.92491800000000002</v>
      </c>
      <c r="S426" t="s">
        <v>446</v>
      </c>
      <c r="T426" t="s">
        <v>96</v>
      </c>
      <c r="U426">
        <v>0</v>
      </c>
      <c r="V426">
        <v>43.771299999999997</v>
      </c>
      <c r="W426">
        <v>2.43174</v>
      </c>
      <c r="Y426" t="s">
        <v>167</v>
      </c>
      <c r="Z426" t="s">
        <v>96</v>
      </c>
      <c r="AA426">
        <v>0.94666666666666666</v>
      </c>
      <c r="AB426">
        <v>11.786099999999999</v>
      </c>
      <c r="AC426">
        <v>0.39287100000000003</v>
      </c>
      <c r="AE426" s="17">
        <f t="shared" si="21"/>
        <v>1.0063199999999999</v>
      </c>
      <c r="AF426" s="17">
        <f t="shared" si="22"/>
        <v>0.99137937598176817</v>
      </c>
      <c r="AG426" s="17">
        <f t="shared" si="20"/>
        <v>0.44335833523731116</v>
      </c>
      <c r="AH426" s="25">
        <v>211.5</v>
      </c>
    </row>
    <row r="427" spans="7:34" x14ac:dyDescent="0.25">
      <c r="G427" s="6" t="s">
        <v>448</v>
      </c>
      <c r="H427" s="6" t="s">
        <v>93</v>
      </c>
      <c r="I427" s="6">
        <v>1</v>
      </c>
      <c r="J427" s="6">
        <v>6.98393</v>
      </c>
      <c r="K427" s="6">
        <v>0.232798</v>
      </c>
      <c r="L427" s="6"/>
      <c r="M427" t="s">
        <v>153</v>
      </c>
      <c r="N427" t="s">
        <v>96</v>
      </c>
      <c r="O427">
        <v>0.43333333333333335</v>
      </c>
      <c r="P427">
        <v>24.852</v>
      </c>
      <c r="Q427">
        <v>0.83959300000000003</v>
      </c>
      <c r="S427" t="s">
        <v>447</v>
      </c>
      <c r="T427" t="s">
        <v>96</v>
      </c>
      <c r="U427">
        <v>2.3489932885906038E-2</v>
      </c>
      <c r="V427">
        <v>60.811300000000003</v>
      </c>
      <c r="W427">
        <v>2.6099299999999999</v>
      </c>
      <c r="Y427" t="s">
        <v>168</v>
      </c>
      <c r="Z427" t="s">
        <v>96</v>
      </c>
      <c r="AA427">
        <v>0.78999999999999992</v>
      </c>
      <c r="AB427">
        <v>13.522600000000001</v>
      </c>
      <c r="AC427">
        <v>0.45075500000000002</v>
      </c>
      <c r="AE427" s="17">
        <f t="shared" si="21"/>
        <v>1.033269</v>
      </c>
      <c r="AF427" s="17">
        <f t="shared" si="22"/>
        <v>1.080655153743012</v>
      </c>
      <c r="AG427" s="17">
        <f t="shared" si="20"/>
        <v>0.48328367680097223</v>
      </c>
      <c r="AH427" s="25">
        <v>212</v>
      </c>
    </row>
    <row r="428" spans="7:34" x14ac:dyDescent="0.25">
      <c r="G428" s="6" t="s">
        <v>449</v>
      </c>
      <c r="H428" s="6" t="s">
        <v>93</v>
      </c>
      <c r="I428" s="6">
        <v>1</v>
      </c>
      <c r="J428" s="6">
        <v>8.2602799999999998</v>
      </c>
      <c r="K428" s="6">
        <v>0.275343</v>
      </c>
      <c r="L428" s="6"/>
      <c r="M428" t="s">
        <v>154</v>
      </c>
      <c r="N428" t="s">
        <v>96</v>
      </c>
      <c r="O428">
        <v>0.53666666666666674</v>
      </c>
      <c r="P428">
        <v>23.0077</v>
      </c>
      <c r="Q428">
        <v>0.76692199999999999</v>
      </c>
      <c r="S428" t="s">
        <v>448</v>
      </c>
      <c r="T428" t="s">
        <v>96</v>
      </c>
      <c r="U428">
        <v>0</v>
      </c>
      <c r="V428">
        <v>45.825099999999999</v>
      </c>
      <c r="W428">
        <v>2.03667</v>
      </c>
      <c r="Y428" t="s">
        <v>169</v>
      </c>
      <c r="Z428" t="s">
        <v>96</v>
      </c>
      <c r="AA428">
        <v>0.59</v>
      </c>
      <c r="AB428">
        <v>18.4468</v>
      </c>
      <c r="AC428">
        <v>0.61489400000000005</v>
      </c>
      <c r="AE428" s="17">
        <f t="shared" si="21"/>
        <v>0.92345725000000001</v>
      </c>
      <c r="AF428" s="17">
        <f t="shared" si="22"/>
        <v>0.77006693898620482</v>
      </c>
      <c r="AG428" s="17">
        <f t="shared" si="20"/>
        <v>0.3443844045596674</v>
      </c>
      <c r="AH428" s="25">
        <v>212.5</v>
      </c>
    </row>
    <row r="429" spans="7:34" x14ac:dyDescent="0.25">
      <c r="G429" s="6" t="s">
        <v>450</v>
      </c>
      <c r="H429" s="6" t="s">
        <v>93</v>
      </c>
      <c r="I429" s="6">
        <v>1</v>
      </c>
      <c r="J429" s="6">
        <v>6.7009999999999996</v>
      </c>
      <c r="K429" s="6">
        <v>0.22336700000000001</v>
      </c>
      <c r="L429" s="6"/>
      <c r="M429" t="s">
        <v>155</v>
      </c>
      <c r="N429" t="s">
        <v>96</v>
      </c>
      <c r="O429">
        <v>0.59333333333333338</v>
      </c>
      <c r="P429">
        <v>24.3245</v>
      </c>
      <c r="Q429">
        <v>0.81900600000000001</v>
      </c>
      <c r="S429" t="s">
        <v>449</v>
      </c>
      <c r="T429" t="s">
        <v>96</v>
      </c>
      <c r="U429">
        <v>1.094890510948905E-2</v>
      </c>
      <c r="V429">
        <v>37.614600000000003</v>
      </c>
      <c r="W429">
        <v>1.73339</v>
      </c>
      <c r="Y429" t="s">
        <v>170</v>
      </c>
      <c r="Z429" t="s">
        <v>96</v>
      </c>
      <c r="AA429">
        <v>0.53333333333333333</v>
      </c>
      <c r="AB429">
        <v>19.246600000000001</v>
      </c>
      <c r="AC429">
        <v>0.64155200000000001</v>
      </c>
      <c r="AE429" s="17">
        <f t="shared" si="21"/>
        <v>0.85432874999999997</v>
      </c>
      <c r="AF429" s="17">
        <f t="shared" si="22"/>
        <v>0.63701989849160134</v>
      </c>
      <c r="AG429" s="17">
        <f t="shared" si="20"/>
        <v>0.28488395920944726</v>
      </c>
      <c r="AH429" s="25">
        <v>213</v>
      </c>
    </row>
    <row r="430" spans="7:34" x14ac:dyDescent="0.25">
      <c r="G430" s="6" t="s">
        <v>451</v>
      </c>
      <c r="H430" s="6" t="s">
        <v>93</v>
      </c>
      <c r="I430" s="6">
        <v>1</v>
      </c>
      <c r="J430" s="6">
        <v>8.5158400000000007</v>
      </c>
      <c r="K430" s="6">
        <v>0.28386099999999997</v>
      </c>
      <c r="L430" s="6"/>
      <c r="M430" t="s">
        <v>156</v>
      </c>
      <c r="N430" t="s">
        <v>96</v>
      </c>
      <c r="O430">
        <v>0.72333333333333327</v>
      </c>
      <c r="P430">
        <v>17.8659</v>
      </c>
      <c r="Q430">
        <v>0.59553100000000003</v>
      </c>
      <c r="S430" t="s">
        <v>450</v>
      </c>
      <c r="T430" t="s">
        <v>96</v>
      </c>
      <c r="U430">
        <v>8.6505190311418692E-2</v>
      </c>
      <c r="V430">
        <v>44.262099999999997</v>
      </c>
      <c r="W430">
        <v>1.82901</v>
      </c>
      <c r="Y430" t="s">
        <v>171</v>
      </c>
      <c r="Z430" t="s">
        <v>96</v>
      </c>
      <c r="AA430">
        <v>0.19333333333333333</v>
      </c>
      <c r="AB430">
        <v>40.720599999999997</v>
      </c>
      <c r="AC430">
        <v>1.41391</v>
      </c>
      <c r="AE430" s="17">
        <f t="shared" si="21"/>
        <v>1.030578</v>
      </c>
      <c r="AF430" s="17">
        <f t="shared" si="22"/>
        <v>0.71444366494636913</v>
      </c>
      <c r="AG430" s="17">
        <f t="shared" si="20"/>
        <v>0.319508920182833</v>
      </c>
      <c r="AH430" s="25">
        <v>213.5</v>
      </c>
    </row>
    <row r="431" spans="7:34" x14ac:dyDescent="0.25">
      <c r="G431" s="6" t="s">
        <v>452</v>
      </c>
      <c r="H431" s="6" t="s">
        <v>93</v>
      </c>
      <c r="I431" s="6">
        <v>0.75666699999999998</v>
      </c>
      <c r="J431" s="6">
        <v>13.797700000000001</v>
      </c>
      <c r="K431" s="6">
        <v>0.459924</v>
      </c>
      <c r="L431" s="6"/>
      <c r="M431" t="s">
        <v>157</v>
      </c>
      <c r="N431" t="s">
        <v>96</v>
      </c>
      <c r="O431">
        <v>0.5066666666666666</v>
      </c>
      <c r="P431">
        <v>18.327500000000001</v>
      </c>
      <c r="Q431">
        <v>0.61708799999999997</v>
      </c>
      <c r="S431" t="s">
        <v>451</v>
      </c>
      <c r="T431" t="s">
        <v>96</v>
      </c>
      <c r="U431">
        <v>0</v>
      </c>
      <c r="V431">
        <v>36.998399999999997</v>
      </c>
      <c r="W431">
        <v>2.2838500000000002</v>
      </c>
      <c r="Y431" t="s">
        <v>172</v>
      </c>
      <c r="Z431" t="s">
        <v>96</v>
      </c>
      <c r="AA431">
        <v>0</v>
      </c>
      <c r="AB431">
        <v>58.639600000000002</v>
      </c>
      <c r="AC431">
        <v>2.9029500000000001</v>
      </c>
      <c r="AE431" s="17">
        <f t="shared" si="21"/>
        <v>1.5659529999999999</v>
      </c>
      <c r="AF431" s="17">
        <f t="shared" si="22"/>
        <v>1.2147128628725394</v>
      </c>
      <c r="AG431" s="17">
        <f t="shared" si="20"/>
        <v>0.54323610690527568</v>
      </c>
      <c r="AH431" s="25">
        <v>214</v>
      </c>
    </row>
    <row r="432" spans="7:34" x14ac:dyDescent="0.25">
      <c r="G432" s="6" t="s">
        <v>453</v>
      </c>
      <c r="H432" s="6" t="s">
        <v>93</v>
      </c>
      <c r="I432" s="6">
        <v>1</v>
      </c>
      <c r="J432" s="6">
        <v>5.8417599999999998</v>
      </c>
      <c r="K432" s="6">
        <v>0.19472500000000001</v>
      </c>
      <c r="L432" s="6"/>
      <c r="M432" t="s">
        <v>158</v>
      </c>
      <c r="N432" t="s">
        <v>96</v>
      </c>
      <c r="O432">
        <v>1</v>
      </c>
      <c r="P432">
        <v>7.6227299999999998</v>
      </c>
      <c r="Q432">
        <v>0.25409100000000001</v>
      </c>
      <c r="S432" t="s">
        <v>452</v>
      </c>
      <c r="T432" t="s">
        <v>96</v>
      </c>
      <c r="U432">
        <v>0.12195121951219512</v>
      </c>
      <c r="V432">
        <v>48.038200000000003</v>
      </c>
      <c r="W432">
        <v>2.17367</v>
      </c>
      <c r="Y432" t="s">
        <v>173</v>
      </c>
      <c r="Z432" t="s">
        <v>96</v>
      </c>
      <c r="AA432">
        <v>6.3333333333333325E-2</v>
      </c>
      <c r="AB432">
        <v>54.903100000000002</v>
      </c>
      <c r="AC432">
        <v>2.4731100000000001</v>
      </c>
      <c r="AE432" s="17">
        <f t="shared" si="21"/>
        <v>1.2738989999999999</v>
      </c>
      <c r="AF432" s="17">
        <f t="shared" si="22"/>
        <v>1.2182391328063089</v>
      </c>
      <c r="AG432" s="17">
        <f t="shared" si="20"/>
        <v>0.5448131027610601</v>
      </c>
      <c r="AH432" s="25">
        <v>214.5</v>
      </c>
    </row>
    <row r="433" spans="7:34" x14ac:dyDescent="0.25">
      <c r="G433" s="6" t="s">
        <v>454</v>
      </c>
      <c r="H433" s="6" t="s">
        <v>93</v>
      </c>
      <c r="I433" s="6">
        <v>1</v>
      </c>
      <c r="J433" s="6">
        <v>5.0330899999999996</v>
      </c>
      <c r="K433" s="6">
        <v>0.16777</v>
      </c>
      <c r="L433" s="6"/>
      <c r="M433" t="s">
        <v>159</v>
      </c>
      <c r="N433" t="s">
        <v>96</v>
      </c>
      <c r="O433">
        <v>1</v>
      </c>
      <c r="P433">
        <v>6.55002</v>
      </c>
      <c r="Q433">
        <v>0.218334</v>
      </c>
      <c r="S433" t="s">
        <v>453</v>
      </c>
      <c r="T433" t="s">
        <v>96</v>
      </c>
      <c r="U433">
        <v>4.5454545454545456E-2</v>
      </c>
      <c r="V433">
        <v>41.799700000000001</v>
      </c>
      <c r="W433">
        <v>2.30938</v>
      </c>
      <c r="Y433" t="s">
        <v>174</v>
      </c>
      <c r="Z433" t="s">
        <v>96</v>
      </c>
      <c r="AA433">
        <v>0</v>
      </c>
      <c r="AB433">
        <v>71.640699999999995</v>
      </c>
      <c r="AC433">
        <v>2.71366</v>
      </c>
      <c r="AE433" s="17">
        <f t="shared" si="21"/>
        <v>1.3522859999999999</v>
      </c>
      <c r="AF433" s="17">
        <f t="shared" si="22"/>
        <v>1.3488629020119132</v>
      </c>
      <c r="AG433" s="17">
        <f t="shared" si="20"/>
        <v>0.60322982824525506</v>
      </c>
      <c r="AH433" s="25">
        <v>215</v>
      </c>
    </row>
    <row r="434" spans="7:34" x14ac:dyDescent="0.25">
      <c r="G434" s="6" t="s">
        <v>455</v>
      </c>
      <c r="H434" s="6" t="s">
        <v>93</v>
      </c>
      <c r="I434" s="6">
        <v>1</v>
      </c>
      <c r="J434" s="6">
        <v>5.2117000000000004</v>
      </c>
      <c r="K434" s="6">
        <v>0.17372299999999999</v>
      </c>
      <c r="L434" s="6"/>
      <c r="M434" t="s">
        <v>160</v>
      </c>
      <c r="N434" t="s">
        <v>96</v>
      </c>
      <c r="O434">
        <v>1</v>
      </c>
      <c r="P434">
        <v>7.4958499999999999</v>
      </c>
      <c r="Q434">
        <v>0.249862</v>
      </c>
      <c r="S434" t="s">
        <v>454</v>
      </c>
      <c r="T434" t="s">
        <v>96</v>
      </c>
      <c r="U434">
        <v>3.9840637450199202E-3</v>
      </c>
      <c r="V434">
        <v>49.808399999999999</v>
      </c>
      <c r="W434">
        <v>3.3654299999999999</v>
      </c>
      <c r="Y434" t="s">
        <v>175</v>
      </c>
      <c r="Z434" t="s">
        <v>96</v>
      </c>
      <c r="AA434">
        <v>0.16107382550335569</v>
      </c>
      <c r="AB434">
        <v>51.449100000000001</v>
      </c>
      <c r="AC434">
        <v>2.0914299999999999</v>
      </c>
      <c r="AE434" s="17">
        <f t="shared" si="21"/>
        <v>1.47011125</v>
      </c>
      <c r="AF434" s="17">
        <f t="shared" si="22"/>
        <v>1.543578189366809</v>
      </c>
      <c r="AG434" s="17">
        <f t="shared" si="20"/>
        <v>0.69030915200204557</v>
      </c>
      <c r="AH434" s="25">
        <v>215.5</v>
      </c>
    </row>
    <row r="435" spans="7:34" x14ac:dyDescent="0.25">
      <c r="G435" s="6" t="s">
        <v>456</v>
      </c>
      <c r="H435" s="6" t="s">
        <v>93</v>
      </c>
      <c r="I435" s="6">
        <v>1</v>
      </c>
      <c r="J435" s="6">
        <v>3.95703</v>
      </c>
      <c r="K435" s="6">
        <v>0.13190099999999999</v>
      </c>
      <c r="L435" s="6"/>
      <c r="M435" t="s">
        <v>161</v>
      </c>
      <c r="N435" t="s">
        <v>96</v>
      </c>
      <c r="O435">
        <v>0.73</v>
      </c>
      <c r="P435">
        <v>17.973700000000001</v>
      </c>
      <c r="Q435">
        <v>0.60517699999999996</v>
      </c>
      <c r="S435" t="s">
        <v>455</v>
      </c>
      <c r="T435" t="s">
        <v>96</v>
      </c>
      <c r="U435">
        <v>2.6315789473684213E-2</v>
      </c>
      <c r="V435">
        <v>43.122100000000003</v>
      </c>
      <c r="W435">
        <v>2.31839</v>
      </c>
      <c r="Y435" t="s">
        <v>176</v>
      </c>
      <c r="Z435" t="s">
        <v>96</v>
      </c>
      <c r="AA435">
        <v>0</v>
      </c>
      <c r="AB435">
        <v>59.043999999999997</v>
      </c>
      <c r="AC435">
        <v>2.2113900000000002</v>
      </c>
      <c r="AE435" s="17">
        <f t="shared" si="21"/>
        <v>1.3167145000000002</v>
      </c>
      <c r="AF435" s="17">
        <f t="shared" si="22"/>
        <v>1.1126345164052447</v>
      </c>
      <c r="AG435" s="17">
        <f t="shared" si="20"/>
        <v>0.49758528255894641</v>
      </c>
      <c r="AH435" s="25">
        <v>216</v>
      </c>
    </row>
    <row r="436" spans="7:34" x14ac:dyDescent="0.25">
      <c r="G436" s="6" t="s">
        <v>457</v>
      </c>
      <c r="H436" s="6" t="s">
        <v>93</v>
      </c>
      <c r="I436" s="6">
        <v>0.973333</v>
      </c>
      <c r="J436" s="6">
        <v>9.2579100000000007</v>
      </c>
      <c r="K436" s="6">
        <v>0.30859700000000001</v>
      </c>
      <c r="L436" s="6"/>
      <c r="M436" t="s">
        <v>162</v>
      </c>
      <c r="N436" t="s">
        <v>96</v>
      </c>
      <c r="O436">
        <v>1</v>
      </c>
      <c r="P436">
        <v>11.2089</v>
      </c>
      <c r="Q436">
        <v>0.37363099999999999</v>
      </c>
      <c r="S436" t="s">
        <v>456</v>
      </c>
      <c r="T436" t="s">
        <v>96</v>
      </c>
      <c r="U436">
        <v>0</v>
      </c>
      <c r="V436">
        <v>36.497999999999998</v>
      </c>
      <c r="W436">
        <v>1.2165999999999999</v>
      </c>
      <c r="Y436" t="s">
        <v>177</v>
      </c>
      <c r="Z436" t="s">
        <v>96</v>
      </c>
      <c r="AA436">
        <v>0.19666666666666668</v>
      </c>
      <c r="AB436">
        <v>51.546100000000003</v>
      </c>
      <c r="AC436">
        <v>1.79603</v>
      </c>
      <c r="AE436" s="17">
        <f t="shared" si="21"/>
        <v>0.92371449999999999</v>
      </c>
      <c r="AF436" s="17">
        <f t="shared" si="22"/>
        <v>0.71360064541941115</v>
      </c>
      <c r="AG436" s="17">
        <f t="shared" si="20"/>
        <v>0.31913191038910543</v>
      </c>
      <c r="AH436" s="25">
        <v>216.5</v>
      </c>
    </row>
    <row r="437" spans="7:34" x14ac:dyDescent="0.25">
      <c r="G437" s="6" t="s">
        <v>458</v>
      </c>
      <c r="H437" s="6" t="s">
        <v>93</v>
      </c>
      <c r="I437" s="6">
        <v>1</v>
      </c>
      <c r="J437" s="6">
        <v>3.9876800000000001</v>
      </c>
      <c r="K437" s="6">
        <v>0.13292300000000001</v>
      </c>
      <c r="L437" s="6"/>
      <c r="M437" t="s">
        <v>163</v>
      </c>
      <c r="N437" t="s">
        <v>96</v>
      </c>
      <c r="O437">
        <v>0.91</v>
      </c>
      <c r="P437">
        <v>13.0029</v>
      </c>
      <c r="Q437">
        <v>0.43342999999999998</v>
      </c>
      <c r="S437" t="s">
        <v>457</v>
      </c>
      <c r="T437" t="s">
        <v>96</v>
      </c>
      <c r="U437">
        <v>3.3088235294117647E-2</v>
      </c>
      <c r="V437">
        <v>38.7166</v>
      </c>
      <c r="W437">
        <v>2.1509200000000002</v>
      </c>
      <c r="Y437" t="s">
        <v>178</v>
      </c>
      <c r="Z437" t="s">
        <v>96</v>
      </c>
      <c r="AA437">
        <v>0.78666666666666674</v>
      </c>
      <c r="AB437">
        <v>14.4763</v>
      </c>
      <c r="AC437">
        <v>0.482545</v>
      </c>
      <c r="AE437" s="17">
        <f t="shared" si="21"/>
        <v>0.79995450000000001</v>
      </c>
      <c r="AF437" s="17">
        <f t="shared" si="22"/>
        <v>0.91380665423509255</v>
      </c>
      <c r="AG437" s="17">
        <f t="shared" si="20"/>
        <v>0.40866675943226261</v>
      </c>
      <c r="AH437" s="25">
        <v>217</v>
      </c>
    </row>
    <row r="438" spans="7:34" x14ac:dyDescent="0.25">
      <c r="G438" s="6" t="s">
        <v>459</v>
      </c>
      <c r="H438" s="6" t="s">
        <v>93</v>
      </c>
      <c r="I438" s="6">
        <v>1</v>
      </c>
      <c r="J438" s="6">
        <v>3.0571899999999999</v>
      </c>
      <c r="K438" s="6">
        <v>0.101906</v>
      </c>
      <c r="L438" s="6"/>
      <c r="M438" t="s">
        <v>164</v>
      </c>
      <c r="N438" t="s">
        <v>96</v>
      </c>
      <c r="O438">
        <v>0.95333333333333337</v>
      </c>
      <c r="P438">
        <v>11.7182</v>
      </c>
      <c r="Q438">
        <v>0.39588499999999999</v>
      </c>
      <c r="S438" t="s">
        <v>458</v>
      </c>
      <c r="T438" t="s">
        <v>96</v>
      </c>
      <c r="U438">
        <v>0</v>
      </c>
      <c r="V438">
        <v>42.557299999999998</v>
      </c>
      <c r="W438">
        <v>2.3774999999999999</v>
      </c>
      <c r="Y438" t="s">
        <v>179</v>
      </c>
      <c r="Z438" t="s">
        <v>96</v>
      </c>
      <c r="AA438">
        <v>0.75</v>
      </c>
      <c r="AB438">
        <v>14.122400000000001</v>
      </c>
      <c r="AC438">
        <v>0.470748</v>
      </c>
      <c r="AE438" s="17">
        <f t="shared" si="21"/>
        <v>0.83650974999999994</v>
      </c>
      <c r="AF438" s="17">
        <f t="shared" si="22"/>
        <v>1.0395873296946168</v>
      </c>
      <c r="AG438" s="17">
        <f t="shared" si="20"/>
        <v>0.46491758754892976</v>
      </c>
      <c r="AH438" s="25">
        <v>217.5</v>
      </c>
    </row>
    <row r="439" spans="7:34" x14ac:dyDescent="0.25">
      <c r="G439" s="6" t="s">
        <v>460</v>
      </c>
      <c r="H439" s="6" t="s">
        <v>93</v>
      </c>
      <c r="I439" s="6">
        <v>1</v>
      </c>
      <c r="J439" s="6">
        <v>6.0550899999999999</v>
      </c>
      <c r="K439" s="6">
        <v>0.20183599999999999</v>
      </c>
      <c r="M439" t="s">
        <v>165</v>
      </c>
      <c r="N439" t="s">
        <v>96</v>
      </c>
      <c r="O439">
        <v>1</v>
      </c>
      <c r="P439">
        <v>5.40571</v>
      </c>
      <c r="Q439">
        <v>0.18018999999999999</v>
      </c>
      <c r="S439" t="s">
        <v>459</v>
      </c>
      <c r="T439" t="s">
        <v>96</v>
      </c>
      <c r="U439">
        <v>3.5335689045936395E-3</v>
      </c>
      <c r="V439">
        <v>40.902000000000001</v>
      </c>
      <c r="W439">
        <v>2.4060000000000001</v>
      </c>
      <c r="Y439" t="s">
        <v>180</v>
      </c>
      <c r="Z439" t="s">
        <v>96</v>
      </c>
      <c r="AA439">
        <v>0.75333333333333341</v>
      </c>
      <c r="AB439">
        <v>19.031600000000001</v>
      </c>
      <c r="AC439">
        <v>0.63438600000000001</v>
      </c>
      <c r="AE439" s="17">
        <f t="shared" si="21"/>
        <v>0.85560300000000011</v>
      </c>
      <c r="AF439" s="17">
        <f t="shared" si="22"/>
        <v>1.0545554876433327</v>
      </c>
      <c r="AG439" s="17">
        <f t="shared" si="20"/>
        <v>0.47161155128318627</v>
      </c>
      <c r="AH439" s="25">
        <v>218</v>
      </c>
    </row>
    <row r="440" spans="7:34" x14ac:dyDescent="0.25">
      <c r="G440" s="6" t="s">
        <v>461</v>
      </c>
      <c r="H440" s="6" t="s">
        <v>93</v>
      </c>
      <c r="I440" s="6">
        <v>0.64591399999999999</v>
      </c>
      <c r="J440" s="6">
        <v>13.411</v>
      </c>
      <c r="K440" s="6">
        <v>0.52182700000000004</v>
      </c>
      <c r="M440" t="s">
        <v>166</v>
      </c>
      <c r="N440" t="s">
        <v>96</v>
      </c>
      <c r="O440">
        <v>1</v>
      </c>
      <c r="P440">
        <v>8.7973400000000002</v>
      </c>
      <c r="Q440">
        <v>0.29324499999999998</v>
      </c>
      <c r="S440" t="s">
        <v>460</v>
      </c>
      <c r="T440" t="s">
        <v>96</v>
      </c>
      <c r="U440">
        <v>0.19354838709677422</v>
      </c>
      <c r="V440">
        <v>26.823599999999999</v>
      </c>
      <c r="W440">
        <v>1.68702</v>
      </c>
      <c r="Y440" t="s">
        <v>181</v>
      </c>
      <c r="Z440" t="s">
        <v>96</v>
      </c>
      <c r="AA440">
        <v>0.78333333333333333</v>
      </c>
      <c r="AB440">
        <v>16.7227</v>
      </c>
      <c r="AC440">
        <v>0.557423</v>
      </c>
      <c r="AE440" s="17">
        <f t="shared" si="21"/>
        <v>0.76487875000000005</v>
      </c>
      <c r="AF440" s="17">
        <f t="shared" si="22"/>
        <v>0.6258047939724628</v>
      </c>
      <c r="AG440" s="17">
        <f t="shared" si="20"/>
        <v>0.27986841199353546</v>
      </c>
      <c r="AH440" s="25">
        <v>218.5</v>
      </c>
    </row>
    <row r="441" spans="7:34" x14ac:dyDescent="0.25">
      <c r="M441" t="s">
        <v>167</v>
      </c>
      <c r="N441" t="s">
        <v>96</v>
      </c>
      <c r="O441">
        <v>1</v>
      </c>
      <c r="P441">
        <v>10.8269</v>
      </c>
      <c r="Q441">
        <v>0.36089500000000002</v>
      </c>
      <c r="S441" t="s">
        <v>461</v>
      </c>
      <c r="T441" t="s">
        <v>96</v>
      </c>
      <c r="U441">
        <v>0</v>
      </c>
      <c r="V441">
        <v>44.390900000000002</v>
      </c>
      <c r="W441">
        <v>2.3995099999999998</v>
      </c>
      <c r="Y441" t="s">
        <v>182</v>
      </c>
      <c r="Z441" t="s">
        <v>96</v>
      </c>
      <c r="AA441">
        <v>0.51666666666666672</v>
      </c>
      <c r="AB441">
        <v>17.556999999999999</v>
      </c>
      <c r="AC441">
        <v>0.585233</v>
      </c>
      <c r="AE441" s="17">
        <f t="shared" si="21"/>
        <v>1.1152126666666666</v>
      </c>
      <c r="AF441" s="17">
        <f t="shared" si="22"/>
        <v>1.1178759389423911</v>
      </c>
      <c r="AG441" s="17">
        <f t="shared" si="20"/>
        <v>0.49992931797731816</v>
      </c>
      <c r="AH441" s="25">
        <v>219</v>
      </c>
    </row>
    <row r="442" spans="7:34" x14ac:dyDescent="0.25">
      <c r="M442" t="s">
        <v>168</v>
      </c>
      <c r="N442" t="s">
        <v>96</v>
      </c>
      <c r="O442">
        <v>1</v>
      </c>
      <c r="P442">
        <v>11.118499999999999</v>
      </c>
      <c r="Q442">
        <v>0.370618</v>
      </c>
      <c r="S442" t="s">
        <v>462</v>
      </c>
      <c r="T442" t="s">
        <v>96</v>
      </c>
      <c r="U442">
        <v>0</v>
      </c>
      <c r="V442">
        <v>34.763500000000001</v>
      </c>
      <c r="W442">
        <v>2.2427999999999999</v>
      </c>
      <c r="Y442" t="s">
        <v>183</v>
      </c>
      <c r="Z442" t="s">
        <v>96</v>
      </c>
      <c r="AA442">
        <v>0.72000000000000008</v>
      </c>
      <c r="AB442">
        <v>13.013999999999999</v>
      </c>
      <c r="AC442">
        <v>0.43380099999999999</v>
      </c>
      <c r="AE442" s="17">
        <f t="shared" si="21"/>
        <v>1.0157396666666665</v>
      </c>
      <c r="AF442" s="17">
        <f t="shared" si="22"/>
        <v>1.0631349016481086</v>
      </c>
      <c r="AG442" s="17">
        <f t="shared" si="20"/>
        <v>0.47544838186754479</v>
      </c>
      <c r="AH442" s="25">
        <v>219.5</v>
      </c>
    </row>
    <row r="443" spans="7:34" x14ac:dyDescent="0.25">
      <c r="M443" t="s">
        <v>169</v>
      </c>
      <c r="N443" t="s">
        <v>96</v>
      </c>
      <c r="O443">
        <v>0.85333333333333339</v>
      </c>
      <c r="P443">
        <v>12.0579</v>
      </c>
      <c r="Q443">
        <v>0.40193099999999998</v>
      </c>
      <c r="S443" t="s">
        <v>463</v>
      </c>
      <c r="T443" t="s">
        <v>96</v>
      </c>
      <c r="U443">
        <v>0</v>
      </c>
      <c r="V443">
        <v>46.895200000000003</v>
      </c>
      <c r="W443">
        <v>3.0255000000000001</v>
      </c>
      <c r="Y443" t="s">
        <v>184</v>
      </c>
      <c r="Z443" t="s">
        <v>96</v>
      </c>
      <c r="AA443">
        <v>0.84333333333333338</v>
      </c>
      <c r="AB443">
        <v>13.265499999999999</v>
      </c>
      <c r="AC443">
        <v>0.44665100000000002</v>
      </c>
      <c r="AE443" s="17">
        <f t="shared" si="21"/>
        <v>1.2913606666666666</v>
      </c>
      <c r="AF443" s="17">
        <f t="shared" si="22"/>
        <v>1.5019751629638665</v>
      </c>
      <c r="AG443" s="17">
        <f t="shared" si="20"/>
        <v>0.67170371298070597</v>
      </c>
      <c r="AH443" s="25">
        <v>220</v>
      </c>
    </row>
    <row r="444" spans="7:34" x14ac:dyDescent="0.25">
      <c r="M444" t="s">
        <v>170</v>
      </c>
      <c r="N444" t="s">
        <v>96</v>
      </c>
      <c r="O444">
        <v>0.33999999999999997</v>
      </c>
      <c r="P444">
        <v>28.9129</v>
      </c>
      <c r="Q444">
        <v>0.96376399999999995</v>
      </c>
      <c r="S444" t="s">
        <v>464</v>
      </c>
      <c r="T444" t="s">
        <v>96</v>
      </c>
      <c r="U444">
        <v>0</v>
      </c>
      <c r="V444">
        <v>40.493099999999998</v>
      </c>
      <c r="W444">
        <v>2.7926299999999999</v>
      </c>
      <c r="Y444" t="s">
        <v>185</v>
      </c>
      <c r="Z444" t="s">
        <v>96</v>
      </c>
      <c r="AA444">
        <v>0.9</v>
      </c>
      <c r="AB444">
        <v>10.9079</v>
      </c>
      <c r="AC444">
        <v>0.36359799999999998</v>
      </c>
      <c r="AE444" s="17">
        <f t="shared" si="21"/>
        <v>1.3733306666666667</v>
      </c>
      <c r="AF444" s="17">
        <f t="shared" si="22"/>
        <v>1.2652500761072227</v>
      </c>
      <c r="AG444" s="17">
        <f t="shared" si="20"/>
        <v>0.56583703574250643</v>
      </c>
      <c r="AH444" s="17">
        <v>220.5</v>
      </c>
    </row>
    <row r="445" spans="7:34" x14ac:dyDescent="0.25">
      <c r="M445" t="s">
        <v>171</v>
      </c>
      <c r="N445" t="s">
        <v>96</v>
      </c>
      <c r="O445">
        <v>0.22666666666666666</v>
      </c>
      <c r="P445">
        <v>23.505400000000002</v>
      </c>
      <c r="Q445">
        <v>0.88366199999999995</v>
      </c>
      <c r="S445" t="s">
        <v>465</v>
      </c>
      <c r="T445" t="s">
        <v>96</v>
      </c>
      <c r="U445">
        <v>0.392226148409894</v>
      </c>
      <c r="V445">
        <v>24.327000000000002</v>
      </c>
      <c r="W445">
        <v>0.88461699999999999</v>
      </c>
      <c r="Y445" t="s">
        <v>186</v>
      </c>
      <c r="Z445" t="s">
        <v>96</v>
      </c>
      <c r="AA445">
        <v>0.61</v>
      </c>
      <c r="AB445">
        <v>22.0867</v>
      </c>
      <c r="AC445">
        <v>0.73622200000000004</v>
      </c>
      <c r="AE445" s="17">
        <f t="shared" si="21"/>
        <v>0.83483366666666681</v>
      </c>
      <c r="AF445" s="17">
        <f t="shared" si="22"/>
        <v>8.5401543360370993E-2</v>
      </c>
      <c r="AG445" s="17">
        <f t="shared" si="20"/>
        <v>3.8192731267437073E-2</v>
      </c>
      <c r="AH445" s="17">
        <v>221</v>
      </c>
    </row>
    <row r="446" spans="7:34" x14ac:dyDescent="0.25">
      <c r="M446" t="s">
        <v>172</v>
      </c>
      <c r="N446" t="s">
        <v>96</v>
      </c>
      <c r="O446">
        <v>0.42333333333333328</v>
      </c>
      <c r="P446">
        <v>30.144600000000001</v>
      </c>
      <c r="Q446">
        <v>1.0359</v>
      </c>
      <c r="S446" t="s">
        <v>466</v>
      </c>
      <c r="T446" t="s">
        <v>96</v>
      </c>
      <c r="U446">
        <v>0</v>
      </c>
      <c r="V446">
        <v>49.558399999999999</v>
      </c>
      <c r="W446">
        <v>2.5029499999999998</v>
      </c>
      <c r="Y446" t="s">
        <v>187</v>
      </c>
      <c r="Z446" t="s">
        <v>96</v>
      </c>
      <c r="AA446">
        <v>0.71000000000000008</v>
      </c>
      <c r="AB446">
        <v>18.018699999999999</v>
      </c>
      <c r="AC446">
        <v>0.61080199999999996</v>
      </c>
      <c r="AE446" s="17">
        <f t="shared" si="21"/>
        <v>1.3832173333333333</v>
      </c>
      <c r="AF446" s="17">
        <f t="shared" si="22"/>
        <v>0.9927376345245168</v>
      </c>
      <c r="AG446" s="17">
        <f t="shared" si="20"/>
        <v>0.44396576692383233</v>
      </c>
      <c r="AH446" s="17">
        <v>221.5</v>
      </c>
    </row>
    <row r="447" spans="7:34" x14ac:dyDescent="0.25">
      <c r="M447" t="s">
        <v>173</v>
      </c>
      <c r="N447" t="s">
        <v>96</v>
      </c>
      <c r="O447">
        <v>1</v>
      </c>
      <c r="P447">
        <v>11.4199</v>
      </c>
      <c r="Q447">
        <v>0.380664</v>
      </c>
      <c r="S447" t="s">
        <v>467</v>
      </c>
      <c r="T447" t="s">
        <v>96</v>
      </c>
      <c r="U447">
        <v>1.7361111111111112E-2</v>
      </c>
      <c r="V447">
        <v>37.426499999999997</v>
      </c>
      <c r="W447">
        <v>1.6202000000000001</v>
      </c>
      <c r="Y447" t="s">
        <v>188</v>
      </c>
      <c r="Z447" t="s">
        <v>96</v>
      </c>
      <c r="AA447">
        <v>0.66333333333333333</v>
      </c>
      <c r="AB447">
        <v>25.837499999999999</v>
      </c>
      <c r="AC447">
        <v>0.86994899999999997</v>
      </c>
      <c r="AE447" s="17">
        <f t="shared" si="21"/>
        <v>0.95693766666666669</v>
      </c>
      <c r="AF447" s="17">
        <f t="shared" si="22"/>
        <v>0.62432975655524658</v>
      </c>
      <c r="AG447" s="17">
        <f t="shared" si="20"/>
        <v>0.27920875520668526</v>
      </c>
      <c r="AH447" s="17">
        <v>222</v>
      </c>
    </row>
    <row r="448" spans="7:34" x14ac:dyDescent="0.25">
      <c r="M448" t="s">
        <v>174</v>
      </c>
      <c r="N448" t="s">
        <v>96</v>
      </c>
      <c r="O448">
        <v>1</v>
      </c>
      <c r="P448">
        <v>10.855399999999999</v>
      </c>
      <c r="Q448">
        <v>0.36184699999999997</v>
      </c>
      <c r="S448" t="s">
        <v>468</v>
      </c>
      <c r="T448" t="s">
        <v>96</v>
      </c>
      <c r="U448">
        <v>0.18900343642611683</v>
      </c>
      <c r="V448">
        <v>41.7637</v>
      </c>
      <c r="W448">
        <v>1.67726</v>
      </c>
      <c r="Y448" t="s">
        <v>189</v>
      </c>
      <c r="Z448" t="s">
        <v>96</v>
      </c>
      <c r="AA448">
        <v>1</v>
      </c>
      <c r="AB448">
        <v>6.7792399999999997</v>
      </c>
      <c r="AC448">
        <v>0.22597500000000001</v>
      </c>
      <c r="AE448" s="17">
        <f t="shared" si="21"/>
        <v>0.75502733333333338</v>
      </c>
      <c r="AF448" s="17">
        <f t="shared" si="22"/>
        <v>0.8015610511348048</v>
      </c>
      <c r="AG448" s="17">
        <f t="shared" si="20"/>
        <v>0.35846899969072166</v>
      </c>
      <c r="AH448" s="17">
        <v>222.5</v>
      </c>
    </row>
    <row r="449" spans="13:34" x14ac:dyDescent="0.25">
      <c r="M449" t="s">
        <v>175</v>
      </c>
      <c r="N449" t="s">
        <v>96</v>
      </c>
      <c r="O449">
        <v>1</v>
      </c>
      <c r="P449">
        <v>10.242100000000001</v>
      </c>
      <c r="Q449">
        <v>0.34140399999999999</v>
      </c>
      <c r="S449" t="s">
        <v>469</v>
      </c>
      <c r="T449" t="s">
        <v>96</v>
      </c>
      <c r="U449">
        <v>0.20538720538720537</v>
      </c>
      <c r="V449">
        <v>38.799700000000001</v>
      </c>
      <c r="W449">
        <v>1.69431</v>
      </c>
      <c r="Y449" t="s">
        <v>190</v>
      </c>
      <c r="Z449" t="s">
        <v>96</v>
      </c>
      <c r="AA449">
        <v>1</v>
      </c>
      <c r="AB449">
        <v>8.5380699999999994</v>
      </c>
      <c r="AC449">
        <v>0.28460200000000002</v>
      </c>
      <c r="AE449" s="17">
        <f t="shared" si="21"/>
        <v>0.77343866666666672</v>
      </c>
      <c r="AF449" s="17">
        <f t="shared" si="22"/>
        <v>0.79800352519104401</v>
      </c>
      <c r="AG449" s="17">
        <f t="shared" si="20"/>
        <v>0.35687802572232802</v>
      </c>
      <c r="AH449" s="17">
        <v>223</v>
      </c>
    </row>
    <row r="450" spans="13:34" x14ac:dyDescent="0.25">
      <c r="M450" t="s">
        <v>176</v>
      </c>
      <c r="N450" t="s">
        <v>96</v>
      </c>
      <c r="O450">
        <v>1</v>
      </c>
      <c r="P450">
        <v>11.6752</v>
      </c>
      <c r="Q450">
        <v>0.38917400000000002</v>
      </c>
      <c r="S450" t="s">
        <v>470</v>
      </c>
      <c r="T450" t="s">
        <v>96</v>
      </c>
      <c r="U450">
        <v>0</v>
      </c>
      <c r="V450">
        <v>46.175899999999999</v>
      </c>
      <c r="W450">
        <v>2.29731</v>
      </c>
      <c r="Y450" t="s">
        <v>191</v>
      </c>
      <c r="Z450" t="s">
        <v>96</v>
      </c>
      <c r="AA450">
        <v>0.92666666666666664</v>
      </c>
      <c r="AB450">
        <v>10.927899999999999</v>
      </c>
      <c r="AC450">
        <v>0.36426399999999998</v>
      </c>
      <c r="AE450" s="17">
        <f t="shared" si="21"/>
        <v>1.0169159999999999</v>
      </c>
      <c r="AF450" s="17">
        <f t="shared" si="22"/>
        <v>1.1089236779201712</v>
      </c>
      <c r="AG450" s="17">
        <f t="shared" si="20"/>
        <v>0.49592574513771709</v>
      </c>
    </row>
    <row r="451" spans="13:34" x14ac:dyDescent="0.25">
      <c r="M451" t="s">
        <v>177</v>
      </c>
      <c r="N451" t="s">
        <v>96</v>
      </c>
      <c r="O451">
        <v>1</v>
      </c>
      <c r="P451">
        <v>10.8062</v>
      </c>
      <c r="Q451">
        <v>0.36020799999999997</v>
      </c>
      <c r="S451" t="s">
        <v>471</v>
      </c>
      <c r="T451" t="s">
        <v>96</v>
      </c>
      <c r="U451">
        <v>1.6891891891891889E-2</v>
      </c>
      <c r="V451">
        <v>47.605600000000003</v>
      </c>
      <c r="W451">
        <v>2.14439</v>
      </c>
      <c r="AE451" s="17">
        <f t="shared" si="21"/>
        <v>1.2522990000000001</v>
      </c>
      <c r="AF451" s="17">
        <f t="shared" si="22"/>
        <v>1.2616071910709765</v>
      </c>
      <c r="AG451" s="17">
        <f t="shared" si="20"/>
        <v>0.56420788802745381</v>
      </c>
    </row>
    <row r="452" spans="13:34" x14ac:dyDescent="0.25">
      <c r="M452" t="s">
        <v>178</v>
      </c>
      <c r="N452" t="s">
        <v>96</v>
      </c>
      <c r="O452">
        <v>1</v>
      </c>
      <c r="P452">
        <v>10.2301</v>
      </c>
      <c r="Q452">
        <v>0.341005</v>
      </c>
      <c r="S452" t="s">
        <v>472</v>
      </c>
      <c r="T452" t="s">
        <v>96</v>
      </c>
      <c r="U452">
        <v>4.4368600682593858E-2</v>
      </c>
      <c r="V452">
        <v>43.177100000000003</v>
      </c>
      <c r="W452">
        <v>2.0366599999999999</v>
      </c>
      <c r="AE452" s="17">
        <f t="shared" si="21"/>
        <v>1.1888325</v>
      </c>
      <c r="AF452" s="17">
        <f t="shared" si="22"/>
        <v>1.1990091490528751</v>
      </c>
      <c r="AG452" s="17">
        <f t="shared" ref="AG452:AG455" si="23">AF452/SQRT(5)</f>
        <v>0.53621319258528122</v>
      </c>
    </row>
    <row r="453" spans="13:34" x14ac:dyDescent="0.25">
      <c r="M453" t="s">
        <v>179</v>
      </c>
      <c r="N453" t="s">
        <v>96</v>
      </c>
      <c r="O453">
        <v>0.45</v>
      </c>
      <c r="P453">
        <v>20.596599999999999</v>
      </c>
      <c r="Q453">
        <v>0.68655500000000003</v>
      </c>
      <c r="S453" t="s">
        <v>473</v>
      </c>
      <c r="T453" t="s">
        <v>96</v>
      </c>
      <c r="U453">
        <v>0.34333333333333338</v>
      </c>
      <c r="V453">
        <v>31.1936</v>
      </c>
      <c r="W453">
        <v>1.10616</v>
      </c>
      <c r="AE453" s="17">
        <f t="shared" si="21"/>
        <v>0.89635750000000003</v>
      </c>
      <c r="AF453" s="17">
        <f t="shared" si="22"/>
        <v>0.2967055409197813</v>
      </c>
      <c r="AG453" s="17">
        <f t="shared" si="23"/>
        <v>0.1326907517594953</v>
      </c>
    </row>
    <row r="454" spans="13:34" x14ac:dyDescent="0.25">
      <c r="M454" t="s">
        <v>180</v>
      </c>
      <c r="N454" t="s">
        <v>96</v>
      </c>
      <c r="O454">
        <v>0.71000000000000008</v>
      </c>
      <c r="P454">
        <v>17.967400000000001</v>
      </c>
      <c r="Q454">
        <v>0.59891300000000003</v>
      </c>
      <c r="S454" t="s">
        <v>474</v>
      </c>
      <c r="T454" t="s">
        <v>96</v>
      </c>
      <c r="U454">
        <v>4.3918918918918921E-2</v>
      </c>
      <c r="V454">
        <v>44.058999999999997</v>
      </c>
      <c r="W454">
        <v>1.91561</v>
      </c>
      <c r="AE454" s="17">
        <f t="shared" si="21"/>
        <v>1.2572615</v>
      </c>
      <c r="AF454" s="17">
        <f t="shared" si="22"/>
        <v>0.93104537746798366</v>
      </c>
      <c r="AG454" s="17">
        <f t="shared" si="23"/>
        <v>0.41637615083107249</v>
      </c>
    </row>
    <row r="455" spans="13:34" x14ac:dyDescent="0.25">
      <c r="M455" t="s">
        <v>181</v>
      </c>
      <c r="N455" t="s">
        <v>96</v>
      </c>
      <c r="O455">
        <v>1</v>
      </c>
      <c r="P455">
        <v>10.9114</v>
      </c>
      <c r="Q455">
        <v>0.36371500000000001</v>
      </c>
      <c r="S455" t="s">
        <v>475</v>
      </c>
      <c r="T455" t="s">
        <v>96</v>
      </c>
      <c r="U455">
        <v>4.6666666666666662E-2</v>
      </c>
      <c r="V455">
        <v>43.1252</v>
      </c>
      <c r="W455">
        <v>1.5078800000000001</v>
      </c>
      <c r="AE455" s="17">
        <f t="shared" si="21"/>
        <v>0.93579750000000006</v>
      </c>
      <c r="AF455" s="17">
        <f t="shared" si="22"/>
        <v>0.80904683029630631</v>
      </c>
      <c r="AG455" s="17">
        <f t="shared" si="23"/>
        <v>0.3618167419046554</v>
      </c>
    </row>
    <row r="456" spans="13:34" x14ac:dyDescent="0.25">
      <c r="M456" t="s">
        <v>182</v>
      </c>
      <c r="N456" t="s">
        <v>96</v>
      </c>
      <c r="O456">
        <v>0.37333333333333329</v>
      </c>
      <c r="P456">
        <v>24.2851</v>
      </c>
      <c r="Q456">
        <v>0.80950200000000005</v>
      </c>
    </row>
    <row r="457" spans="13:34" x14ac:dyDescent="0.25">
      <c r="M457" t="s">
        <v>183</v>
      </c>
      <c r="N457" t="s">
        <v>96</v>
      </c>
      <c r="O457">
        <v>0.42</v>
      </c>
      <c r="P457">
        <v>28.9239</v>
      </c>
      <c r="Q457">
        <v>0.96413000000000004</v>
      </c>
    </row>
    <row r="458" spans="13:34" x14ac:dyDescent="0.25">
      <c r="M458" t="s">
        <v>184</v>
      </c>
      <c r="N458" t="s">
        <v>96</v>
      </c>
      <c r="O458">
        <v>0.90666666666666662</v>
      </c>
      <c r="P458">
        <v>12.4491</v>
      </c>
      <c r="Q458">
        <v>0.41497099999999998</v>
      </c>
    </row>
    <row r="459" spans="13:34" x14ac:dyDescent="0.25">
      <c r="M459" t="s">
        <v>185</v>
      </c>
      <c r="N459" t="s">
        <v>96</v>
      </c>
      <c r="O459">
        <v>1</v>
      </c>
      <c r="P459">
        <v>12.5097</v>
      </c>
      <c r="Q459">
        <v>0.41699000000000003</v>
      </c>
    </row>
    <row r="460" spans="13:34" x14ac:dyDescent="0.25">
      <c r="M460" t="s">
        <v>186</v>
      </c>
      <c r="N460" t="s">
        <v>96</v>
      </c>
      <c r="O460">
        <v>0.75333333333333341</v>
      </c>
      <c r="P460">
        <v>17.379000000000001</v>
      </c>
      <c r="Q460">
        <v>0.57930199999999998</v>
      </c>
    </row>
    <row r="461" spans="13:34" x14ac:dyDescent="0.25">
      <c r="M461" t="s">
        <v>187</v>
      </c>
      <c r="N461" t="s">
        <v>96</v>
      </c>
      <c r="O461">
        <v>0.85333333333333339</v>
      </c>
      <c r="P461">
        <v>15.389699999999999</v>
      </c>
      <c r="Q461">
        <v>0.51298900000000003</v>
      </c>
    </row>
    <row r="462" spans="13:34" x14ac:dyDescent="0.25">
      <c r="M462" t="s">
        <v>188</v>
      </c>
      <c r="N462" t="s">
        <v>96</v>
      </c>
      <c r="O462">
        <v>0.38666666666666666</v>
      </c>
      <c r="P462">
        <v>21.276399999999999</v>
      </c>
      <c r="Q462">
        <v>0.70921400000000001</v>
      </c>
    </row>
    <row r="463" spans="13:34" x14ac:dyDescent="0.25">
      <c r="M463" t="s">
        <v>189</v>
      </c>
      <c r="N463" t="s">
        <v>96</v>
      </c>
      <c r="O463">
        <v>0.49333333333333335</v>
      </c>
      <c r="P463">
        <v>19.227799999999998</v>
      </c>
      <c r="Q463">
        <v>0.640926</v>
      </c>
    </row>
    <row r="464" spans="13:34" x14ac:dyDescent="0.25">
      <c r="M464" t="s">
        <v>190</v>
      </c>
      <c r="N464" t="s">
        <v>96</v>
      </c>
      <c r="O464">
        <v>0.77333333333333332</v>
      </c>
      <c r="P464">
        <v>14.7613</v>
      </c>
      <c r="Q464">
        <v>0.49204199999999998</v>
      </c>
    </row>
    <row r="465" spans="13:17" x14ac:dyDescent="0.25">
      <c r="M465" t="s">
        <v>191</v>
      </c>
      <c r="N465" t="s">
        <v>96</v>
      </c>
      <c r="O465">
        <v>0.72000000000000008</v>
      </c>
      <c r="P465">
        <v>15.194900000000001</v>
      </c>
      <c r="Q465">
        <v>0.50649599999999995</v>
      </c>
    </row>
    <row r="466" spans="13:17" x14ac:dyDescent="0.25">
      <c r="M466" t="s">
        <v>192</v>
      </c>
      <c r="N466" t="s">
        <v>96</v>
      </c>
      <c r="O466">
        <v>0.94333333333333336</v>
      </c>
      <c r="P466">
        <v>13.7517</v>
      </c>
      <c r="Q466">
        <v>0.45838899999999999</v>
      </c>
    </row>
    <row r="467" spans="13:17" x14ac:dyDescent="0.25">
      <c r="M467" t="s">
        <v>193</v>
      </c>
      <c r="N467" t="s">
        <v>96</v>
      </c>
      <c r="O467">
        <v>0.71000000000000008</v>
      </c>
      <c r="P467">
        <v>18.0122</v>
      </c>
      <c r="Q467">
        <v>0.60040800000000005</v>
      </c>
    </row>
    <row r="468" spans="13:17" x14ac:dyDescent="0.25">
      <c r="M468" t="s">
        <v>194</v>
      </c>
      <c r="N468" t="s">
        <v>96</v>
      </c>
      <c r="O468">
        <v>1</v>
      </c>
      <c r="P468">
        <v>11.114000000000001</v>
      </c>
      <c r="Q468">
        <v>0.37046600000000002</v>
      </c>
    </row>
    <row r="469" spans="13:17" x14ac:dyDescent="0.25">
      <c r="M469" t="s">
        <v>195</v>
      </c>
      <c r="N469" t="s">
        <v>96</v>
      </c>
      <c r="O469">
        <v>1</v>
      </c>
      <c r="P469">
        <v>12.007099999999999</v>
      </c>
      <c r="Q469">
        <v>0.40023500000000001</v>
      </c>
    </row>
    <row r="470" spans="13:17" x14ac:dyDescent="0.25">
      <c r="M470" t="s">
        <v>196</v>
      </c>
      <c r="N470" t="s">
        <v>96</v>
      </c>
      <c r="O470">
        <v>0.88</v>
      </c>
      <c r="P470">
        <v>15.8353</v>
      </c>
      <c r="Q470">
        <v>0.52784399999999998</v>
      </c>
    </row>
    <row r="471" spans="13:17" x14ac:dyDescent="0.25">
      <c r="M471" t="s">
        <v>197</v>
      </c>
      <c r="N471" t="s">
        <v>96</v>
      </c>
      <c r="O471">
        <v>0.69</v>
      </c>
      <c r="P471">
        <v>17.609300000000001</v>
      </c>
      <c r="Q471">
        <v>0.58697600000000005</v>
      </c>
    </row>
    <row r="472" spans="13:17" x14ac:dyDescent="0.25">
      <c r="M472" t="s">
        <v>198</v>
      </c>
      <c r="N472" t="s">
        <v>96</v>
      </c>
      <c r="O472">
        <v>0.9553571428571429</v>
      </c>
      <c r="P472">
        <v>9.7609300000000001</v>
      </c>
      <c r="Q472">
        <v>0.43575599999999998</v>
      </c>
    </row>
    <row r="801" spans="6:6" x14ac:dyDescent="0.25">
      <c r="F801" s="6"/>
    </row>
    <row r="802" spans="6:6" x14ac:dyDescent="0.25">
      <c r="F802" s="6"/>
    </row>
    <row r="803" spans="6:6" x14ac:dyDescent="0.25">
      <c r="F803" s="6"/>
    </row>
    <row r="804" spans="6:6" x14ac:dyDescent="0.25">
      <c r="F804" s="6"/>
    </row>
    <row r="805" spans="6:6" x14ac:dyDescent="0.25">
      <c r="F805" s="6"/>
    </row>
    <row r="806" spans="6:6" x14ac:dyDescent="0.25">
      <c r="F806" s="6"/>
    </row>
    <row r="807" spans="6:6" x14ac:dyDescent="0.25">
      <c r="F807" s="6"/>
    </row>
    <row r="808" spans="6:6" x14ac:dyDescent="0.25">
      <c r="F808" s="6"/>
    </row>
    <row r="809" spans="6:6" x14ac:dyDescent="0.25">
      <c r="F809" s="6"/>
    </row>
    <row r="810" spans="6:6" x14ac:dyDescent="0.25">
      <c r="F810" s="6"/>
    </row>
    <row r="811" spans="6:6" x14ac:dyDescent="0.25">
      <c r="F811" s="6"/>
    </row>
    <row r="812" spans="6:6" x14ac:dyDescent="0.25">
      <c r="F812" s="6"/>
    </row>
    <row r="813" spans="6:6" x14ac:dyDescent="0.25">
      <c r="F813" s="6"/>
    </row>
    <row r="814" spans="6:6" x14ac:dyDescent="0.25">
      <c r="F814" s="6"/>
    </row>
    <row r="815" spans="6:6" x14ac:dyDescent="0.25">
      <c r="F815" s="6"/>
    </row>
    <row r="816" spans="6:6" x14ac:dyDescent="0.25">
      <c r="F816" s="6"/>
    </row>
    <row r="817" spans="6:6" x14ac:dyDescent="0.25">
      <c r="F817" s="6"/>
    </row>
    <row r="818" spans="6:6" x14ac:dyDescent="0.25">
      <c r="F818" s="6"/>
    </row>
    <row r="819" spans="6:6" x14ac:dyDescent="0.25">
      <c r="F819" s="6"/>
    </row>
    <row r="820" spans="6:6" x14ac:dyDescent="0.25">
      <c r="F820" s="6"/>
    </row>
    <row r="821" spans="6:6" x14ac:dyDescent="0.25">
      <c r="F821" s="6"/>
    </row>
    <row r="822" spans="6:6" x14ac:dyDescent="0.25">
      <c r="F822" s="6"/>
    </row>
    <row r="823" spans="6:6" x14ac:dyDescent="0.25">
      <c r="F823" s="6"/>
    </row>
    <row r="824" spans="6:6" x14ac:dyDescent="0.25">
      <c r="F824" s="6"/>
    </row>
    <row r="825" spans="6:6" x14ac:dyDescent="0.25">
      <c r="F825" s="6"/>
    </row>
    <row r="826" spans="6:6" x14ac:dyDescent="0.25">
      <c r="F826" s="6"/>
    </row>
    <row r="827" spans="6:6" x14ac:dyDescent="0.25">
      <c r="F827" s="6"/>
    </row>
    <row r="828" spans="6:6" x14ac:dyDescent="0.25">
      <c r="F828" s="6"/>
    </row>
    <row r="829" spans="6:6" x14ac:dyDescent="0.25">
      <c r="F829" s="6"/>
    </row>
    <row r="830" spans="6:6" x14ac:dyDescent="0.25">
      <c r="F830" s="6"/>
    </row>
    <row r="831" spans="6:6" x14ac:dyDescent="0.25">
      <c r="F831" s="6"/>
    </row>
    <row r="832" spans="6:6" x14ac:dyDescent="0.25">
      <c r="F832" s="6"/>
    </row>
    <row r="833" spans="6:6" x14ac:dyDescent="0.25">
      <c r="F833" s="6"/>
    </row>
    <row r="834" spans="6:6" x14ac:dyDescent="0.25">
      <c r="F834" s="6"/>
    </row>
    <row r="835" spans="6:6" x14ac:dyDescent="0.25">
      <c r="F835" s="6"/>
    </row>
    <row r="836" spans="6:6" x14ac:dyDescent="0.25">
      <c r="F836" s="6"/>
    </row>
    <row r="837" spans="6:6" x14ac:dyDescent="0.25">
      <c r="F837" s="6"/>
    </row>
    <row r="838" spans="6:6" x14ac:dyDescent="0.25">
      <c r="F838" s="6"/>
    </row>
    <row r="839" spans="6:6" x14ac:dyDescent="0.25">
      <c r="F839" s="6"/>
    </row>
    <row r="840" spans="6:6" x14ac:dyDescent="0.25">
      <c r="F840" s="6"/>
    </row>
    <row r="841" spans="6:6" x14ac:dyDescent="0.25">
      <c r="F841" s="6"/>
    </row>
    <row r="842" spans="6:6" x14ac:dyDescent="0.25">
      <c r="F842" s="6"/>
    </row>
    <row r="843" spans="6:6" x14ac:dyDescent="0.25">
      <c r="F843" s="6"/>
    </row>
    <row r="844" spans="6:6" x14ac:dyDescent="0.25">
      <c r="F844" s="6"/>
    </row>
    <row r="845" spans="6:6" x14ac:dyDescent="0.25">
      <c r="F845" s="6"/>
    </row>
    <row r="846" spans="6:6" x14ac:dyDescent="0.25">
      <c r="F846" s="6"/>
    </row>
    <row r="847" spans="6:6" x14ac:dyDescent="0.25">
      <c r="F847" s="6"/>
    </row>
    <row r="848" spans="6:6" x14ac:dyDescent="0.25">
      <c r="F848" s="6"/>
    </row>
    <row r="849" spans="6:6" x14ac:dyDescent="0.25">
      <c r="F849" s="6"/>
    </row>
    <row r="850" spans="6:6" x14ac:dyDescent="0.25">
      <c r="F850" s="6"/>
    </row>
    <row r="851" spans="6:6" x14ac:dyDescent="0.25">
      <c r="F851" s="6"/>
    </row>
    <row r="852" spans="6:6" x14ac:dyDescent="0.25">
      <c r="F852" s="6"/>
    </row>
    <row r="853" spans="6:6" x14ac:dyDescent="0.25">
      <c r="F853" s="6"/>
    </row>
    <row r="854" spans="6:6" x14ac:dyDescent="0.25">
      <c r="F854" s="6"/>
    </row>
    <row r="855" spans="6:6" x14ac:dyDescent="0.25">
      <c r="F855" s="6"/>
    </row>
    <row r="856" spans="6:6" x14ac:dyDescent="0.25">
      <c r="F856" s="6"/>
    </row>
    <row r="857" spans="6:6" x14ac:dyDescent="0.25">
      <c r="F857" s="6"/>
    </row>
    <row r="858" spans="6:6" x14ac:dyDescent="0.25">
      <c r="F858" s="6"/>
    </row>
    <row r="859" spans="6:6" x14ac:dyDescent="0.25">
      <c r="F859" s="6"/>
    </row>
    <row r="860" spans="6:6" x14ac:dyDescent="0.25">
      <c r="F860" s="6"/>
    </row>
    <row r="861" spans="6:6" x14ac:dyDescent="0.25">
      <c r="F861" s="6"/>
    </row>
    <row r="862" spans="6:6" x14ac:dyDescent="0.25">
      <c r="F862" s="6"/>
    </row>
    <row r="863" spans="6:6" x14ac:dyDescent="0.25">
      <c r="F863" s="6"/>
    </row>
    <row r="864" spans="6:6" x14ac:dyDescent="0.25">
      <c r="F864" s="6"/>
    </row>
    <row r="865" spans="6:6" x14ac:dyDescent="0.25">
      <c r="F865" s="6"/>
    </row>
    <row r="866" spans="6:6" x14ac:dyDescent="0.25">
      <c r="F866" s="6"/>
    </row>
    <row r="867" spans="6:6" x14ac:dyDescent="0.25">
      <c r="F867" s="6"/>
    </row>
    <row r="868" spans="6:6" x14ac:dyDescent="0.25">
      <c r="F868" s="6"/>
    </row>
    <row r="869" spans="6:6" x14ac:dyDescent="0.25">
      <c r="F869" s="6"/>
    </row>
    <row r="870" spans="6:6" x14ac:dyDescent="0.25">
      <c r="F870" s="6"/>
    </row>
    <row r="871" spans="6:6" x14ac:dyDescent="0.25">
      <c r="F871" s="6"/>
    </row>
    <row r="872" spans="6:6" x14ac:dyDescent="0.25">
      <c r="F872" s="6"/>
    </row>
    <row r="873" spans="6:6" x14ac:dyDescent="0.25">
      <c r="F873" s="6"/>
    </row>
    <row r="874" spans="6:6" x14ac:dyDescent="0.25">
      <c r="F874" s="6"/>
    </row>
    <row r="875" spans="6:6" x14ac:dyDescent="0.25">
      <c r="F875" s="6"/>
    </row>
    <row r="876" spans="6:6" x14ac:dyDescent="0.25">
      <c r="F876" s="6"/>
    </row>
    <row r="877" spans="6:6" x14ac:dyDescent="0.25">
      <c r="F877" s="6"/>
    </row>
    <row r="878" spans="6:6" x14ac:dyDescent="0.25">
      <c r="F878" s="6"/>
    </row>
    <row r="879" spans="6:6" x14ac:dyDescent="0.25">
      <c r="F879" s="6"/>
    </row>
    <row r="880" spans="6:6" x14ac:dyDescent="0.25">
      <c r="F880" s="6"/>
    </row>
    <row r="881" spans="6:6" x14ac:dyDescent="0.25">
      <c r="F881" s="6"/>
    </row>
    <row r="882" spans="6:6" x14ac:dyDescent="0.25">
      <c r="F882" s="6"/>
    </row>
    <row r="883" spans="6:6" x14ac:dyDescent="0.25">
      <c r="F883" s="6"/>
    </row>
    <row r="884" spans="6:6" x14ac:dyDescent="0.25">
      <c r="F884" s="6"/>
    </row>
    <row r="885" spans="6:6" x14ac:dyDescent="0.25">
      <c r="F885" s="6"/>
    </row>
    <row r="886" spans="6:6" x14ac:dyDescent="0.25">
      <c r="F886" s="6"/>
    </row>
    <row r="887" spans="6:6" x14ac:dyDescent="0.25">
      <c r="F887" s="6"/>
    </row>
    <row r="888" spans="6:6" x14ac:dyDescent="0.25">
      <c r="F888" s="6"/>
    </row>
    <row r="889" spans="6:6" x14ac:dyDescent="0.25">
      <c r="F889" s="6"/>
    </row>
    <row r="890" spans="6:6" x14ac:dyDescent="0.25">
      <c r="F890" s="6"/>
    </row>
    <row r="891" spans="6:6" x14ac:dyDescent="0.25">
      <c r="F891" s="6"/>
    </row>
    <row r="892" spans="6:6" x14ac:dyDescent="0.25">
      <c r="F892" s="6"/>
    </row>
    <row r="893" spans="6:6" x14ac:dyDescent="0.25">
      <c r="F893" s="6"/>
    </row>
    <row r="894" spans="6:6" x14ac:dyDescent="0.25">
      <c r="F894" s="6"/>
    </row>
    <row r="895" spans="6:6" x14ac:dyDescent="0.25">
      <c r="F895" s="6"/>
    </row>
    <row r="896" spans="6:6" x14ac:dyDescent="0.25">
      <c r="F896" s="6"/>
    </row>
    <row r="897" spans="6:6" x14ac:dyDescent="0.25">
      <c r="F897" s="6"/>
    </row>
    <row r="898" spans="6:6" x14ac:dyDescent="0.25">
      <c r="F898" s="6"/>
    </row>
    <row r="899" spans="6:6" x14ac:dyDescent="0.25">
      <c r="F899" s="6"/>
    </row>
    <row r="900" spans="6:6" x14ac:dyDescent="0.25">
      <c r="F900" s="6"/>
    </row>
    <row r="901" spans="6:6" x14ac:dyDescent="0.25">
      <c r="F901" s="6"/>
    </row>
    <row r="902" spans="6:6" x14ac:dyDescent="0.25">
      <c r="F902" s="6"/>
    </row>
    <row r="903" spans="6:6" x14ac:dyDescent="0.25">
      <c r="F903" s="6"/>
    </row>
    <row r="904" spans="6:6" x14ac:dyDescent="0.25">
      <c r="F904" s="6"/>
    </row>
    <row r="905" spans="6:6" x14ac:dyDescent="0.25">
      <c r="F905" s="6"/>
    </row>
    <row r="906" spans="6:6" x14ac:dyDescent="0.25">
      <c r="F906" s="6"/>
    </row>
    <row r="907" spans="6:6" x14ac:dyDescent="0.25">
      <c r="F907" s="6"/>
    </row>
    <row r="908" spans="6:6" x14ac:dyDescent="0.25">
      <c r="F908" s="6"/>
    </row>
    <row r="909" spans="6:6" x14ac:dyDescent="0.25">
      <c r="F909" s="6"/>
    </row>
    <row r="910" spans="6:6" x14ac:dyDescent="0.25">
      <c r="F910" s="6"/>
    </row>
    <row r="911" spans="6:6" x14ac:dyDescent="0.25">
      <c r="F911" s="6"/>
    </row>
    <row r="912" spans="6:6" x14ac:dyDescent="0.25">
      <c r="F912" s="6"/>
    </row>
    <row r="913" spans="6:6" x14ac:dyDescent="0.25">
      <c r="F913" s="6"/>
    </row>
    <row r="914" spans="6:6" x14ac:dyDescent="0.25">
      <c r="F914" s="6"/>
    </row>
    <row r="915" spans="6:6" x14ac:dyDescent="0.25">
      <c r="F915" s="6"/>
    </row>
    <row r="916" spans="6:6" x14ac:dyDescent="0.25">
      <c r="F916" s="6"/>
    </row>
    <row r="917" spans="6:6" x14ac:dyDescent="0.25">
      <c r="F917" s="6"/>
    </row>
    <row r="918" spans="6:6" x14ac:dyDescent="0.25">
      <c r="F918" s="6"/>
    </row>
    <row r="919" spans="6:6" x14ac:dyDescent="0.25">
      <c r="F919" s="6"/>
    </row>
    <row r="920" spans="6:6" x14ac:dyDescent="0.25">
      <c r="F920" s="6"/>
    </row>
    <row r="921" spans="6:6" x14ac:dyDescent="0.25">
      <c r="F921" s="6"/>
    </row>
    <row r="922" spans="6:6" x14ac:dyDescent="0.25">
      <c r="F922" s="6"/>
    </row>
    <row r="923" spans="6:6" x14ac:dyDescent="0.25">
      <c r="F923" s="6"/>
    </row>
    <row r="924" spans="6:6" x14ac:dyDescent="0.25">
      <c r="F924" s="6"/>
    </row>
    <row r="925" spans="6:6" x14ac:dyDescent="0.25">
      <c r="F925" s="6"/>
    </row>
    <row r="926" spans="6:6" x14ac:dyDescent="0.25">
      <c r="F926" s="6"/>
    </row>
    <row r="927" spans="6:6" x14ac:dyDescent="0.25">
      <c r="F927" s="6"/>
    </row>
    <row r="928" spans="6:6" x14ac:dyDescent="0.25">
      <c r="F928" s="6"/>
    </row>
    <row r="929" spans="6:6" x14ac:dyDescent="0.25">
      <c r="F929" s="6"/>
    </row>
    <row r="930" spans="6:6" x14ac:dyDescent="0.25">
      <c r="F930" s="6"/>
    </row>
    <row r="931" spans="6:6" x14ac:dyDescent="0.25">
      <c r="F931" s="6"/>
    </row>
    <row r="932" spans="6:6" x14ac:dyDescent="0.25">
      <c r="F932" s="6"/>
    </row>
    <row r="933" spans="6:6" x14ac:dyDescent="0.25">
      <c r="F933" s="6"/>
    </row>
    <row r="934" spans="6:6" x14ac:dyDescent="0.25">
      <c r="F934" s="6"/>
    </row>
    <row r="935" spans="6:6" x14ac:dyDescent="0.25">
      <c r="F935" s="6"/>
    </row>
    <row r="936" spans="6:6" x14ac:dyDescent="0.25">
      <c r="F936" s="6"/>
    </row>
    <row r="937" spans="6:6" x14ac:dyDescent="0.25">
      <c r="F937" s="6"/>
    </row>
    <row r="938" spans="6:6" x14ac:dyDescent="0.25">
      <c r="F938" s="6"/>
    </row>
    <row r="939" spans="6:6" x14ac:dyDescent="0.25">
      <c r="F939" s="6"/>
    </row>
    <row r="940" spans="6:6" x14ac:dyDescent="0.25">
      <c r="F940" s="6"/>
    </row>
    <row r="941" spans="6:6" x14ac:dyDescent="0.25">
      <c r="F941" s="6"/>
    </row>
    <row r="942" spans="6:6" x14ac:dyDescent="0.25">
      <c r="F942" s="6"/>
    </row>
    <row r="943" spans="6:6" x14ac:dyDescent="0.25">
      <c r="F943" s="6"/>
    </row>
    <row r="944" spans="6:6" x14ac:dyDescent="0.25">
      <c r="F944" s="6"/>
    </row>
    <row r="945" spans="6:6" x14ac:dyDescent="0.25">
      <c r="F945" s="6"/>
    </row>
    <row r="946" spans="6:6" x14ac:dyDescent="0.25">
      <c r="F946" s="6"/>
    </row>
    <row r="947" spans="6:6" x14ac:dyDescent="0.25">
      <c r="F947" s="6"/>
    </row>
    <row r="948" spans="6:6" x14ac:dyDescent="0.25">
      <c r="F948" s="6"/>
    </row>
    <row r="949" spans="6:6" x14ac:dyDescent="0.25">
      <c r="F949" s="6"/>
    </row>
    <row r="950" spans="6:6" x14ac:dyDescent="0.25">
      <c r="F950" s="6"/>
    </row>
    <row r="951" spans="6:6" x14ac:dyDescent="0.25">
      <c r="F951" s="6"/>
    </row>
    <row r="952" spans="6:6" x14ac:dyDescent="0.25">
      <c r="F952" s="6"/>
    </row>
    <row r="953" spans="6:6" x14ac:dyDescent="0.25">
      <c r="F953" s="6"/>
    </row>
    <row r="954" spans="6:6" x14ac:dyDescent="0.25">
      <c r="F954" s="6"/>
    </row>
    <row r="955" spans="6:6" x14ac:dyDescent="0.25">
      <c r="F955" s="6"/>
    </row>
    <row r="956" spans="6:6" x14ac:dyDescent="0.25">
      <c r="F956" s="6"/>
    </row>
    <row r="957" spans="6:6" x14ac:dyDescent="0.25">
      <c r="F957" s="6"/>
    </row>
    <row r="958" spans="6:6" x14ac:dyDescent="0.25">
      <c r="F958" s="6"/>
    </row>
    <row r="959" spans="6:6" x14ac:dyDescent="0.25">
      <c r="F959" s="6"/>
    </row>
    <row r="960" spans="6:6" x14ac:dyDescent="0.25">
      <c r="F960" s="6"/>
    </row>
    <row r="961" spans="6:6" x14ac:dyDescent="0.25">
      <c r="F961" s="6"/>
    </row>
    <row r="962" spans="6:6" x14ac:dyDescent="0.25">
      <c r="F962" s="6"/>
    </row>
    <row r="963" spans="6:6" x14ac:dyDescent="0.25">
      <c r="F963" s="6"/>
    </row>
    <row r="964" spans="6:6" x14ac:dyDescent="0.25">
      <c r="F964" s="6"/>
    </row>
    <row r="965" spans="6:6" x14ac:dyDescent="0.25">
      <c r="F965" s="6"/>
    </row>
    <row r="966" spans="6:6" x14ac:dyDescent="0.25">
      <c r="F966" s="6"/>
    </row>
    <row r="967" spans="6:6" x14ac:dyDescent="0.25">
      <c r="F967" s="6"/>
    </row>
    <row r="968" spans="6:6" x14ac:dyDescent="0.25">
      <c r="F968" s="6"/>
    </row>
    <row r="969" spans="6:6" x14ac:dyDescent="0.25">
      <c r="F969" s="6"/>
    </row>
    <row r="970" spans="6:6" x14ac:dyDescent="0.25">
      <c r="F970" s="6"/>
    </row>
    <row r="971" spans="6:6" x14ac:dyDescent="0.25">
      <c r="F971" s="6"/>
    </row>
    <row r="972" spans="6:6" x14ac:dyDescent="0.25">
      <c r="F972" s="6"/>
    </row>
    <row r="973" spans="6:6" x14ac:dyDescent="0.25">
      <c r="F973" s="6"/>
    </row>
    <row r="974" spans="6:6" x14ac:dyDescent="0.25">
      <c r="F974" s="6"/>
    </row>
    <row r="975" spans="6:6" x14ac:dyDescent="0.25">
      <c r="F975" s="6"/>
    </row>
    <row r="976" spans="6:6" x14ac:dyDescent="0.25">
      <c r="F976" s="6"/>
    </row>
    <row r="977" spans="6:6" x14ac:dyDescent="0.25">
      <c r="F977" s="6"/>
    </row>
    <row r="978" spans="6:6" x14ac:dyDescent="0.25">
      <c r="F978" s="6"/>
    </row>
    <row r="979" spans="6:6" x14ac:dyDescent="0.25">
      <c r="F979" s="6"/>
    </row>
    <row r="980" spans="6:6" x14ac:dyDescent="0.25">
      <c r="F980" s="6"/>
    </row>
    <row r="981" spans="6:6" x14ac:dyDescent="0.25">
      <c r="F981" s="6"/>
    </row>
    <row r="982" spans="6:6" x14ac:dyDescent="0.25">
      <c r="F982" s="6"/>
    </row>
    <row r="983" spans="6:6" x14ac:dyDescent="0.25">
      <c r="F983" s="6"/>
    </row>
    <row r="984" spans="6:6" x14ac:dyDescent="0.25">
      <c r="F984" s="6"/>
    </row>
    <row r="985" spans="6:6" x14ac:dyDescent="0.25">
      <c r="F985" s="6"/>
    </row>
    <row r="986" spans="6:6" x14ac:dyDescent="0.25">
      <c r="F986" s="6"/>
    </row>
    <row r="987" spans="6:6" x14ac:dyDescent="0.25">
      <c r="F987" s="6"/>
    </row>
    <row r="988" spans="6:6" x14ac:dyDescent="0.25">
      <c r="F988" s="6"/>
    </row>
    <row r="989" spans="6:6" x14ac:dyDescent="0.25">
      <c r="F989" s="6"/>
    </row>
    <row r="990" spans="6:6" x14ac:dyDescent="0.25">
      <c r="F990" s="6"/>
    </row>
    <row r="991" spans="6:6" x14ac:dyDescent="0.25">
      <c r="F991" s="6"/>
    </row>
    <row r="992" spans="6:6" x14ac:dyDescent="0.25">
      <c r="F992" s="6"/>
    </row>
    <row r="993" spans="6:6" x14ac:dyDescent="0.25">
      <c r="F993" s="6"/>
    </row>
    <row r="994" spans="6:6" x14ac:dyDescent="0.25">
      <c r="F994" s="6"/>
    </row>
    <row r="995" spans="6:6" x14ac:dyDescent="0.25">
      <c r="F995" s="6"/>
    </row>
    <row r="996" spans="6:6" x14ac:dyDescent="0.25">
      <c r="F996" s="6"/>
    </row>
    <row r="997" spans="6:6" x14ac:dyDescent="0.25">
      <c r="F997" s="6"/>
    </row>
    <row r="998" spans="6:6" x14ac:dyDescent="0.25">
      <c r="F998" s="6"/>
    </row>
    <row r="999" spans="6:6" x14ac:dyDescent="0.25">
      <c r="F999" s="6"/>
    </row>
    <row r="1000" spans="6:6" x14ac:dyDescent="0.25">
      <c r="F1000" s="6"/>
    </row>
    <row r="1001" spans="6:6" x14ac:dyDescent="0.25">
      <c r="F1001" s="6"/>
    </row>
    <row r="1002" spans="6:6" x14ac:dyDescent="0.25">
      <c r="F1002" s="6"/>
    </row>
    <row r="1003" spans="6:6" x14ac:dyDescent="0.25">
      <c r="F1003" s="6"/>
    </row>
    <row r="1004" spans="6:6" x14ac:dyDescent="0.25">
      <c r="F1004" s="6"/>
    </row>
    <row r="1005" spans="6:6" x14ac:dyDescent="0.25">
      <c r="F1005" s="6"/>
    </row>
    <row r="1006" spans="6:6" x14ac:dyDescent="0.25">
      <c r="F1006" s="6"/>
    </row>
    <row r="1007" spans="6:6" x14ac:dyDescent="0.25">
      <c r="F1007" s="6"/>
    </row>
    <row r="1008" spans="6:6" x14ac:dyDescent="0.25">
      <c r="F1008" s="6"/>
    </row>
    <row r="1009" spans="6:6" x14ac:dyDescent="0.25">
      <c r="F1009" s="6"/>
    </row>
    <row r="1010" spans="6:6" x14ac:dyDescent="0.25">
      <c r="F1010" s="6"/>
    </row>
    <row r="1011" spans="6:6" x14ac:dyDescent="0.25">
      <c r="F1011" s="6"/>
    </row>
    <row r="1012" spans="6:6" x14ac:dyDescent="0.25">
      <c r="F1012" s="6"/>
    </row>
    <row r="1013" spans="6:6" x14ac:dyDescent="0.25">
      <c r="F1013" s="6"/>
    </row>
    <row r="1014" spans="6:6" x14ac:dyDescent="0.25">
      <c r="F1014" s="6"/>
    </row>
    <row r="1015" spans="6:6" x14ac:dyDescent="0.25">
      <c r="F1015" s="6"/>
    </row>
    <row r="1016" spans="6:6" x14ac:dyDescent="0.25">
      <c r="F1016" s="6"/>
    </row>
    <row r="1017" spans="6:6" x14ac:dyDescent="0.25">
      <c r="F1017" s="6"/>
    </row>
    <row r="1018" spans="6:6" x14ac:dyDescent="0.25">
      <c r="F1018" s="6"/>
    </row>
    <row r="1019" spans="6:6" x14ac:dyDescent="0.25">
      <c r="F1019" s="6"/>
    </row>
    <row r="1020" spans="6:6" x14ac:dyDescent="0.25">
      <c r="F1020" s="6"/>
    </row>
    <row r="1021" spans="6:6" x14ac:dyDescent="0.25">
      <c r="F1021" s="6"/>
    </row>
    <row r="1022" spans="6:6" x14ac:dyDescent="0.25">
      <c r="F1022" s="6"/>
    </row>
    <row r="1023" spans="6:6" x14ac:dyDescent="0.25">
      <c r="F1023" s="6"/>
    </row>
    <row r="1024" spans="6:6" x14ac:dyDescent="0.25">
      <c r="F1024" s="6"/>
    </row>
    <row r="1025" spans="6:6" x14ac:dyDescent="0.25">
      <c r="F1025" s="6"/>
    </row>
    <row r="1026" spans="6:6" x14ac:dyDescent="0.25">
      <c r="F1026" s="6"/>
    </row>
    <row r="1027" spans="6:6" x14ac:dyDescent="0.25">
      <c r="F1027" s="6"/>
    </row>
    <row r="1028" spans="6:6" x14ac:dyDescent="0.25">
      <c r="F1028" s="6"/>
    </row>
    <row r="1029" spans="6:6" x14ac:dyDescent="0.25">
      <c r="F1029" s="6"/>
    </row>
    <row r="1030" spans="6:6" x14ac:dyDescent="0.25">
      <c r="F1030" s="6"/>
    </row>
    <row r="1031" spans="6:6" x14ac:dyDescent="0.25">
      <c r="F1031" s="6"/>
    </row>
    <row r="1032" spans="6:6" x14ac:dyDescent="0.25">
      <c r="F1032" s="6"/>
    </row>
    <row r="1033" spans="6:6" x14ac:dyDescent="0.25">
      <c r="F1033" s="6"/>
    </row>
    <row r="1034" spans="6:6" x14ac:dyDescent="0.25">
      <c r="F1034" s="6"/>
    </row>
    <row r="1035" spans="6:6" x14ac:dyDescent="0.25">
      <c r="F1035" s="6"/>
    </row>
    <row r="1036" spans="6:6" x14ac:dyDescent="0.25">
      <c r="F1036" s="6"/>
    </row>
    <row r="1037" spans="6:6" x14ac:dyDescent="0.25">
      <c r="F1037" s="6"/>
    </row>
    <row r="1038" spans="6:6" x14ac:dyDescent="0.25">
      <c r="F1038" s="6"/>
    </row>
    <row r="1039" spans="6:6" x14ac:dyDescent="0.25">
      <c r="F1039" s="6"/>
    </row>
    <row r="1040" spans="6:6" x14ac:dyDescent="0.25">
      <c r="F1040" s="6"/>
    </row>
    <row r="1041" spans="6:6" x14ac:dyDescent="0.25">
      <c r="F1041" s="6"/>
    </row>
    <row r="1042" spans="6:6" x14ac:dyDescent="0.25">
      <c r="F1042" s="6"/>
    </row>
    <row r="1043" spans="6:6" x14ac:dyDescent="0.25">
      <c r="F1043" s="6"/>
    </row>
    <row r="1044" spans="6:6" x14ac:dyDescent="0.25">
      <c r="F1044" s="6"/>
    </row>
    <row r="1045" spans="6:6" x14ac:dyDescent="0.25">
      <c r="F1045" s="6"/>
    </row>
    <row r="1046" spans="6:6" x14ac:dyDescent="0.25">
      <c r="F1046" s="6"/>
    </row>
    <row r="1047" spans="6:6" x14ac:dyDescent="0.25">
      <c r="F1047" s="6"/>
    </row>
    <row r="1048" spans="6:6" x14ac:dyDescent="0.25">
      <c r="F1048" s="6"/>
    </row>
    <row r="1049" spans="6:6" x14ac:dyDescent="0.25">
      <c r="F1049" s="6"/>
    </row>
    <row r="1050" spans="6:6" x14ac:dyDescent="0.25">
      <c r="F1050" s="6"/>
    </row>
    <row r="1051" spans="6:6" x14ac:dyDescent="0.25">
      <c r="F1051" s="6"/>
    </row>
    <row r="1052" spans="6:6" x14ac:dyDescent="0.25">
      <c r="F1052" s="6"/>
    </row>
    <row r="1053" spans="6:6" x14ac:dyDescent="0.25">
      <c r="F1053" s="6"/>
    </row>
    <row r="1054" spans="6:6" x14ac:dyDescent="0.25">
      <c r="F1054" s="6"/>
    </row>
    <row r="1055" spans="6:6" x14ac:dyDescent="0.25">
      <c r="F1055" s="6"/>
    </row>
    <row r="1056" spans="6:6" x14ac:dyDescent="0.25">
      <c r="F1056" s="6"/>
    </row>
    <row r="1057" spans="6:6" x14ac:dyDescent="0.25">
      <c r="F1057" s="6"/>
    </row>
    <row r="1058" spans="6:6" x14ac:dyDescent="0.25">
      <c r="F1058" s="6"/>
    </row>
    <row r="1059" spans="6:6" x14ac:dyDescent="0.25">
      <c r="F1059" s="6"/>
    </row>
    <row r="1060" spans="6:6" x14ac:dyDescent="0.25">
      <c r="F1060" s="6"/>
    </row>
    <row r="1061" spans="6:6" x14ac:dyDescent="0.25">
      <c r="F1061" s="6"/>
    </row>
    <row r="1062" spans="6:6" x14ac:dyDescent="0.25">
      <c r="F1062" s="6"/>
    </row>
    <row r="1063" spans="6:6" x14ac:dyDescent="0.25">
      <c r="F1063" s="6"/>
    </row>
    <row r="1064" spans="6:6" x14ac:dyDescent="0.25">
      <c r="F1064" s="6"/>
    </row>
    <row r="1065" spans="6:6" x14ac:dyDescent="0.25">
      <c r="F1065" s="6"/>
    </row>
    <row r="1066" spans="6:6" x14ac:dyDescent="0.25">
      <c r="F1066" s="6"/>
    </row>
    <row r="1067" spans="6:6" x14ac:dyDescent="0.25">
      <c r="F1067" s="6"/>
    </row>
    <row r="1068" spans="6:6" x14ac:dyDescent="0.25">
      <c r="F1068" s="6"/>
    </row>
    <row r="1069" spans="6:6" x14ac:dyDescent="0.25">
      <c r="F1069" s="6"/>
    </row>
    <row r="1070" spans="6:6" x14ac:dyDescent="0.25">
      <c r="F1070" s="6"/>
    </row>
    <row r="1071" spans="6:6" x14ac:dyDescent="0.25">
      <c r="F1071" s="6"/>
    </row>
    <row r="1072" spans="6:6" x14ac:dyDescent="0.25">
      <c r="F1072" s="6"/>
    </row>
    <row r="1073" spans="6:6" x14ac:dyDescent="0.25">
      <c r="F1073" s="6"/>
    </row>
    <row r="1074" spans="6:6" x14ac:dyDescent="0.25">
      <c r="F1074" s="6"/>
    </row>
    <row r="1075" spans="6:6" x14ac:dyDescent="0.25">
      <c r="F1075" s="6"/>
    </row>
    <row r="1076" spans="6:6" x14ac:dyDescent="0.25">
      <c r="F1076" s="6"/>
    </row>
    <row r="1077" spans="6:6" x14ac:dyDescent="0.25">
      <c r="F1077" s="6"/>
    </row>
    <row r="1078" spans="6:6" x14ac:dyDescent="0.25">
      <c r="F1078" s="6"/>
    </row>
    <row r="1079" spans="6:6" x14ac:dyDescent="0.25">
      <c r="F1079" s="6"/>
    </row>
    <row r="1080" spans="6:6" x14ac:dyDescent="0.25">
      <c r="F1080" s="6"/>
    </row>
    <row r="1081" spans="6:6" x14ac:dyDescent="0.25">
      <c r="F1081" s="6"/>
    </row>
    <row r="1082" spans="6:6" x14ac:dyDescent="0.25">
      <c r="F1082" s="6"/>
    </row>
    <row r="1083" spans="6:6" x14ac:dyDescent="0.25">
      <c r="F1083" s="6"/>
    </row>
    <row r="1084" spans="6:6" x14ac:dyDescent="0.25">
      <c r="F1084" s="6"/>
    </row>
    <row r="1085" spans="6:6" x14ac:dyDescent="0.25">
      <c r="F1085" s="6"/>
    </row>
    <row r="1086" spans="6:6" x14ac:dyDescent="0.25">
      <c r="F1086" s="6"/>
    </row>
    <row r="1087" spans="6:6" x14ac:dyDescent="0.25">
      <c r="F1087" s="6"/>
    </row>
    <row r="1088" spans="6:6" x14ac:dyDescent="0.25">
      <c r="F1088" s="6"/>
    </row>
    <row r="1089" spans="6:6" x14ac:dyDescent="0.25">
      <c r="F1089" s="6"/>
    </row>
    <row r="1090" spans="6:6" x14ac:dyDescent="0.25">
      <c r="F1090" s="6"/>
    </row>
    <row r="1091" spans="6:6" x14ac:dyDescent="0.25">
      <c r="F1091" s="6"/>
    </row>
    <row r="1092" spans="6:6" x14ac:dyDescent="0.25">
      <c r="F1092" s="6"/>
    </row>
    <row r="1093" spans="6:6" x14ac:dyDescent="0.25">
      <c r="F1093" s="6"/>
    </row>
    <row r="1094" spans="6:6" x14ac:dyDescent="0.25">
      <c r="F1094" s="6"/>
    </row>
    <row r="1095" spans="6:6" x14ac:dyDescent="0.25">
      <c r="F1095" s="6"/>
    </row>
    <row r="1096" spans="6:6" x14ac:dyDescent="0.25">
      <c r="F1096" s="6"/>
    </row>
    <row r="1097" spans="6:6" x14ac:dyDescent="0.25">
      <c r="F1097" s="6"/>
    </row>
    <row r="1098" spans="6:6" x14ac:dyDescent="0.25">
      <c r="F1098" s="6"/>
    </row>
    <row r="1099" spans="6:6" x14ac:dyDescent="0.25">
      <c r="F1099" s="6"/>
    </row>
    <row r="1100" spans="6:6" x14ac:dyDescent="0.25">
      <c r="F1100" s="6"/>
    </row>
    <row r="1101" spans="6:6" x14ac:dyDescent="0.25">
      <c r="F1101" s="6"/>
    </row>
    <row r="1102" spans="6:6" x14ac:dyDescent="0.25">
      <c r="F1102" s="6"/>
    </row>
    <row r="1103" spans="6:6" x14ac:dyDescent="0.25">
      <c r="F1103" s="6"/>
    </row>
    <row r="1104" spans="6:6" x14ac:dyDescent="0.25">
      <c r="F1104" s="6"/>
    </row>
    <row r="1105" spans="6:6" x14ac:dyDescent="0.25">
      <c r="F1105" s="6"/>
    </row>
    <row r="1106" spans="6:6" x14ac:dyDescent="0.25">
      <c r="F1106" s="6"/>
    </row>
    <row r="1107" spans="6:6" x14ac:dyDescent="0.25">
      <c r="F1107" s="6"/>
    </row>
    <row r="1108" spans="6:6" x14ac:dyDescent="0.25">
      <c r="F1108" s="6"/>
    </row>
    <row r="1109" spans="6:6" x14ac:dyDescent="0.25">
      <c r="F1109" s="6"/>
    </row>
    <row r="1110" spans="6:6" x14ac:dyDescent="0.25">
      <c r="F1110" s="6"/>
    </row>
    <row r="1111" spans="6:6" x14ac:dyDescent="0.25">
      <c r="F1111" s="6"/>
    </row>
    <row r="1112" spans="6:6" x14ac:dyDescent="0.25">
      <c r="F1112" s="6"/>
    </row>
    <row r="1113" spans="6:6" x14ac:dyDescent="0.25">
      <c r="F1113" s="6"/>
    </row>
    <row r="1114" spans="6:6" x14ac:dyDescent="0.25">
      <c r="F1114" s="6"/>
    </row>
    <row r="1115" spans="6:6" x14ac:dyDescent="0.25">
      <c r="F1115" s="6"/>
    </row>
    <row r="1116" spans="6:6" x14ac:dyDescent="0.25">
      <c r="F1116" s="6"/>
    </row>
    <row r="1117" spans="6:6" x14ac:dyDescent="0.25">
      <c r="F1117" s="6"/>
    </row>
    <row r="1118" spans="6:6" x14ac:dyDescent="0.25">
      <c r="F1118" s="6"/>
    </row>
    <row r="1119" spans="6:6" x14ac:dyDescent="0.25">
      <c r="F1119" s="6"/>
    </row>
    <row r="1120" spans="6:6" x14ac:dyDescent="0.25">
      <c r="F1120" s="6"/>
    </row>
    <row r="1121" spans="6:6" x14ac:dyDescent="0.25">
      <c r="F1121" s="6"/>
    </row>
    <row r="1122" spans="6:6" x14ac:dyDescent="0.25">
      <c r="F1122" s="6"/>
    </row>
    <row r="1123" spans="6:6" x14ac:dyDescent="0.25">
      <c r="F1123" s="6"/>
    </row>
    <row r="1124" spans="6:6" x14ac:dyDescent="0.25">
      <c r="F1124" s="6"/>
    </row>
    <row r="1125" spans="6:6" x14ac:dyDescent="0.25">
      <c r="F1125" s="6"/>
    </row>
    <row r="1126" spans="6:6" x14ac:dyDescent="0.25">
      <c r="F1126" s="6"/>
    </row>
    <row r="1127" spans="6:6" x14ac:dyDescent="0.25">
      <c r="F1127" s="6"/>
    </row>
    <row r="1128" spans="6:6" x14ac:dyDescent="0.25">
      <c r="F1128" s="6"/>
    </row>
    <row r="1129" spans="6:6" x14ac:dyDescent="0.25">
      <c r="F1129" s="6"/>
    </row>
    <row r="1130" spans="6:6" x14ac:dyDescent="0.25">
      <c r="F1130" s="6"/>
    </row>
    <row r="1131" spans="6:6" x14ac:dyDescent="0.25">
      <c r="F1131" s="6"/>
    </row>
    <row r="1132" spans="6:6" x14ac:dyDescent="0.25">
      <c r="F1132" s="6"/>
    </row>
    <row r="1133" spans="6:6" x14ac:dyDescent="0.25">
      <c r="F1133" s="6"/>
    </row>
    <row r="1134" spans="6:6" x14ac:dyDescent="0.25">
      <c r="F1134" s="6"/>
    </row>
    <row r="1135" spans="6:6" x14ac:dyDescent="0.25">
      <c r="F1135" s="6"/>
    </row>
    <row r="1136" spans="6:6" x14ac:dyDescent="0.25">
      <c r="F1136" s="6"/>
    </row>
    <row r="1137" spans="6:6" x14ac:dyDescent="0.25">
      <c r="F1137" s="6"/>
    </row>
    <row r="1138" spans="6:6" x14ac:dyDescent="0.25">
      <c r="F1138" s="6"/>
    </row>
    <row r="1139" spans="6:6" x14ac:dyDescent="0.25">
      <c r="F1139" s="6"/>
    </row>
    <row r="1140" spans="6:6" x14ac:dyDescent="0.25">
      <c r="F1140" s="6"/>
    </row>
    <row r="1141" spans="6:6" x14ac:dyDescent="0.25">
      <c r="F1141" s="6"/>
    </row>
    <row r="1142" spans="6:6" x14ac:dyDescent="0.25">
      <c r="F1142" s="6"/>
    </row>
    <row r="1143" spans="6:6" x14ac:dyDescent="0.25">
      <c r="F1143" s="6"/>
    </row>
    <row r="1144" spans="6:6" x14ac:dyDescent="0.25">
      <c r="F1144" s="6"/>
    </row>
    <row r="1145" spans="6:6" x14ac:dyDescent="0.25">
      <c r="F1145" s="6"/>
    </row>
    <row r="1146" spans="6:6" x14ac:dyDescent="0.25">
      <c r="F1146" s="6"/>
    </row>
    <row r="1147" spans="6:6" x14ac:dyDescent="0.25">
      <c r="F1147" s="6"/>
    </row>
    <row r="1148" spans="6:6" x14ac:dyDescent="0.25">
      <c r="F1148" s="6"/>
    </row>
    <row r="1149" spans="6:6" x14ac:dyDescent="0.25">
      <c r="F1149" s="6"/>
    </row>
    <row r="1150" spans="6:6" x14ac:dyDescent="0.25">
      <c r="F1150" s="6"/>
    </row>
    <row r="1151" spans="6:6" x14ac:dyDescent="0.25">
      <c r="F1151" s="6"/>
    </row>
    <row r="1152" spans="6:6" x14ac:dyDescent="0.25">
      <c r="F1152" s="6"/>
    </row>
    <row r="1153" spans="6:6" x14ac:dyDescent="0.25">
      <c r="F1153" s="6"/>
    </row>
    <row r="1154" spans="6:6" x14ac:dyDescent="0.25">
      <c r="F1154" s="6"/>
    </row>
    <row r="1155" spans="6:6" x14ac:dyDescent="0.25">
      <c r="F1155" s="6"/>
    </row>
    <row r="1156" spans="6:6" x14ac:dyDescent="0.25">
      <c r="F1156" s="6"/>
    </row>
    <row r="1157" spans="6:6" x14ac:dyDescent="0.25">
      <c r="F1157" s="6"/>
    </row>
    <row r="1158" spans="6:6" x14ac:dyDescent="0.25">
      <c r="F1158" s="6"/>
    </row>
    <row r="1159" spans="6:6" x14ac:dyDescent="0.25">
      <c r="F1159" s="6"/>
    </row>
    <row r="1160" spans="6:6" x14ac:dyDescent="0.25">
      <c r="F1160" s="6"/>
    </row>
    <row r="1161" spans="6:6" x14ac:dyDescent="0.25">
      <c r="F1161" s="6"/>
    </row>
    <row r="1162" spans="6:6" x14ac:dyDescent="0.25">
      <c r="F1162" s="6"/>
    </row>
    <row r="1163" spans="6:6" x14ac:dyDescent="0.25">
      <c r="F1163" s="6"/>
    </row>
    <row r="1164" spans="6:6" x14ac:dyDescent="0.25">
      <c r="F1164" s="6"/>
    </row>
    <row r="1165" spans="6:6" x14ac:dyDescent="0.25">
      <c r="F1165" s="6"/>
    </row>
    <row r="1166" spans="6:6" x14ac:dyDescent="0.25">
      <c r="F1166" s="6"/>
    </row>
    <row r="1167" spans="6:6" x14ac:dyDescent="0.25">
      <c r="F1167" s="6"/>
    </row>
    <row r="1168" spans="6:6" x14ac:dyDescent="0.25">
      <c r="F1168" s="6"/>
    </row>
    <row r="1169" spans="6:6" x14ac:dyDescent="0.25">
      <c r="F1169" s="6"/>
    </row>
    <row r="1170" spans="6:6" x14ac:dyDescent="0.25">
      <c r="F1170" s="6"/>
    </row>
    <row r="1171" spans="6:6" x14ac:dyDescent="0.25">
      <c r="F1171" s="6"/>
    </row>
    <row r="1172" spans="6:6" x14ac:dyDescent="0.25">
      <c r="F1172" s="6"/>
    </row>
    <row r="1173" spans="6:6" x14ac:dyDescent="0.25">
      <c r="F1173" s="6"/>
    </row>
    <row r="1174" spans="6:6" x14ac:dyDescent="0.25">
      <c r="F1174" s="6"/>
    </row>
    <row r="1175" spans="6:6" x14ac:dyDescent="0.25">
      <c r="F1175" s="6"/>
    </row>
    <row r="1176" spans="6:6" x14ac:dyDescent="0.25">
      <c r="F1176" s="6"/>
    </row>
    <row r="1177" spans="6:6" x14ac:dyDescent="0.25">
      <c r="F1177" s="6"/>
    </row>
    <row r="1178" spans="6:6" x14ac:dyDescent="0.25">
      <c r="F1178" s="6"/>
    </row>
    <row r="1179" spans="6:6" x14ac:dyDescent="0.25">
      <c r="F1179" s="6"/>
    </row>
    <row r="1180" spans="6:6" x14ac:dyDescent="0.25">
      <c r="F1180" s="6"/>
    </row>
    <row r="1181" spans="6:6" x14ac:dyDescent="0.25">
      <c r="F1181" s="6"/>
    </row>
    <row r="1182" spans="6:6" x14ac:dyDescent="0.25">
      <c r="F1182" s="6"/>
    </row>
    <row r="1183" spans="6:6" x14ac:dyDescent="0.25">
      <c r="F1183" s="6"/>
    </row>
    <row r="1184" spans="6:6" x14ac:dyDescent="0.25">
      <c r="F1184" s="6"/>
    </row>
    <row r="1185" spans="6:6" x14ac:dyDescent="0.25">
      <c r="F1185" s="6"/>
    </row>
    <row r="1186" spans="6:6" x14ac:dyDescent="0.25">
      <c r="F1186" s="6"/>
    </row>
    <row r="1187" spans="6:6" x14ac:dyDescent="0.25">
      <c r="F1187" s="6"/>
    </row>
    <row r="1188" spans="6:6" x14ac:dyDescent="0.25">
      <c r="F1188" s="6"/>
    </row>
    <row r="1189" spans="6:6" x14ac:dyDescent="0.25">
      <c r="F1189" s="6"/>
    </row>
    <row r="1190" spans="6:6" x14ac:dyDescent="0.25">
      <c r="F1190" s="6"/>
    </row>
    <row r="1191" spans="6:6" x14ac:dyDescent="0.25">
      <c r="F1191" s="6"/>
    </row>
    <row r="1192" spans="6:6" x14ac:dyDescent="0.25">
      <c r="F1192" s="6"/>
    </row>
    <row r="1193" spans="6:6" x14ac:dyDescent="0.25">
      <c r="F1193" s="6"/>
    </row>
    <row r="1194" spans="6:6" x14ac:dyDescent="0.25">
      <c r="F1194" s="6"/>
    </row>
    <row r="1195" spans="6:6" x14ac:dyDescent="0.25">
      <c r="F1195" s="6"/>
    </row>
    <row r="1196" spans="6:6" x14ac:dyDescent="0.25">
      <c r="F1196" s="6"/>
    </row>
    <row r="1197" spans="6:6" x14ac:dyDescent="0.25">
      <c r="F1197" s="6"/>
    </row>
    <row r="1198" spans="6:6" x14ac:dyDescent="0.25">
      <c r="F1198" s="6"/>
    </row>
    <row r="1199" spans="6:6" x14ac:dyDescent="0.25">
      <c r="F1199" s="6"/>
    </row>
    <row r="1200" spans="6:6" x14ac:dyDescent="0.25">
      <c r="F1200" s="6"/>
    </row>
    <row r="1201" spans="6:6" x14ac:dyDescent="0.25">
      <c r="F1201" s="6"/>
    </row>
    <row r="1202" spans="6:6" x14ac:dyDescent="0.25">
      <c r="F1202" s="6"/>
    </row>
    <row r="1203" spans="6:6" x14ac:dyDescent="0.25">
      <c r="F1203" s="6"/>
    </row>
    <row r="1204" spans="6:6" x14ac:dyDescent="0.25">
      <c r="F1204" s="6"/>
    </row>
    <row r="1205" spans="6:6" x14ac:dyDescent="0.25">
      <c r="F1205" s="6"/>
    </row>
    <row r="1206" spans="6:6" x14ac:dyDescent="0.25">
      <c r="F1206" s="6"/>
    </row>
    <row r="1207" spans="6:6" x14ac:dyDescent="0.25">
      <c r="F1207" s="6"/>
    </row>
    <row r="1208" spans="6:6" x14ac:dyDescent="0.25">
      <c r="F1208" s="6"/>
    </row>
    <row r="1209" spans="6:6" x14ac:dyDescent="0.25">
      <c r="F1209" s="6"/>
    </row>
    <row r="1210" spans="6:6" x14ac:dyDescent="0.25">
      <c r="F1210" s="6"/>
    </row>
    <row r="1211" spans="6:6" x14ac:dyDescent="0.25">
      <c r="F1211" s="6"/>
    </row>
    <row r="1212" spans="6:6" x14ac:dyDescent="0.25">
      <c r="F1212" s="6"/>
    </row>
    <row r="1213" spans="6:6" x14ac:dyDescent="0.25">
      <c r="F1213" s="6"/>
    </row>
    <row r="1214" spans="6:6" x14ac:dyDescent="0.25">
      <c r="F1214" s="6"/>
    </row>
    <row r="1215" spans="6:6" x14ac:dyDescent="0.25">
      <c r="F1215" s="6"/>
    </row>
    <row r="1216" spans="6:6" x14ac:dyDescent="0.25">
      <c r="F1216" s="6"/>
    </row>
    <row r="1217" spans="6:6" x14ac:dyDescent="0.25">
      <c r="F1217" s="6"/>
    </row>
    <row r="1218" spans="6:6" x14ac:dyDescent="0.25">
      <c r="F1218" s="6"/>
    </row>
    <row r="1219" spans="6:6" x14ac:dyDescent="0.25">
      <c r="F1219" s="6"/>
    </row>
    <row r="1220" spans="6:6" x14ac:dyDescent="0.25">
      <c r="F1220" s="6"/>
    </row>
    <row r="1221" spans="6:6" x14ac:dyDescent="0.25">
      <c r="F1221" s="6"/>
    </row>
    <row r="1222" spans="6:6" x14ac:dyDescent="0.25">
      <c r="F1222" s="6"/>
    </row>
    <row r="1223" spans="6:6" x14ac:dyDescent="0.25">
      <c r="F1223" s="6"/>
    </row>
    <row r="1224" spans="6:6" x14ac:dyDescent="0.25">
      <c r="F1224" s="6"/>
    </row>
    <row r="1225" spans="6:6" x14ac:dyDescent="0.25">
      <c r="F1225" s="6"/>
    </row>
    <row r="1226" spans="6:6" x14ac:dyDescent="0.25">
      <c r="F1226" s="6"/>
    </row>
    <row r="1227" spans="6:6" x14ac:dyDescent="0.25">
      <c r="F1227" s="6"/>
    </row>
    <row r="1228" spans="6:6" x14ac:dyDescent="0.25">
      <c r="F1228" s="6"/>
    </row>
    <row r="1229" spans="6:6" x14ac:dyDescent="0.25">
      <c r="F1229" s="6"/>
    </row>
    <row r="1230" spans="6:6" x14ac:dyDescent="0.25">
      <c r="F1230" s="6"/>
    </row>
    <row r="1231" spans="6:6" x14ac:dyDescent="0.25">
      <c r="F1231" s="6"/>
    </row>
    <row r="1232" spans="6:6" x14ac:dyDescent="0.25">
      <c r="F1232" s="6"/>
    </row>
    <row r="1233" spans="6:6" x14ac:dyDescent="0.25">
      <c r="F1233" s="6"/>
    </row>
    <row r="1234" spans="6:6" x14ac:dyDescent="0.25">
      <c r="F1234" s="6"/>
    </row>
    <row r="1235" spans="6:6" x14ac:dyDescent="0.25">
      <c r="F1235" s="6"/>
    </row>
    <row r="1236" spans="6:6" x14ac:dyDescent="0.25">
      <c r="F1236" s="6"/>
    </row>
    <row r="1237" spans="6:6" x14ac:dyDescent="0.25">
      <c r="F1237" s="6"/>
    </row>
    <row r="1238" spans="6:6" x14ac:dyDescent="0.25">
      <c r="F1238" s="6"/>
    </row>
    <row r="1239" spans="6:6" x14ac:dyDescent="0.25">
      <c r="F1239" s="6"/>
    </row>
    <row r="1240" spans="6:6" x14ac:dyDescent="0.25">
      <c r="F1240" s="6"/>
    </row>
    <row r="1241" spans="6:6" x14ac:dyDescent="0.25">
      <c r="F1241" s="6"/>
    </row>
    <row r="1242" spans="6:6" x14ac:dyDescent="0.25">
      <c r="F1242" s="6"/>
    </row>
    <row r="1243" spans="6:6" x14ac:dyDescent="0.25">
      <c r="F1243" s="6"/>
    </row>
    <row r="1244" spans="6:6" x14ac:dyDescent="0.25">
      <c r="F1244" s="6"/>
    </row>
    <row r="1245" spans="6:6" x14ac:dyDescent="0.25">
      <c r="F1245" s="6"/>
    </row>
    <row r="1246" spans="6:6" x14ac:dyDescent="0.25">
      <c r="F1246" s="6"/>
    </row>
    <row r="1247" spans="6:6" x14ac:dyDescent="0.25">
      <c r="F1247" s="6"/>
    </row>
    <row r="1248" spans="6:6" x14ac:dyDescent="0.25">
      <c r="F1248" s="6"/>
    </row>
    <row r="1249" spans="6:6" x14ac:dyDescent="0.25">
      <c r="F1249" s="6"/>
    </row>
    <row r="1250" spans="6:6" x14ac:dyDescent="0.25">
      <c r="F1250" s="6"/>
    </row>
    <row r="1251" spans="6:6" x14ac:dyDescent="0.25">
      <c r="F1251" s="6"/>
    </row>
    <row r="1252" spans="6:6" x14ac:dyDescent="0.25">
      <c r="F1252" s="6"/>
    </row>
    <row r="1253" spans="6:6" x14ac:dyDescent="0.25">
      <c r="F1253" s="6"/>
    </row>
    <row r="1254" spans="6:6" x14ac:dyDescent="0.25">
      <c r="F1254" s="6"/>
    </row>
    <row r="1255" spans="6:6" x14ac:dyDescent="0.25">
      <c r="F1255" s="6"/>
    </row>
    <row r="1256" spans="6:6" x14ac:dyDescent="0.25">
      <c r="F1256" s="6"/>
    </row>
    <row r="1257" spans="6:6" x14ac:dyDescent="0.25">
      <c r="F1257" s="6"/>
    </row>
    <row r="1258" spans="6:6" x14ac:dyDescent="0.25">
      <c r="F1258" s="6"/>
    </row>
    <row r="1259" spans="6:6" x14ac:dyDescent="0.25">
      <c r="F1259" s="6"/>
    </row>
    <row r="1260" spans="6:6" x14ac:dyDescent="0.25">
      <c r="F1260" s="6"/>
    </row>
    <row r="1261" spans="6:6" x14ac:dyDescent="0.25">
      <c r="F1261" s="6"/>
    </row>
    <row r="1262" spans="6:6" x14ac:dyDescent="0.25">
      <c r="F1262" s="6"/>
    </row>
    <row r="1263" spans="6:6" x14ac:dyDescent="0.25">
      <c r="F1263" s="6"/>
    </row>
    <row r="1264" spans="6:6" x14ac:dyDescent="0.25">
      <c r="F1264" s="6"/>
    </row>
    <row r="1265" spans="6:6" x14ac:dyDescent="0.25">
      <c r="F1265" s="6"/>
    </row>
    <row r="1266" spans="6:6" x14ac:dyDescent="0.25">
      <c r="F1266" s="6"/>
    </row>
    <row r="1267" spans="6:6" x14ac:dyDescent="0.25">
      <c r="F1267" s="6"/>
    </row>
    <row r="1268" spans="6:6" x14ac:dyDescent="0.25">
      <c r="F1268" s="6"/>
    </row>
    <row r="1269" spans="6:6" x14ac:dyDescent="0.25">
      <c r="F1269" s="6"/>
    </row>
    <row r="1270" spans="6:6" x14ac:dyDescent="0.25">
      <c r="F1270" s="6"/>
    </row>
    <row r="1271" spans="6:6" x14ac:dyDescent="0.25">
      <c r="F1271" s="6"/>
    </row>
    <row r="1272" spans="6:6" x14ac:dyDescent="0.25">
      <c r="F1272" s="6"/>
    </row>
    <row r="1273" spans="6:6" x14ac:dyDescent="0.25">
      <c r="F1273" s="6"/>
    </row>
    <row r="1274" spans="6:6" x14ac:dyDescent="0.25">
      <c r="F1274" s="6"/>
    </row>
    <row r="1275" spans="6:6" x14ac:dyDescent="0.25">
      <c r="F1275" s="6"/>
    </row>
    <row r="1276" spans="6:6" x14ac:dyDescent="0.25">
      <c r="F1276" s="6"/>
    </row>
    <row r="1277" spans="6:6" x14ac:dyDescent="0.25">
      <c r="F1277" s="6"/>
    </row>
    <row r="1278" spans="6:6" x14ac:dyDescent="0.25">
      <c r="F1278" s="6"/>
    </row>
    <row r="1279" spans="6:6" x14ac:dyDescent="0.25">
      <c r="F1279" s="6"/>
    </row>
    <row r="1280" spans="6:6" x14ac:dyDescent="0.25">
      <c r="F1280" s="6"/>
    </row>
    <row r="1281" spans="6:6" x14ac:dyDescent="0.25">
      <c r="F1281" s="6"/>
    </row>
    <row r="1282" spans="6:6" x14ac:dyDescent="0.25">
      <c r="F1282" s="6"/>
    </row>
    <row r="1283" spans="6:6" x14ac:dyDescent="0.25">
      <c r="F1283" s="6"/>
    </row>
    <row r="1284" spans="6:6" x14ac:dyDescent="0.25">
      <c r="F1284" s="6"/>
    </row>
    <row r="1285" spans="6:6" x14ac:dyDescent="0.25">
      <c r="F1285" s="6"/>
    </row>
    <row r="1286" spans="6:6" x14ac:dyDescent="0.25">
      <c r="F1286" s="6"/>
    </row>
    <row r="1287" spans="6:6" x14ac:dyDescent="0.25">
      <c r="F1287" s="6"/>
    </row>
    <row r="1288" spans="6:6" x14ac:dyDescent="0.25">
      <c r="F1288" s="6"/>
    </row>
    <row r="1289" spans="6:6" x14ac:dyDescent="0.25">
      <c r="F1289" s="6"/>
    </row>
    <row r="1290" spans="6:6" x14ac:dyDescent="0.25">
      <c r="F1290" s="6"/>
    </row>
    <row r="1291" spans="6:6" x14ac:dyDescent="0.25">
      <c r="F1291" s="6"/>
    </row>
    <row r="1292" spans="6:6" x14ac:dyDescent="0.25">
      <c r="F1292" s="6"/>
    </row>
    <row r="1293" spans="6:6" x14ac:dyDescent="0.25">
      <c r="F1293" s="6"/>
    </row>
    <row r="1294" spans="6:6" x14ac:dyDescent="0.25">
      <c r="F1294" s="6"/>
    </row>
    <row r="1295" spans="6:6" x14ac:dyDescent="0.25">
      <c r="F1295" s="6"/>
    </row>
    <row r="1296" spans="6:6" x14ac:dyDescent="0.25">
      <c r="F1296" s="6"/>
    </row>
    <row r="1297" spans="1:6" x14ac:dyDescent="0.25">
      <c r="F1297" s="6"/>
    </row>
    <row r="1298" spans="1:6" x14ac:dyDescent="0.25">
      <c r="F1298" s="6"/>
    </row>
    <row r="1299" spans="1:6" x14ac:dyDescent="0.25">
      <c r="F1299" s="6"/>
    </row>
    <row r="1300" spans="1:6" x14ac:dyDescent="0.25">
      <c r="F1300" s="6"/>
    </row>
    <row r="1301" spans="1:6" x14ac:dyDescent="0.25">
      <c r="F1301" s="6"/>
    </row>
    <row r="1302" spans="1:6" x14ac:dyDescent="0.25">
      <c r="F1302" s="6"/>
    </row>
    <row r="1303" spans="1:6" x14ac:dyDescent="0.25">
      <c r="F1303" s="6"/>
    </row>
    <row r="1304" spans="1:6" x14ac:dyDescent="0.25">
      <c r="F1304" s="6"/>
    </row>
    <row r="1305" spans="1:6" x14ac:dyDescent="0.25">
      <c r="F1305" s="6"/>
    </row>
    <row r="1306" spans="1:6" x14ac:dyDescent="0.25">
      <c r="F1306" s="6"/>
    </row>
    <row r="1307" spans="1:6" x14ac:dyDescent="0.25">
      <c r="F1307" s="6"/>
    </row>
    <row r="1308" spans="1:6" x14ac:dyDescent="0.25">
      <c r="F1308" s="6"/>
    </row>
    <row r="1309" spans="1:6" x14ac:dyDescent="0.25">
      <c r="F1309" s="6"/>
    </row>
    <row r="1310" spans="1:6" x14ac:dyDescent="0.25">
      <c r="A1310" s="6"/>
      <c r="B1310" s="6"/>
      <c r="C1310" s="6" t="e">
        <v>#DIV/0!</v>
      </c>
      <c r="D1310" s="6"/>
      <c r="E1310" s="6"/>
      <c r="F1310" s="6"/>
    </row>
    <row r="1311" spans="1:6" x14ac:dyDescent="0.25">
      <c r="A1311" s="6"/>
      <c r="B1311" s="6"/>
      <c r="C1311" s="6" t="e">
        <v>#DIV/0!</v>
      </c>
      <c r="D1311" s="6"/>
      <c r="E1311" s="6"/>
      <c r="F1311" s="6"/>
    </row>
    <row r="1312" spans="1:6" x14ac:dyDescent="0.25">
      <c r="A1312" s="6"/>
      <c r="B1312" s="6"/>
      <c r="C1312" s="6" t="e">
        <v>#DIV/0!</v>
      </c>
      <c r="D1312" s="6"/>
      <c r="E1312" s="6"/>
      <c r="F1312" s="6"/>
    </row>
    <row r="1313" spans="1:6" x14ac:dyDescent="0.25">
      <c r="A1313" s="6"/>
      <c r="B1313" s="6"/>
      <c r="C1313" s="6" t="e">
        <v>#DIV/0!</v>
      </c>
      <c r="D1313" s="6"/>
      <c r="E1313" s="6"/>
      <c r="F1313" s="6"/>
    </row>
    <row r="1314" spans="1:6" x14ac:dyDescent="0.25">
      <c r="A1314" s="6"/>
      <c r="B1314" s="6"/>
      <c r="C1314" s="6" t="e">
        <v>#DIV/0!</v>
      </c>
      <c r="D1314" s="6"/>
      <c r="E1314" s="6"/>
      <c r="F1314" s="6"/>
    </row>
    <row r="1315" spans="1:6" x14ac:dyDescent="0.25">
      <c r="A1315" s="6"/>
      <c r="B1315" s="6"/>
      <c r="C1315" s="6" t="e">
        <v>#DIV/0!</v>
      </c>
      <c r="D1315" s="6"/>
      <c r="E1315" s="6"/>
      <c r="F1315" s="6"/>
    </row>
    <row r="1316" spans="1:6" x14ac:dyDescent="0.25">
      <c r="A1316" s="6"/>
      <c r="B1316" s="6"/>
      <c r="C1316" s="6" t="e">
        <v>#DIV/0!</v>
      </c>
      <c r="D1316" s="6"/>
      <c r="E1316" s="6"/>
      <c r="F1316" s="6"/>
    </row>
    <row r="1317" spans="1:6" x14ac:dyDescent="0.25">
      <c r="A1317" s="6"/>
      <c r="B1317" s="6"/>
      <c r="C1317" s="6" t="e">
        <v>#DIV/0!</v>
      </c>
      <c r="D1317" s="6"/>
      <c r="E1317" s="6"/>
      <c r="F1317" s="6"/>
    </row>
    <row r="1318" spans="1:6" x14ac:dyDescent="0.25">
      <c r="A1318" s="6"/>
      <c r="B1318" s="6"/>
      <c r="C1318" s="6" t="e">
        <v>#DIV/0!</v>
      </c>
      <c r="D1318" s="6"/>
      <c r="E1318" s="6"/>
      <c r="F1318" s="6"/>
    </row>
    <row r="1319" spans="1:6" x14ac:dyDescent="0.25">
      <c r="A1319" s="6"/>
      <c r="B1319" s="6"/>
      <c r="C1319" s="6" t="e">
        <v>#DIV/0!</v>
      </c>
      <c r="D1319" s="6"/>
      <c r="E1319" s="6"/>
      <c r="F1319" s="6"/>
    </row>
    <row r="1320" spans="1:6" x14ac:dyDescent="0.25">
      <c r="A1320" s="6"/>
      <c r="B1320" s="6"/>
      <c r="C1320" s="6" t="e">
        <v>#DIV/0!</v>
      </c>
      <c r="D1320" s="6"/>
      <c r="E1320" s="6"/>
      <c r="F1320" s="6"/>
    </row>
    <row r="1321" spans="1:6" x14ac:dyDescent="0.25">
      <c r="A1321" s="6"/>
      <c r="B1321" s="6"/>
      <c r="C1321" s="6" t="e">
        <v>#DIV/0!</v>
      </c>
      <c r="D1321" s="6"/>
      <c r="E1321" s="6"/>
      <c r="F1321" s="6"/>
    </row>
    <row r="1322" spans="1:6" x14ac:dyDescent="0.25">
      <c r="A1322" s="6"/>
      <c r="B1322" s="6"/>
      <c r="C1322" s="6" t="e">
        <v>#DIV/0!</v>
      </c>
      <c r="D1322" s="6"/>
      <c r="E1322" s="6"/>
      <c r="F1322" s="6"/>
    </row>
    <row r="1323" spans="1:6" x14ac:dyDescent="0.25">
      <c r="A1323" s="6"/>
      <c r="B1323" s="6"/>
      <c r="C1323" s="6" t="e">
        <v>#DIV/0!</v>
      </c>
      <c r="D1323" s="6"/>
      <c r="E1323" s="6"/>
      <c r="F1323" s="6"/>
    </row>
    <row r="1324" spans="1:6" x14ac:dyDescent="0.25">
      <c r="A1324" s="6"/>
      <c r="B1324" s="6"/>
      <c r="C1324" s="6" t="e">
        <v>#DIV/0!</v>
      </c>
      <c r="D1324" s="6"/>
      <c r="E1324" s="6"/>
      <c r="F1324" s="6"/>
    </row>
    <row r="1325" spans="1:6" x14ac:dyDescent="0.25">
      <c r="A1325" s="6"/>
      <c r="B1325" s="6"/>
      <c r="C1325" s="6" t="e">
        <v>#DIV/0!</v>
      </c>
      <c r="D1325" s="6"/>
      <c r="E1325" s="6"/>
      <c r="F1325" s="6"/>
    </row>
    <row r="1326" spans="1:6" x14ac:dyDescent="0.25">
      <c r="A1326" s="6"/>
      <c r="B1326" s="6"/>
      <c r="C1326" s="6" t="e">
        <v>#DIV/0!</v>
      </c>
      <c r="D1326" s="6"/>
      <c r="E1326" s="6"/>
      <c r="F1326" s="6"/>
    </row>
    <row r="1327" spans="1:6" x14ac:dyDescent="0.25">
      <c r="A1327" s="6"/>
      <c r="B1327" s="6"/>
      <c r="C1327" s="6" t="e">
        <v>#DIV/0!</v>
      </c>
      <c r="D1327" s="6"/>
      <c r="E1327" s="6"/>
      <c r="F1327" s="6"/>
    </row>
    <row r="1328" spans="1:6" x14ac:dyDescent="0.25">
      <c r="A1328" s="6"/>
      <c r="B1328" s="6"/>
      <c r="C1328" s="6" t="e">
        <v>#DIV/0!</v>
      </c>
      <c r="D1328" s="6"/>
      <c r="E1328" s="6"/>
      <c r="F1328" s="6"/>
    </row>
    <row r="1329" spans="1:6" x14ac:dyDescent="0.25">
      <c r="A1329" s="6"/>
      <c r="B1329" s="6"/>
      <c r="C1329" s="6" t="e">
        <v>#DIV/0!</v>
      </c>
      <c r="D1329" s="6"/>
      <c r="E1329" s="6"/>
      <c r="F1329" s="6"/>
    </row>
    <row r="1330" spans="1:6" x14ac:dyDescent="0.25">
      <c r="A1330" s="6"/>
      <c r="B1330" s="6"/>
      <c r="C1330" s="6" t="e">
        <v>#DIV/0!</v>
      </c>
      <c r="D1330" s="6"/>
      <c r="E1330" s="6"/>
      <c r="F1330" s="6"/>
    </row>
    <row r="1331" spans="1:6" x14ac:dyDescent="0.25">
      <c r="A1331" s="6"/>
      <c r="B1331" s="6"/>
      <c r="C1331" s="6" t="e">
        <v>#DIV/0!</v>
      </c>
      <c r="D1331" s="6"/>
      <c r="E1331" s="6"/>
      <c r="F1331" s="6"/>
    </row>
    <row r="1332" spans="1:6" x14ac:dyDescent="0.25">
      <c r="A1332" s="6"/>
      <c r="B1332" s="6"/>
      <c r="C1332" s="6" t="e">
        <v>#DIV/0!</v>
      </c>
      <c r="D1332" s="6"/>
      <c r="E1332" s="6"/>
      <c r="F1332" s="6"/>
    </row>
    <row r="1333" spans="1:6" x14ac:dyDescent="0.25">
      <c r="A1333" s="6"/>
      <c r="B1333" s="6"/>
      <c r="C1333" s="6" t="e">
        <v>#DIV/0!</v>
      </c>
      <c r="D1333" s="6"/>
      <c r="E1333" s="6"/>
      <c r="F1333" s="6"/>
    </row>
    <row r="1334" spans="1:6" x14ac:dyDescent="0.25">
      <c r="A1334" s="6"/>
      <c r="B1334" s="6"/>
      <c r="C1334" s="6" t="e">
        <v>#DIV/0!</v>
      </c>
      <c r="D1334" s="6"/>
      <c r="E1334" s="6"/>
      <c r="F1334" s="6"/>
    </row>
    <row r="1335" spans="1:6" x14ac:dyDescent="0.25">
      <c r="A1335" s="6"/>
      <c r="B1335" s="6"/>
      <c r="C1335" s="6" t="e">
        <v>#DIV/0!</v>
      </c>
      <c r="D1335" s="6"/>
      <c r="E1335" s="6"/>
      <c r="F1335" s="6"/>
    </row>
    <row r="1336" spans="1:6" x14ac:dyDescent="0.25">
      <c r="A1336" s="6"/>
      <c r="B1336" s="6"/>
      <c r="C1336" s="6" t="e">
        <v>#DIV/0!</v>
      </c>
      <c r="D1336" s="6"/>
      <c r="E1336" s="6"/>
      <c r="F1336" s="6"/>
    </row>
    <row r="1337" spans="1:6" x14ac:dyDescent="0.25">
      <c r="A1337" s="6"/>
      <c r="B1337" s="6"/>
      <c r="C1337" s="6" t="e">
        <v>#DIV/0!</v>
      </c>
      <c r="D1337" s="6"/>
      <c r="E1337" s="6"/>
      <c r="F1337" s="6"/>
    </row>
    <row r="1338" spans="1:6" x14ac:dyDescent="0.25">
      <c r="A1338" s="6"/>
      <c r="B1338" s="6"/>
      <c r="C1338" s="6" t="e">
        <v>#DIV/0!</v>
      </c>
      <c r="D1338" s="6"/>
      <c r="E1338" s="6"/>
      <c r="F1338" s="6"/>
    </row>
    <row r="1339" spans="1:6" x14ac:dyDescent="0.25">
      <c r="A1339" s="6"/>
      <c r="B1339" s="6"/>
      <c r="C1339" s="6" t="e">
        <v>#DIV/0!</v>
      </c>
      <c r="D1339" s="6"/>
      <c r="E1339" s="6"/>
      <c r="F1339" s="6"/>
    </row>
    <row r="1340" spans="1:6" x14ac:dyDescent="0.25">
      <c r="A1340" s="6"/>
      <c r="B1340" s="6"/>
      <c r="C1340" s="6" t="e">
        <v>#DIV/0!</v>
      </c>
      <c r="D1340" s="6"/>
      <c r="E1340" s="6"/>
      <c r="F1340" s="6"/>
    </row>
    <row r="1341" spans="1:6" x14ac:dyDescent="0.25">
      <c r="A1341" s="6"/>
      <c r="B1341" s="6"/>
      <c r="C1341" s="6" t="e">
        <v>#DIV/0!</v>
      </c>
      <c r="D1341" s="6"/>
      <c r="E1341" s="6"/>
      <c r="F1341" s="6"/>
    </row>
    <row r="1342" spans="1:6" x14ac:dyDescent="0.25">
      <c r="A1342" s="6"/>
      <c r="B1342" s="6"/>
      <c r="C1342" s="6" t="e">
        <v>#DIV/0!</v>
      </c>
      <c r="D1342" s="6"/>
      <c r="E1342" s="6"/>
      <c r="F1342" s="6"/>
    </row>
    <row r="1343" spans="1:6" x14ac:dyDescent="0.25">
      <c r="A1343" s="6"/>
      <c r="B1343" s="6"/>
      <c r="C1343" s="6" t="e">
        <v>#DIV/0!</v>
      </c>
      <c r="D1343" s="6"/>
      <c r="E1343" s="6"/>
      <c r="F1343" s="6"/>
    </row>
    <row r="1344" spans="1:6" x14ac:dyDescent="0.25">
      <c r="A1344" s="6"/>
      <c r="B1344" s="6"/>
      <c r="C1344" s="6" t="e">
        <v>#DIV/0!</v>
      </c>
      <c r="D1344" s="6"/>
      <c r="E1344" s="6"/>
      <c r="F1344" s="6"/>
    </row>
    <row r="1345" spans="1:6" x14ac:dyDescent="0.25">
      <c r="A1345" s="6"/>
      <c r="B1345" s="6"/>
      <c r="C1345" s="6" t="e">
        <v>#DIV/0!</v>
      </c>
      <c r="D1345" s="6"/>
      <c r="E1345" s="6"/>
      <c r="F1345" s="6"/>
    </row>
    <row r="1346" spans="1:6" x14ac:dyDescent="0.25">
      <c r="A1346" s="6"/>
      <c r="B1346" s="6"/>
      <c r="C1346" s="6" t="e">
        <v>#DIV/0!</v>
      </c>
      <c r="D1346" s="6"/>
      <c r="E1346" s="6"/>
      <c r="F1346" s="6"/>
    </row>
    <row r="1347" spans="1:6" x14ac:dyDescent="0.25">
      <c r="A1347" s="6"/>
      <c r="B1347" s="6"/>
      <c r="C1347" s="6" t="e">
        <v>#DIV/0!</v>
      </c>
      <c r="D1347" s="6"/>
      <c r="E1347" s="6"/>
      <c r="F1347" s="6"/>
    </row>
    <row r="1348" spans="1:6" x14ac:dyDescent="0.25">
      <c r="A1348" s="6"/>
      <c r="B1348" s="6"/>
      <c r="C1348" s="6" t="e">
        <v>#DIV/0!</v>
      </c>
      <c r="D1348" s="6"/>
      <c r="E1348" s="6"/>
      <c r="F1348" s="6"/>
    </row>
    <row r="1349" spans="1:6" x14ac:dyDescent="0.25">
      <c r="A1349" s="6"/>
      <c r="B1349" s="6"/>
      <c r="C1349" s="6" t="e">
        <v>#DIV/0!</v>
      </c>
      <c r="D1349" s="6"/>
      <c r="E1349" s="6"/>
      <c r="F1349" s="6"/>
    </row>
    <row r="1350" spans="1:6" x14ac:dyDescent="0.25">
      <c r="A1350" s="6"/>
      <c r="B1350" s="6"/>
      <c r="C1350" s="6" t="e">
        <v>#DIV/0!</v>
      </c>
      <c r="D1350" s="6"/>
      <c r="E1350" s="6"/>
      <c r="F1350" s="6"/>
    </row>
    <row r="1351" spans="1:6" x14ac:dyDescent="0.25">
      <c r="A1351" s="6"/>
      <c r="B1351" s="6"/>
      <c r="C1351" s="6" t="e">
        <v>#DIV/0!</v>
      </c>
      <c r="D1351" s="6"/>
      <c r="E1351" s="6"/>
      <c r="F1351" s="6"/>
    </row>
    <row r="1352" spans="1:6" x14ac:dyDescent="0.25">
      <c r="A1352" s="6"/>
      <c r="B1352" s="6"/>
      <c r="C1352" s="6" t="e">
        <v>#DIV/0!</v>
      </c>
      <c r="D1352" s="6"/>
      <c r="E1352" s="6"/>
      <c r="F1352" s="6"/>
    </row>
    <row r="1353" spans="1:6" x14ac:dyDescent="0.25">
      <c r="A1353" s="6"/>
      <c r="B1353" s="6"/>
      <c r="C1353" s="6" t="e">
        <v>#DIV/0!</v>
      </c>
      <c r="D1353" s="6"/>
      <c r="E1353" s="6"/>
      <c r="F1353" s="6"/>
    </row>
    <row r="1354" spans="1:6" x14ac:dyDescent="0.25">
      <c r="A1354" s="6"/>
      <c r="B1354" s="6"/>
      <c r="C1354" s="6" t="e">
        <v>#DIV/0!</v>
      </c>
      <c r="D1354" s="6"/>
      <c r="E1354" s="6"/>
      <c r="F1354" s="6"/>
    </row>
    <row r="1355" spans="1:6" x14ac:dyDescent="0.25">
      <c r="A1355" s="6"/>
      <c r="B1355" s="6"/>
      <c r="C1355" s="6" t="e">
        <v>#DIV/0!</v>
      </c>
      <c r="D1355" s="6"/>
      <c r="E1355" s="6"/>
      <c r="F1355" s="6"/>
    </row>
    <row r="1356" spans="1:6" x14ac:dyDescent="0.25">
      <c r="A1356" s="6"/>
      <c r="B1356" s="6"/>
      <c r="C1356" s="6" t="e">
        <v>#DIV/0!</v>
      </c>
      <c r="D1356" s="6"/>
      <c r="E1356" s="6"/>
      <c r="F1356" s="6"/>
    </row>
    <row r="1357" spans="1:6" x14ac:dyDescent="0.25">
      <c r="A1357" s="6"/>
      <c r="B1357" s="6"/>
      <c r="C1357" s="6" t="e">
        <v>#DIV/0!</v>
      </c>
      <c r="D1357" s="6"/>
      <c r="E1357" s="6"/>
      <c r="F1357" s="6"/>
    </row>
    <row r="1358" spans="1:6" x14ac:dyDescent="0.25">
      <c r="A1358" s="6"/>
      <c r="B1358" s="6"/>
      <c r="C1358" s="6" t="e">
        <v>#DIV/0!</v>
      </c>
      <c r="D1358" s="6"/>
      <c r="E1358" s="6"/>
      <c r="F1358" s="6"/>
    </row>
    <row r="1359" spans="1:6" x14ac:dyDescent="0.25">
      <c r="A1359" s="6"/>
      <c r="B1359" s="6"/>
      <c r="C1359" s="6" t="e">
        <v>#DIV/0!</v>
      </c>
      <c r="D1359" s="6"/>
      <c r="E1359" s="6"/>
      <c r="F1359" s="6"/>
    </row>
    <row r="1360" spans="1:6" x14ac:dyDescent="0.25">
      <c r="A1360" s="6"/>
      <c r="B1360" s="6"/>
      <c r="C1360" s="6" t="e">
        <v>#DIV/0!</v>
      </c>
      <c r="D1360" s="6"/>
      <c r="E1360" s="6"/>
      <c r="F1360" s="6"/>
    </row>
    <row r="1361" spans="1:6" x14ac:dyDescent="0.25">
      <c r="A1361" s="6"/>
      <c r="B1361" s="6"/>
      <c r="C1361" s="6" t="e">
        <v>#DIV/0!</v>
      </c>
      <c r="D1361" s="6"/>
      <c r="E1361" s="6"/>
      <c r="F1361" s="6"/>
    </row>
    <row r="1362" spans="1:6" x14ac:dyDescent="0.25">
      <c r="A1362" s="6"/>
      <c r="B1362" s="6"/>
      <c r="C1362" s="6" t="e">
        <v>#DIV/0!</v>
      </c>
      <c r="D1362" s="6"/>
      <c r="E1362" s="6"/>
      <c r="F1362" s="6"/>
    </row>
    <row r="1363" spans="1:6" x14ac:dyDescent="0.25">
      <c r="A1363" s="6"/>
      <c r="B1363" s="6"/>
      <c r="C1363" s="6" t="e">
        <v>#DIV/0!</v>
      </c>
      <c r="D1363" s="6"/>
      <c r="E1363" s="6"/>
      <c r="F1363" s="6"/>
    </row>
    <row r="1364" spans="1:6" x14ac:dyDescent="0.25">
      <c r="A1364" s="6"/>
      <c r="B1364" s="6"/>
      <c r="C1364" s="6" t="e">
        <v>#DIV/0!</v>
      </c>
      <c r="D1364" s="6"/>
      <c r="E1364" s="6"/>
      <c r="F1364" s="6"/>
    </row>
    <row r="1365" spans="1:6" x14ac:dyDescent="0.25">
      <c r="A1365" s="6"/>
      <c r="B1365" s="6"/>
      <c r="C1365" s="6" t="e">
        <v>#DIV/0!</v>
      </c>
      <c r="D1365" s="6"/>
      <c r="E1365" s="6"/>
      <c r="F1365" s="6"/>
    </row>
    <row r="1366" spans="1:6" x14ac:dyDescent="0.25">
      <c r="A1366" s="6"/>
      <c r="B1366" s="6"/>
      <c r="C1366" s="6" t="e">
        <v>#DIV/0!</v>
      </c>
      <c r="D1366" s="6"/>
      <c r="E1366" s="6"/>
      <c r="F1366" s="6"/>
    </row>
    <row r="1367" spans="1:6" x14ac:dyDescent="0.25">
      <c r="A1367" s="6"/>
      <c r="B1367" s="6"/>
      <c r="C1367" s="6" t="e">
        <v>#DIV/0!</v>
      </c>
      <c r="D1367" s="6"/>
      <c r="E1367" s="6"/>
      <c r="F1367" s="6"/>
    </row>
    <row r="1368" spans="1:6" x14ac:dyDescent="0.25">
      <c r="A1368" s="6"/>
      <c r="B1368" s="6"/>
      <c r="C1368" s="6" t="e">
        <v>#DIV/0!</v>
      </c>
      <c r="D1368" s="6"/>
      <c r="E1368" s="6"/>
      <c r="F1368" s="6"/>
    </row>
    <row r="1369" spans="1:6" x14ac:dyDescent="0.25">
      <c r="A1369" s="6"/>
      <c r="B1369" s="6"/>
      <c r="C1369" s="6" t="e">
        <v>#DIV/0!</v>
      </c>
      <c r="D1369" s="6"/>
      <c r="E1369" s="6"/>
      <c r="F1369" s="6"/>
    </row>
    <row r="1370" spans="1:6" x14ac:dyDescent="0.25">
      <c r="A1370" s="6"/>
      <c r="B1370" s="6"/>
      <c r="C1370" s="6" t="e">
        <v>#DIV/0!</v>
      </c>
      <c r="D1370" s="6"/>
      <c r="E1370" s="6"/>
      <c r="F1370" s="6"/>
    </row>
    <row r="1371" spans="1:6" x14ac:dyDescent="0.25">
      <c r="A1371" s="6"/>
      <c r="B1371" s="6"/>
      <c r="C1371" s="6" t="e">
        <v>#DIV/0!</v>
      </c>
      <c r="D1371" s="6"/>
      <c r="E1371" s="6"/>
      <c r="F1371" s="6"/>
    </row>
    <row r="1372" spans="1:6" x14ac:dyDescent="0.25">
      <c r="A1372" s="6"/>
      <c r="B1372" s="6"/>
      <c r="C1372" s="6" t="e">
        <v>#DIV/0!</v>
      </c>
      <c r="D1372" s="6"/>
      <c r="E1372" s="6"/>
      <c r="F1372" s="6"/>
    </row>
    <row r="1373" spans="1:6" x14ac:dyDescent="0.25">
      <c r="A1373" s="6"/>
      <c r="B1373" s="6"/>
      <c r="C1373" s="6" t="e">
        <v>#DIV/0!</v>
      </c>
      <c r="D1373" s="6"/>
      <c r="E1373" s="6"/>
      <c r="F1373" s="6"/>
    </row>
    <row r="1374" spans="1:6" x14ac:dyDescent="0.25">
      <c r="A1374" s="6"/>
      <c r="B1374" s="6"/>
      <c r="C1374" s="6" t="e">
        <v>#DIV/0!</v>
      </c>
      <c r="D1374" s="6"/>
      <c r="E1374" s="6"/>
      <c r="F1374" s="6"/>
    </row>
    <row r="1375" spans="1:6" x14ac:dyDescent="0.25">
      <c r="A1375" s="6"/>
      <c r="B1375" s="6"/>
      <c r="C1375" s="6" t="e">
        <v>#DIV/0!</v>
      </c>
      <c r="D1375" s="6"/>
      <c r="E1375" s="6"/>
      <c r="F1375" s="6"/>
    </row>
    <row r="1376" spans="1:6" x14ac:dyDescent="0.25">
      <c r="A1376" s="6"/>
      <c r="B1376" s="6"/>
      <c r="C1376" s="6" t="e">
        <v>#DIV/0!</v>
      </c>
      <c r="D1376" s="6"/>
      <c r="E1376" s="6"/>
      <c r="F1376" s="6"/>
    </row>
    <row r="1377" spans="1:6" x14ac:dyDescent="0.25">
      <c r="A1377" s="6"/>
      <c r="B1377" s="6"/>
      <c r="C1377" s="6" t="e">
        <v>#DIV/0!</v>
      </c>
      <c r="D1377" s="6"/>
      <c r="E1377" s="6"/>
      <c r="F1377" s="6"/>
    </row>
    <row r="1378" spans="1:6" x14ac:dyDescent="0.25">
      <c r="A1378" s="6"/>
      <c r="B1378" s="6"/>
      <c r="C1378" s="6" t="e">
        <v>#DIV/0!</v>
      </c>
      <c r="D1378" s="6"/>
      <c r="E1378" s="6"/>
      <c r="F1378" s="6"/>
    </row>
    <row r="1379" spans="1:6" x14ac:dyDescent="0.25">
      <c r="A1379" s="6"/>
      <c r="B1379" s="6"/>
      <c r="C1379" s="6" t="e">
        <v>#DIV/0!</v>
      </c>
      <c r="D1379" s="6"/>
      <c r="E1379" s="6"/>
      <c r="F1379" s="6"/>
    </row>
    <row r="1380" spans="1:6" x14ac:dyDescent="0.25">
      <c r="A1380" s="6"/>
      <c r="B1380" s="6"/>
      <c r="C1380" s="6" t="e">
        <v>#DIV/0!</v>
      </c>
      <c r="D1380" s="6"/>
      <c r="E1380" s="6"/>
      <c r="F1380" s="6"/>
    </row>
    <row r="1381" spans="1:6" x14ac:dyDescent="0.25">
      <c r="A1381" s="6"/>
      <c r="B1381" s="6"/>
      <c r="C1381" s="6" t="e">
        <v>#DIV/0!</v>
      </c>
      <c r="D1381" s="6"/>
      <c r="E1381" s="6"/>
      <c r="F1381" s="6"/>
    </row>
    <row r="1382" spans="1:6" x14ac:dyDescent="0.25">
      <c r="A1382" s="6"/>
      <c r="B1382" s="6"/>
      <c r="C1382" s="6" t="e">
        <v>#DIV/0!</v>
      </c>
      <c r="D1382" s="6"/>
      <c r="E1382" s="6"/>
      <c r="F1382" s="6"/>
    </row>
    <row r="1383" spans="1:6" x14ac:dyDescent="0.25">
      <c r="A1383" s="6"/>
      <c r="B1383" s="6"/>
      <c r="C1383" s="6" t="e">
        <v>#DIV/0!</v>
      </c>
      <c r="D1383" s="6"/>
      <c r="E1383" s="6"/>
      <c r="F1383" s="6"/>
    </row>
    <row r="1384" spans="1:6" x14ac:dyDescent="0.25">
      <c r="A1384" s="6"/>
      <c r="B1384" s="6"/>
      <c r="C1384" s="6" t="e">
        <v>#DIV/0!</v>
      </c>
      <c r="D1384" s="6"/>
      <c r="E1384" s="6"/>
      <c r="F1384" s="6"/>
    </row>
    <row r="1385" spans="1:6" x14ac:dyDescent="0.25">
      <c r="A1385" s="6"/>
      <c r="B1385" s="6"/>
      <c r="C1385" s="6" t="e">
        <v>#DIV/0!</v>
      </c>
      <c r="D1385" s="6"/>
      <c r="E1385" s="6"/>
      <c r="F1385" s="6"/>
    </row>
    <row r="1386" spans="1:6" x14ac:dyDescent="0.25">
      <c r="A1386" s="6"/>
      <c r="B1386" s="6"/>
      <c r="C1386" s="6" t="e">
        <v>#DIV/0!</v>
      </c>
      <c r="D1386" s="6"/>
      <c r="E1386" s="6"/>
      <c r="F1386" s="6"/>
    </row>
    <row r="1387" spans="1:6" x14ac:dyDescent="0.25">
      <c r="A1387" s="6"/>
      <c r="B1387" s="6"/>
      <c r="C1387" s="6" t="e">
        <v>#DIV/0!</v>
      </c>
      <c r="D1387" s="6"/>
      <c r="E1387" s="6"/>
      <c r="F1387" s="6"/>
    </row>
    <row r="1388" spans="1:6" x14ac:dyDescent="0.25">
      <c r="A1388" s="6"/>
      <c r="B1388" s="6"/>
      <c r="C1388" s="6" t="e">
        <v>#DIV/0!</v>
      </c>
      <c r="D1388" s="6"/>
      <c r="E1388" s="6"/>
      <c r="F1388" s="6"/>
    </row>
    <row r="1389" spans="1:6" x14ac:dyDescent="0.25">
      <c r="A1389" s="6"/>
      <c r="B1389" s="6"/>
      <c r="C1389" s="6" t="e">
        <v>#DIV/0!</v>
      </c>
      <c r="D1389" s="6"/>
      <c r="E1389" s="6"/>
      <c r="F1389" s="6"/>
    </row>
    <row r="1390" spans="1:6" x14ac:dyDescent="0.25">
      <c r="A1390" s="6"/>
      <c r="B1390" s="6"/>
      <c r="C1390" s="6" t="e">
        <v>#DIV/0!</v>
      </c>
      <c r="D1390" s="6"/>
      <c r="E1390" s="6"/>
      <c r="F1390" s="6"/>
    </row>
    <row r="1391" spans="1:6" x14ac:dyDescent="0.25">
      <c r="A1391" s="6"/>
      <c r="B1391" s="6"/>
      <c r="C1391" s="6" t="e">
        <v>#DIV/0!</v>
      </c>
      <c r="D1391" s="6"/>
      <c r="E1391" s="6"/>
      <c r="F1391" s="6"/>
    </row>
    <row r="1392" spans="1:6" x14ac:dyDescent="0.25">
      <c r="A1392" s="6"/>
      <c r="B1392" s="6"/>
      <c r="C1392" s="6" t="e">
        <v>#DIV/0!</v>
      </c>
      <c r="D1392" s="6"/>
      <c r="E1392" s="6"/>
      <c r="F1392" s="6"/>
    </row>
    <row r="1393" spans="1:6" x14ac:dyDescent="0.25">
      <c r="A1393" s="6"/>
      <c r="B1393" s="6"/>
      <c r="C1393" s="6" t="e">
        <v>#DIV/0!</v>
      </c>
      <c r="D1393" s="6"/>
      <c r="E1393" s="6"/>
      <c r="F1393" s="6"/>
    </row>
    <row r="1394" spans="1:6" x14ac:dyDescent="0.25">
      <c r="A1394" s="6"/>
      <c r="B1394" s="6"/>
      <c r="C1394" s="6" t="e">
        <v>#DIV/0!</v>
      </c>
      <c r="D1394" s="6"/>
      <c r="E1394" s="6"/>
      <c r="F1394" s="6"/>
    </row>
    <row r="1395" spans="1:6" x14ac:dyDescent="0.25">
      <c r="A1395" s="6"/>
      <c r="B1395" s="6"/>
      <c r="C1395" s="6" t="e">
        <v>#DIV/0!</v>
      </c>
      <c r="D1395" s="6"/>
      <c r="E1395" s="6"/>
      <c r="F1395" s="6"/>
    </row>
    <row r="1396" spans="1:6" x14ac:dyDescent="0.25">
      <c r="A1396" s="6"/>
      <c r="B1396" s="6"/>
      <c r="C1396" s="6" t="e">
        <v>#DIV/0!</v>
      </c>
      <c r="D1396" s="6"/>
      <c r="E1396" s="6"/>
      <c r="F1396" s="6"/>
    </row>
    <row r="1397" spans="1:6" x14ac:dyDescent="0.25">
      <c r="A1397" s="6"/>
      <c r="B1397" s="6"/>
      <c r="C1397" s="6" t="e">
        <v>#DIV/0!</v>
      </c>
      <c r="D1397" s="6"/>
      <c r="E1397" s="6"/>
      <c r="F1397" s="6"/>
    </row>
    <row r="1398" spans="1:6" x14ac:dyDescent="0.25">
      <c r="A1398" s="6"/>
      <c r="B1398" s="6"/>
      <c r="C1398" s="6" t="e">
        <v>#DIV/0!</v>
      </c>
      <c r="D1398" s="6"/>
      <c r="E1398" s="6"/>
      <c r="F1398" s="6"/>
    </row>
    <row r="1399" spans="1:6" x14ac:dyDescent="0.25">
      <c r="A1399" s="6"/>
      <c r="B1399" s="6"/>
      <c r="C1399" s="6" t="e">
        <v>#DIV/0!</v>
      </c>
      <c r="D1399" s="6"/>
      <c r="E1399" s="6"/>
      <c r="F1399" s="6"/>
    </row>
    <row r="1400" spans="1:6" x14ac:dyDescent="0.25">
      <c r="A1400" s="6"/>
      <c r="B1400" s="6"/>
      <c r="C1400" s="6" t="e">
        <v>#DIV/0!</v>
      </c>
      <c r="D1400" s="6"/>
      <c r="E1400" s="6"/>
      <c r="F1400" s="6"/>
    </row>
    <row r="1401" spans="1:6" x14ac:dyDescent="0.25">
      <c r="A1401" s="6"/>
      <c r="B1401" s="6"/>
      <c r="C1401" s="6" t="e">
        <v>#DIV/0!</v>
      </c>
      <c r="D1401" s="6"/>
      <c r="E1401" s="6"/>
      <c r="F1401" s="6"/>
    </row>
    <row r="1402" spans="1:6" x14ac:dyDescent="0.25">
      <c r="A1402" s="6"/>
      <c r="B1402" s="6"/>
      <c r="C1402" s="6" t="e">
        <v>#DIV/0!</v>
      </c>
      <c r="D1402" s="6"/>
      <c r="E1402" s="6"/>
      <c r="F1402" s="6"/>
    </row>
    <row r="1403" spans="1:6" x14ac:dyDescent="0.25">
      <c r="A1403" s="6"/>
      <c r="B1403" s="6"/>
      <c r="C1403" s="6" t="e">
        <v>#DIV/0!</v>
      </c>
      <c r="D1403" s="6"/>
      <c r="E1403" s="6"/>
      <c r="F1403" s="6"/>
    </row>
    <row r="1404" spans="1:6" x14ac:dyDescent="0.25">
      <c r="A1404" s="6"/>
      <c r="B1404" s="6"/>
      <c r="C1404" s="6" t="e">
        <v>#DIV/0!</v>
      </c>
      <c r="D1404" s="6"/>
      <c r="E1404" s="6"/>
      <c r="F1404" s="6"/>
    </row>
    <row r="1405" spans="1:6" x14ac:dyDescent="0.25">
      <c r="A1405" s="6"/>
      <c r="B1405" s="6"/>
      <c r="C1405" s="6" t="e">
        <v>#DIV/0!</v>
      </c>
      <c r="D1405" s="6"/>
      <c r="E1405" s="6"/>
      <c r="F1405" s="6"/>
    </row>
    <row r="1406" spans="1:6" x14ac:dyDescent="0.25">
      <c r="A1406" s="6"/>
      <c r="B1406" s="6"/>
      <c r="C1406" s="6" t="e">
        <v>#DIV/0!</v>
      </c>
      <c r="D1406" s="6"/>
      <c r="E1406" s="6"/>
      <c r="F1406" s="6"/>
    </row>
    <row r="1407" spans="1:6" x14ac:dyDescent="0.25">
      <c r="A1407" s="6"/>
      <c r="B1407" s="6"/>
      <c r="C1407" s="6" t="e">
        <v>#DIV/0!</v>
      </c>
      <c r="D1407" s="6"/>
      <c r="E1407" s="6"/>
      <c r="F1407" s="6"/>
    </row>
    <row r="1408" spans="1:6" x14ac:dyDescent="0.25">
      <c r="A1408" s="6"/>
      <c r="B1408" s="6"/>
      <c r="C1408" s="6" t="e">
        <v>#DIV/0!</v>
      </c>
      <c r="D1408" s="6"/>
      <c r="E1408" s="6"/>
      <c r="F1408" s="6"/>
    </row>
    <row r="1409" spans="1:6" x14ac:dyDescent="0.25">
      <c r="A1409" s="6"/>
      <c r="B1409" s="6"/>
      <c r="C1409" s="6" t="e">
        <v>#DIV/0!</v>
      </c>
      <c r="D1409" s="6"/>
      <c r="E1409" s="6"/>
      <c r="F1409" s="6"/>
    </row>
    <row r="1410" spans="1:6" x14ac:dyDescent="0.25">
      <c r="A1410" s="6"/>
      <c r="B1410" s="6"/>
      <c r="C1410" s="6" t="e">
        <v>#DIV/0!</v>
      </c>
      <c r="D1410" s="6"/>
      <c r="E1410" s="6"/>
      <c r="F1410" s="6"/>
    </row>
    <row r="1411" spans="1:6" x14ac:dyDescent="0.25">
      <c r="A1411" s="6"/>
      <c r="B1411" s="6"/>
      <c r="C1411" s="6" t="e">
        <v>#DIV/0!</v>
      </c>
      <c r="D1411" s="6"/>
      <c r="E1411" s="6"/>
      <c r="F1411" s="6"/>
    </row>
    <row r="1412" spans="1:6" x14ac:dyDescent="0.25">
      <c r="A1412" s="6"/>
      <c r="B1412" s="6"/>
      <c r="C1412" s="6" t="e">
        <v>#DIV/0!</v>
      </c>
      <c r="D1412" s="6"/>
      <c r="E1412" s="6"/>
      <c r="F1412" s="6"/>
    </row>
    <row r="1413" spans="1:6" x14ac:dyDescent="0.25">
      <c r="A1413" s="6"/>
      <c r="B1413" s="6"/>
      <c r="C1413" s="6" t="e">
        <v>#DIV/0!</v>
      </c>
      <c r="D1413" s="6"/>
      <c r="E1413" s="6"/>
      <c r="F1413" s="6"/>
    </row>
    <row r="1414" spans="1:6" x14ac:dyDescent="0.25">
      <c r="A1414" s="6"/>
      <c r="B1414" s="6"/>
      <c r="C1414" s="6" t="e">
        <v>#DIV/0!</v>
      </c>
      <c r="D1414" s="6"/>
      <c r="E1414" s="6"/>
      <c r="F1414" s="6"/>
    </row>
    <row r="1415" spans="1:6" x14ac:dyDescent="0.25">
      <c r="A1415" s="6"/>
      <c r="B1415" s="6"/>
      <c r="C1415" s="6" t="e">
        <v>#DIV/0!</v>
      </c>
      <c r="D1415" s="6"/>
      <c r="E1415" s="6"/>
      <c r="F1415" s="6"/>
    </row>
    <row r="1416" spans="1:6" x14ac:dyDescent="0.25">
      <c r="A1416" s="6"/>
      <c r="B1416" s="6"/>
      <c r="C1416" s="6" t="e">
        <v>#DIV/0!</v>
      </c>
      <c r="D1416" s="6"/>
      <c r="E1416" s="6"/>
      <c r="F1416" s="6"/>
    </row>
    <row r="1417" spans="1:6" x14ac:dyDescent="0.25">
      <c r="A1417" s="6"/>
      <c r="B1417" s="6"/>
      <c r="C1417" s="6" t="e">
        <v>#DIV/0!</v>
      </c>
      <c r="D1417" s="6"/>
      <c r="E1417" s="6"/>
      <c r="F1417" s="6"/>
    </row>
    <row r="1418" spans="1:6" x14ac:dyDescent="0.25">
      <c r="A1418" s="6"/>
      <c r="B1418" s="6"/>
      <c r="C1418" s="6" t="e">
        <v>#DIV/0!</v>
      </c>
      <c r="D1418" s="6"/>
      <c r="E1418" s="6"/>
      <c r="F1418" s="6"/>
    </row>
    <row r="1419" spans="1:6" x14ac:dyDescent="0.25">
      <c r="A1419" s="6"/>
      <c r="B1419" s="6"/>
      <c r="C1419" s="6" t="e">
        <v>#DIV/0!</v>
      </c>
      <c r="D1419" s="6"/>
      <c r="E1419" s="6"/>
      <c r="F1419" s="6"/>
    </row>
    <row r="1420" spans="1:6" x14ac:dyDescent="0.25">
      <c r="A1420" s="6"/>
      <c r="B1420" s="6"/>
      <c r="C1420" s="6" t="e">
        <v>#DIV/0!</v>
      </c>
      <c r="D1420" s="6"/>
      <c r="E1420" s="6"/>
      <c r="F1420" s="6"/>
    </row>
    <row r="1421" spans="1:6" x14ac:dyDescent="0.25">
      <c r="A1421" s="6"/>
      <c r="B1421" s="6"/>
      <c r="C1421" s="6" t="e">
        <v>#DIV/0!</v>
      </c>
      <c r="D1421" s="6"/>
      <c r="E1421" s="6"/>
      <c r="F1421" s="6"/>
    </row>
    <row r="1422" spans="1:6" x14ac:dyDescent="0.25">
      <c r="A1422" s="6"/>
      <c r="B1422" s="6"/>
      <c r="C1422" s="6" t="e">
        <v>#DIV/0!</v>
      </c>
      <c r="D1422" s="6"/>
      <c r="E1422" s="6"/>
      <c r="F1422" s="6"/>
    </row>
    <row r="1423" spans="1:6" x14ac:dyDescent="0.25">
      <c r="A1423" s="6"/>
      <c r="B1423" s="6"/>
      <c r="C1423" s="6" t="e">
        <v>#DIV/0!</v>
      </c>
      <c r="D1423" s="6"/>
      <c r="E1423" s="6"/>
      <c r="F1423" s="6"/>
    </row>
    <row r="1424" spans="1:6" x14ac:dyDescent="0.25">
      <c r="A1424" s="6"/>
      <c r="B1424" s="6"/>
      <c r="C1424" s="6" t="e">
        <v>#DIV/0!</v>
      </c>
      <c r="D1424" s="6"/>
      <c r="E1424" s="6"/>
      <c r="F1424" s="6"/>
    </row>
    <row r="1425" spans="1:6" x14ac:dyDescent="0.25">
      <c r="A1425" s="6"/>
      <c r="B1425" s="6"/>
      <c r="C1425" s="6" t="e">
        <v>#DIV/0!</v>
      </c>
      <c r="D1425" s="6"/>
      <c r="E1425" s="6"/>
      <c r="F1425" s="6"/>
    </row>
    <row r="1426" spans="1:6" x14ac:dyDescent="0.25">
      <c r="A1426" s="6"/>
      <c r="B1426" s="6"/>
      <c r="C1426" s="6" t="e">
        <v>#DIV/0!</v>
      </c>
      <c r="D1426" s="6"/>
      <c r="E1426" s="6"/>
      <c r="F1426" s="6"/>
    </row>
    <row r="1427" spans="1:6" x14ac:dyDescent="0.25">
      <c r="A1427" s="6"/>
      <c r="B1427" s="6"/>
      <c r="C1427" s="6" t="e">
        <v>#DIV/0!</v>
      </c>
      <c r="D1427" s="6"/>
      <c r="E1427" s="6"/>
      <c r="F1427" s="6"/>
    </row>
    <row r="1428" spans="1:6" x14ac:dyDescent="0.25">
      <c r="A1428" s="6"/>
      <c r="B1428" s="6"/>
      <c r="C1428" s="6" t="e">
        <v>#DIV/0!</v>
      </c>
      <c r="D1428" s="6"/>
      <c r="E1428" s="6"/>
      <c r="F1428" s="6"/>
    </row>
    <row r="1429" spans="1:6" x14ac:dyDescent="0.25">
      <c r="A1429" s="6"/>
      <c r="B1429" s="6"/>
      <c r="C1429" s="6" t="e">
        <v>#DIV/0!</v>
      </c>
      <c r="D1429" s="6"/>
      <c r="E1429" s="6"/>
      <c r="F1429" s="6"/>
    </row>
    <row r="1430" spans="1:6" x14ac:dyDescent="0.25">
      <c r="A1430" s="6"/>
      <c r="B1430" s="6"/>
      <c r="C1430" s="6" t="e">
        <v>#DIV/0!</v>
      </c>
      <c r="D1430" s="6"/>
      <c r="E1430" s="6"/>
      <c r="F1430" s="6"/>
    </row>
    <row r="1431" spans="1:6" x14ac:dyDescent="0.25">
      <c r="A1431" s="6"/>
      <c r="B1431" s="6"/>
      <c r="C1431" s="6" t="e">
        <v>#DIV/0!</v>
      </c>
      <c r="D1431" s="6"/>
      <c r="E1431" s="6"/>
      <c r="F1431" s="6"/>
    </row>
    <row r="1432" spans="1:6" x14ac:dyDescent="0.25">
      <c r="A1432" s="6"/>
      <c r="B1432" s="6"/>
      <c r="C1432" s="6" t="e">
        <v>#DIV/0!</v>
      </c>
      <c r="D1432" s="6"/>
      <c r="E1432" s="6"/>
      <c r="F1432" s="6"/>
    </row>
    <row r="1433" spans="1:6" x14ac:dyDescent="0.25">
      <c r="A1433" s="6"/>
      <c r="B1433" s="6"/>
      <c r="C1433" s="6" t="e">
        <v>#DIV/0!</v>
      </c>
      <c r="D1433" s="6"/>
      <c r="E1433" s="6"/>
      <c r="F1433" s="6"/>
    </row>
    <row r="1434" spans="1:6" x14ac:dyDescent="0.25">
      <c r="A1434" s="6"/>
      <c r="B1434" s="6"/>
      <c r="C1434" s="6" t="e">
        <v>#DIV/0!</v>
      </c>
      <c r="D1434" s="6"/>
      <c r="E1434" s="6"/>
      <c r="F1434" s="6"/>
    </row>
    <row r="1435" spans="1:6" x14ac:dyDescent="0.25">
      <c r="A1435" s="6"/>
      <c r="B1435" s="6"/>
      <c r="C1435" s="6" t="e">
        <v>#DIV/0!</v>
      </c>
      <c r="D1435" s="6"/>
      <c r="E1435" s="6"/>
      <c r="F1435" s="6"/>
    </row>
    <row r="1436" spans="1:6" x14ac:dyDescent="0.25">
      <c r="A1436" s="6"/>
      <c r="B1436" s="6"/>
      <c r="C1436" s="6" t="e">
        <v>#DIV/0!</v>
      </c>
      <c r="D1436" s="6"/>
      <c r="E1436" s="6"/>
      <c r="F1436" s="6"/>
    </row>
    <row r="1437" spans="1:6" x14ac:dyDescent="0.25">
      <c r="A1437" s="6"/>
      <c r="B1437" s="6"/>
      <c r="C1437" s="6" t="e">
        <v>#DIV/0!</v>
      </c>
      <c r="D1437" s="6"/>
      <c r="E1437" s="6"/>
      <c r="F1437" s="6"/>
    </row>
    <row r="1438" spans="1:6" x14ac:dyDescent="0.25">
      <c r="A1438" s="6"/>
      <c r="B1438" s="6"/>
      <c r="C1438" s="6" t="e">
        <v>#DIV/0!</v>
      </c>
      <c r="D1438" s="6"/>
      <c r="E1438" s="6"/>
      <c r="F1438" s="6"/>
    </row>
    <row r="1439" spans="1:6" x14ac:dyDescent="0.25">
      <c r="A1439" s="6"/>
      <c r="B1439" s="6"/>
      <c r="C1439" s="6" t="e">
        <v>#DIV/0!</v>
      </c>
      <c r="D1439" s="6"/>
      <c r="E1439" s="6"/>
      <c r="F1439" s="6"/>
    </row>
    <row r="1440" spans="1:6" x14ac:dyDescent="0.25">
      <c r="A1440" s="6"/>
      <c r="B1440" s="6"/>
      <c r="C1440" s="6" t="e">
        <v>#DIV/0!</v>
      </c>
      <c r="D1440" s="6"/>
      <c r="E1440" s="6"/>
      <c r="F1440" s="6"/>
    </row>
    <row r="1441" spans="1:6" x14ac:dyDescent="0.25">
      <c r="A1441" s="6"/>
      <c r="B1441" s="6"/>
      <c r="C1441" s="6" t="e">
        <v>#DIV/0!</v>
      </c>
      <c r="D1441" s="6"/>
      <c r="E1441" s="6"/>
      <c r="F1441" s="6"/>
    </row>
    <row r="1442" spans="1:6" x14ac:dyDescent="0.25">
      <c r="A1442" s="6"/>
      <c r="B1442" s="6"/>
      <c r="C1442" s="6" t="e">
        <v>#DIV/0!</v>
      </c>
      <c r="D1442" s="6"/>
      <c r="E1442" s="6"/>
      <c r="F1442" s="6"/>
    </row>
    <row r="1443" spans="1:6" x14ac:dyDescent="0.25">
      <c r="A1443" s="6"/>
      <c r="B1443" s="6"/>
      <c r="C1443" s="6" t="e">
        <v>#DIV/0!</v>
      </c>
      <c r="D1443" s="6"/>
      <c r="E1443" s="6"/>
      <c r="F1443" s="6"/>
    </row>
    <row r="1444" spans="1:6" x14ac:dyDescent="0.25">
      <c r="A1444" s="6"/>
      <c r="B1444" s="6"/>
      <c r="C1444" s="6" t="e">
        <v>#DIV/0!</v>
      </c>
      <c r="D1444" s="6"/>
      <c r="E1444" s="6"/>
      <c r="F1444" s="6"/>
    </row>
    <row r="1445" spans="1:6" x14ac:dyDescent="0.25">
      <c r="A1445" s="6"/>
      <c r="B1445" s="6"/>
      <c r="C1445" s="6" t="e">
        <v>#DIV/0!</v>
      </c>
      <c r="D1445" s="6"/>
      <c r="E1445" s="6"/>
      <c r="F1445" s="6"/>
    </row>
    <row r="1446" spans="1:6" x14ac:dyDescent="0.25">
      <c r="A1446" s="6"/>
      <c r="B1446" s="6"/>
      <c r="C1446" s="6" t="e">
        <v>#DIV/0!</v>
      </c>
      <c r="D1446" s="6"/>
      <c r="E1446" s="6"/>
      <c r="F1446" s="6"/>
    </row>
    <row r="1447" spans="1:6" x14ac:dyDescent="0.25">
      <c r="A1447" s="6"/>
      <c r="B1447" s="6"/>
      <c r="C1447" s="6" t="e">
        <v>#DIV/0!</v>
      </c>
      <c r="D1447" s="6"/>
      <c r="E1447" s="6"/>
      <c r="F1447" s="6"/>
    </row>
    <row r="1448" spans="1:6" x14ac:dyDescent="0.25">
      <c r="A1448" s="6"/>
      <c r="B1448" s="6"/>
      <c r="C1448" s="6" t="e">
        <v>#DIV/0!</v>
      </c>
      <c r="D1448" s="6"/>
      <c r="E1448" s="6"/>
      <c r="F1448" s="6"/>
    </row>
    <row r="1449" spans="1:6" x14ac:dyDescent="0.25">
      <c r="A1449" s="6"/>
      <c r="B1449" s="6"/>
      <c r="C1449" s="6" t="e">
        <v>#DIV/0!</v>
      </c>
      <c r="D1449" s="6"/>
      <c r="E1449" s="6"/>
      <c r="F1449" s="6"/>
    </row>
    <row r="1450" spans="1:6" x14ac:dyDescent="0.25">
      <c r="A1450" s="6"/>
      <c r="B1450" s="6"/>
      <c r="C1450" s="6" t="e">
        <v>#DIV/0!</v>
      </c>
      <c r="D1450" s="6"/>
      <c r="E1450" s="6"/>
      <c r="F1450" s="6"/>
    </row>
    <row r="1451" spans="1:6" x14ac:dyDescent="0.25">
      <c r="A1451" s="6"/>
      <c r="B1451" s="6"/>
      <c r="C1451" s="6" t="e">
        <v>#DIV/0!</v>
      </c>
      <c r="D1451" s="6"/>
      <c r="E1451" s="6"/>
      <c r="F1451" s="6"/>
    </row>
    <row r="1452" spans="1:6" x14ac:dyDescent="0.25">
      <c r="A1452" s="6"/>
      <c r="B1452" s="6"/>
      <c r="C1452" s="6" t="e">
        <v>#DIV/0!</v>
      </c>
      <c r="D1452" s="6"/>
      <c r="E1452" s="6"/>
      <c r="F1452" s="6"/>
    </row>
    <row r="1453" spans="1:6" x14ac:dyDescent="0.25">
      <c r="A1453" s="6"/>
      <c r="B1453" s="6"/>
      <c r="C1453" s="6" t="e">
        <v>#DIV/0!</v>
      </c>
      <c r="D1453" s="6"/>
      <c r="E1453" s="6"/>
      <c r="F1453" s="6"/>
    </row>
    <row r="1454" spans="1:6" x14ac:dyDescent="0.25">
      <c r="A1454" s="6"/>
      <c r="B1454" s="6"/>
      <c r="C1454" s="6" t="e">
        <v>#DIV/0!</v>
      </c>
      <c r="D1454" s="6"/>
      <c r="E1454" s="6"/>
      <c r="F1454" s="6"/>
    </row>
    <row r="1455" spans="1:6" x14ac:dyDescent="0.25">
      <c r="A1455" s="6"/>
      <c r="B1455" s="6"/>
      <c r="C1455" s="6" t="e">
        <v>#DIV/0!</v>
      </c>
      <c r="D1455" s="6"/>
      <c r="E1455" s="6"/>
      <c r="F1455" s="6"/>
    </row>
    <row r="1456" spans="1:6" x14ac:dyDescent="0.25">
      <c r="A1456" s="6"/>
      <c r="B1456" s="6"/>
      <c r="C1456" s="6" t="e">
        <v>#DIV/0!</v>
      </c>
      <c r="D1456" s="6"/>
      <c r="E1456" s="6"/>
      <c r="F1456" s="6"/>
    </row>
    <row r="1457" spans="1:6" x14ac:dyDescent="0.25">
      <c r="A1457" s="6"/>
      <c r="B1457" s="6"/>
      <c r="C1457" s="6" t="e">
        <v>#DIV/0!</v>
      </c>
      <c r="D1457" s="6"/>
      <c r="E1457" s="6"/>
      <c r="F1457" s="6"/>
    </row>
    <row r="1458" spans="1:6" x14ac:dyDescent="0.25">
      <c r="A1458" s="6"/>
      <c r="B1458" s="6"/>
      <c r="C1458" s="6" t="e">
        <v>#DIV/0!</v>
      </c>
      <c r="D1458" s="6"/>
      <c r="E1458" s="6"/>
      <c r="F1458" s="6"/>
    </row>
    <row r="1459" spans="1:6" x14ac:dyDescent="0.25">
      <c r="A1459" s="6"/>
      <c r="B1459" s="6"/>
      <c r="C1459" s="6" t="e">
        <v>#DIV/0!</v>
      </c>
      <c r="D1459" s="6"/>
      <c r="E1459" s="6"/>
      <c r="F1459" s="6"/>
    </row>
    <row r="1460" spans="1:6" x14ac:dyDescent="0.25">
      <c r="A1460" s="6"/>
      <c r="B1460" s="6"/>
      <c r="C1460" s="6" t="e">
        <v>#DIV/0!</v>
      </c>
      <c r="D1460" s="6"/>
      <c r="E1460" s="6"/>
      <c r="F1460" s="6"/>
    </row>
    <row r="1461" spans="1:6" x14ac:dyDescent="0.25">
      <c r="A1461" s="6"/>
      <c r="B1461" s="6"/>
      <c r="C1461" s="6" t="e">
        <v>#DIV/0!</v>
      </c>
      <c r="D1461" s="6"/>
      <c r="E1461" s="6"/>
      <c r="F1461" s="6"/>
    </row>
    <row r="1462" spans="1:6" x14ac:dyDescent="0.25">
      <c r="A1462" s="6"/>
      <c r="B1462" s="6"/>
      <c r="C1462" s="6" t="e">
        <v>#DIV/0!</v>
      </c>
      <c r="D1462" s="6"/>
      <c r="E1462" s="6"/>
      <c r="F1462" s="6"/>
    </row>
    <row r="1463" spans="1:6" x14ac:dyDescent="0.25">
      <c r="A1463" s="6"/>
      <c r="B1463" s="6"/>
      <c r="C1463" s="6" t="e">
        <v>#DIV/0!</v>
      </c>
      <c r="D1463" s="6"/>
      <c r="E1463" s="6"/>
      <c r="F1463" s="6"/>
    </row>
    <row r="1464" spans="1:6" x14ac:dyDescent="0.25">
      <c r="A1464" s="6"/>
      <c r="B1464" s="6"/>
      <c r="C1464" s="6" t="e">
        <v>#DIV/0!</v>
      </c>
      <c r="D1464" s="6"/>
      <c r="E1464" s="6"/>
      <c r="F1464" s="6"/>
    </row>
    <row r="1465" spans="1:6" x14ac:dyDescent="0.25">
      <c r="A1465" s="6"/>
      <c r="B1465" s="6"/>
      <c r="C1465" s="6" t="e">
        <v>#DIV/0!</v>
      </c>
      <c r="D1465" s="6"/>
      <c r="E1465" s="6"/>
      <c r="F1465" s="6"/>
    </row>
    <row r="1466" spans="1:6" x14ac:dyDescent="0.25">
      <c r="A1466" s="6"/>
      <c r="B1466" s="6"/>
      <c r="C1466" s="6" t="e">
        <v>#DIV/0!</v>
      </c>
      <c r="D1466" s="6"/>
      <c r="E1466" s="6"/>
      <c r="F1466" s="6"/>
    </row>
    <row r="1467" spans="1:6" x14ac:dyDescent="0.25">
      <c r="A1467" s="6"/>
      <c r="B1467" s="6"/>
      <c r="C1467" s="6" t="e">
        <v>#DIV/0!</v>
      </c>
      <c r="D1467" s="6"/>
      <c r="E1467" s="6"/>
      <c r="F1467" s="6"/>
    </row>
    <row r="1468" spans="1:6" x14ac:dyDescent="0.25">
      <c r="A1468" s="6"/>
      <c r="B1468" s="6"/>
      <c r="C1468" s="6" t="e">
        <v>#DIV/0!</v>
      </c>
      <c r="D1468" s="6"/>
      <c r="E1468" s="6"/>
      <c r="F1468" s="6"/>
    </row>
    <row r="1469" spans="1:6" x14ac:dyDescent="0.25">
      <c r="A1469" s="6"/>
      <c r="B1469" s="6"/>
      <c r="C1469" s="6" t="e">
        <v>#DIV/0!</v>
      </c>
      <c r="D1469" s="6"/>
      <c r="E1469" s="6"/>
      <c r="F1469" s="6"/>
    </row>
    <row r="1470" spans="1:6" x14ac:dyDescent="0.25">
      <c r="A1470" s="6"/>
      <c r="B1470" s="6"/>
      <c r="C1470" s="6" t="e">
        <v>#DIV/0!</v>
      </c>
      <c r="D1470" s="6"/>
      <c r="E1470" s="6"/>
      <c r="F1470" s="6"/>
    </row>
    <row r="1471" spans="1:6" x14ac:dyDescent="0.25">
      <c r="A1471" s="6"/>
      <c r="B1471" s="6"/>
      <c r="C1471" s="6" t="e">
        <v>#DIV/0!</v>
      </c>
      <c r="D1471" s="6"/>
      <c r="E1471" s="6"/>
      <c r="F1471" s="6"/>
    </row>
    <row r="1472" spans="1:6" x14ac:dyDescent="0.25">
      <c r="A1472" s="6"/>
      <c r="B1472" s="6"/>
      <c r="C1472" s="6"/>
      <c r="D1472" s="6"/>
      <c r="E1472" s="6"/>
      <c r="F1472" s="6"/>
    </row>
    <row r="1473" spans="1:6" x14ac:dyDescent="0.25">
      <c r="A1473" s="6"/>
      <c r="B1473" s="6"/>
      <c r="C1473" s="6"/>
      <c r="D1473" s="6"/>
      <c r="E1473" s="6"/>
      <c r="F1473" s="6"/>
    </row>
    <row r="1474" spans="1:6" x14ac:dyDescent="0.25">
      <c r="A1474" s="6"/>
      <c r="B1474" s="6"/>
      <c r="C1474" s="6"/>
      <c r="D1474" s="6"/>
      <c r="E1474" s="6"/>
      <c r="F1474" s="6"/>
    </row>
    <row r="1475" spans="1:6" x14ac:dyDescent="0.25">
      <c r="A1475" s="6"/>
      <c r="B1475" s="6"/>
      <c r="C1475" s="6"/>
      <c r="D1475" s="6"/>
      <c r="E1475" s="6"/>
      <c r="F1475" s="6"/>
    </row>
    <row r="1476" spans="1:6" x14ac:dyDescent="0.25">
      <c r="A1476" s="6"/>
      <c r="B1476" s="6"/>
      <c r="C1476" s="6"/>
      <c r="D1476" s="6"/>
      <c r="E1476" s="6"/>
      <c r="F1476" s="6"/>
    </row>
    <row r="1477" spans="1:6" x14ac:dyDescent="0.25">
      <c r="A1477" s="6"/>
      <c r="B1477" s="6"/>
      <c r="C1477" s="6"/>
      <c r="D1477" s="6"/>
      <c r="E1477" s="6"/>
      <c r="F1477" s="6"/>
    </row>
    <row r="1478" spans="1:6" x14ac:dyDescent="0.25">
      <c r="A1478" s="6"/>
      <c r="B1478" s="6"/>
      <c r="C1478" s="6"/>
      <c r="D1478" s="6"/>
      <c r="E1478" s="6"/>
      <c r="F1478" s="6"/>
    </row>
    <row r="1479" spans="1:6" x14ac:dyDescent="0.25">
      <c r="A1479" s="6"/>
      <c r="B1479" s="6"/>
      <c r="C1479" s="6"/>
      <c r="D1479" s="6"/>
      <c r="E1479" s="6"/>
      <c r="F1479" s="6"/>
    </row>
    <row r="1480" spans="1:6" x14ac:dyDescent="0.25">
      <c r="A1480" s="6"/>
      <c r="B1480" s="6"/>
      <c r="C1480" s="6"/>
      <c r="D1480" s="6"/>
      <c r="E1480" s="6"/>
      <c r="F1480" s="6"/>
    </row>
    <row r="1481" spans="1:6" x14ac:dyDescent="0.25">
      <c r="A1481" s="6"/>
      <c r="B1481" s="6"/>
      <c r="C1481" s="6"/>
      <c r="D1481" s="6"/>
      <c r="E1481" s="6"/>
      <c r="F1481" s="6"/>
    </row>
    <row r="1482" spans="1:6" x14ac:dyDescent="0.25">
      <c r="A1482" s="6"/>
      <c r="B1482" s="6"/>
      <c r="C1482" s="6"/>
      <c r="D1482" s="6"/>
      <c r="E1482" s="6"/>
      <c r="F1482" s="6"/>
    </row>
    <row r="1483" spans="1:6" x14ac:dyDescent="0.25">
      <c r="A1483" s="6"/>
      <c r="B1483" s="6"/>
      <c r="C1483" s="6"/>
      <c r="D1483" s="6"/>
      <c r="E1483" s="6"/>
      <c r="F1483" s="6"/>
    </row>
    <row r="1484" spans="1:6" x14ac:dyDescent="0.25">
      <c r="A1484" s="6"/>
      <c r="B1484" s="6"/>
      <c r="C1484" s="6"/>
      <c r="D1484" s="6"/>
      <c r="E1484" s="6"/>
      <c r="F1484" s="6"/>
    </row>
    <row r="1485" spans="1:6" x14ac:dyDescent="0.25">
      <c r="A1485" s="6"/>
      <c r="B1485" s="6"/>
      <c r="C1485" s="6"/>
      <c r="D1485" s="6"/>
      <c r="E1485" s="6"/>
      <c r="F1485" s="6"/>
    </row>
    <row r="1486" spans="1:6" x14ac:dyDescent="0.25">
      <c r="A1486" s="6"/>
      <c r="B1486" s="6"/>
      <c r="C1486" s="6"/>
      <c r="D1486" s="6"/>
      <c r="E1486" s="6"/>
      <c r="F1486" s="6"/>
    </row>
    <row r="1487" spans="1:6" x14ac:dyDescent="0.25">
      <c r="A1487" s="6"/>
      <c r="B1487" s="6"/>
      <c r="C1487" s="6"/>
      <c r="D1487" s="6"/>
      <c r="E1487" s="6"/>
      <c r="F1487" s="6"/>
    </row>
    <row r="1488" spans="1:6" x14ac:dyDescent="0.25">
      <c r="A1488" s="6"/>
      <c r="B1488" s="6"/>
      <c r="C1488" s="6"/>
      <c r="D1488" s="6"/>
      <c r="E1488" s="6"/>
      <c r="F1488" s="6"/>
    </row>
    <row r="1489" spans="1:6" x14ac:dyDescent="0.25">
      <c r="A1489" s="6"/>
      <c r="B1489" s="6"/>
      <c r="C1489" s="6"/>
      <c r="D1489" s="6"/>
      <c r="E1489" s="6"/>
      <c r="F1489" s="6"/>
    </row>
    <row r="1490" spans="1:6" x14ac:dyDescent="0.25">
      <c r="A1490" s="6"/>
      <c r="B1490" s="6"/>
      <c r="C1490" s="6"/>
      <c r="D1490" s="6"/>
      <c r="E1490" s="6"/>
      <c r="F1490" s="6"/>
    </row>
    <row r="1491" spans="1:6" x14ac:dyDescent="0.25">
      <c r="A1491" s="6"/>
      <c r="B1491" s="6"/>
      <c r="C1491" s="6"/>
      <c r="D1491" s="6"/>
      <c r="E1491" s="6"/>
      <c r="F1491" s="6"/>
    </row>
    <row r="1492" spans="1:6" x14ac:dyDescent="0.25">
      <c r="A1492" s="6"/>
      <c r="B1492" s="6"/>
      <c r="C1492" s="6"/>
      <c r="D1492" s="6"/>
      <c r="E1492" s="6"/>
      <c r="F1492" s="6"/>
    </row>
    <row r="1493" spans="1:6" x14ac:dyDescent="0.25">
      <c r="A1493" s="6"/>
      <c r="B1493" s="6"/>
      <c r="C1493" s="6"/>
      <c r="D1493" s="6"/>
      <c r="E1493" s="6"/>
      <c r="F1493" s="6"/>
    </row>
    <row r="1494" spans="1:6" x14ac:dyDescent="0.25">
      <c r="A1494" s="6"/>
      <c r="B1494" s="6"/>
      <c r="C1494" s="6"/>
      <c r="D1494" s="6"/>
      <c r="E1494" s="6"/>
      <c r="F1494" s="6"/>
    </row>
    <row r="1495" spans="1:6" x14ac:dyDescent="0.25">
      <c r="A1495" s="6"/>
      <c r="B1495" s="6"/>
      <c r="C1495" s="6"/>
      <c r="D1495" s="6"/>
      <c r="E1495" s="6"/>
      <c r="F1495" s="6"/>
    </row>
    <row r="1496" spans="1:6" x14ac:dyDescent="0.25">
      <c r="A1496" s="6"/>
      <c r="B1496" s="6"/>
      <c r="C1496" s="6"/>
      <c r="D1496" s="6"/>
      <c r="E1496" s="6"/>
      <c r="F1496" s="6"/>
    </row>
    <row r="1497" spans="1:6" x14ac:dyDescent="0.25">
      <c r="A1497" s="6"/>
      <c r="B1497" s="6"/>
      <c r="C1497" s="6"/>
      <c r="D1497" s="6"/>
      <c r="E1497" s="6"/>
      <c r="F1497" s="6"/>
    </row>
    <row r="1498" spans="1:6" x14ac:dyDescent="0.25">
      <c r="A1498" s="6"/>
      <c r="B1498" s="6"/>
      <c r="C1498" s="6"/>
      <c r="D1498" s="6"/>
      <c r="E1498" s="6"/>
      <c r="F1498" s="6"/>
    </row>
    <row r="1499" spans="1:6" x14ac:dyDescent="0.25">
      <c r="A1499" s="6"/>
      <c r="B1499" s="6"/>
      <c r="C1499" s="6"/>
      <c r="D1499" s="6"/>
      <c r="E1499" s="6"/>
      <c r="F1499" s="6"/>
    </row>
    <row r="1500" spans="1:6" x14ac:dyDescent="0.25">
      <c r="A1500" s="6"/>
      <c r="B1500" s="6"/>
      <c r="C1500" s="6"/>
      <c r="D1500" s="6"/>
      <c r="E1500" s="6"/>
      <c r="F1500" s="6"/>
    </row>
    <row r="1501" spans="1:6" x14ac:dyDescent="0.25">
      <c r="A1501" s="6"/>
      <c r="B1501" s="6"/>
      <c r="C1501" s="6"/>
      <c r="D1501" s="6"/>
      <c r="E1501" s="6"/>
      <c r="F1501" s="6"/>
    </row>
    <row r="1502" spans="1:6" x14ac:dyDescent="0.25">
      <c r="A1502" s="6"/>
      <c r="B1502" s="6"/>
      <c r="C1502" s="6"/>
      <c r="D1502" s="6"/>
      <c r="E1502" s="6"/>
      <c r="F1502" s="6"/>
    </row>
    <row r="1503" spans="1:6" x14ac:dyDescent="0.25">
      <c r="A1503" s="6"/>
      <c r="B1503" s="6"/>
      <c r="C1503" s="6"/>
      <c r="D1503" s="6"/>
      <c r="E1503" s="6"/>
      <c r="F1503" s="6"/>
    </row>
    <row r="1504" spans="1:6" x14ac:dyDescent="0.25">
      <c r="A1504" s="6"/>
      <c r="B1504" s="6"/>
      <c r="C1504" s="6"/>
      <c r="D1504" s="6"/>
      <c r="E1504" s="6"/>
      <c r="F1504" s="6"/>
    </row>
    <row r="1505" spans="1:6" x14ac:dyDescent="0.25">
      <c r="A1505" s="6"/>
      <c r="B1505" s="6"/>
      <c r="C1505" s="6"/>
      <c r="D1505" s="6"/>
      <c r="E1505" s="6"/>
      <c r="F1505" s="6"/>
    </row>
    <row r="1506" spans="1:6" x14ac:dyDescent="0.25">
      <c r="A1506" s="6"/>
      <c r="B1506" s="6"/>
      <c r="C1506" s="6"/>
      <c r="D1506" s="6"/>
      <c r="E1506" s="6"/>
      <c r="F1506" s="6"/>
    </row>
    <row r="1507" spans="1:6" x14ac:dyDescent="0.25">
      <c r="A1507" s="6"/>
      <c r="B1507" s="6"/>
      <c r="C1507" s="6"/>
      <c r="D1507" s="6"/>
      <c r="E1507" s="6"/>
      <c r="F1507" s="6"/>
    </row>
    <row r="1508" spans="1:6" x14ac:dyDescent="0.25">
      <c r="A1508" s="6"/>
      <c r="B1508" s="6"/>
      <c r="C1508" s="6"/>
      <c r="D1508" s="6"/>
      <c r="E1508" s="6"/>
      <c r="F1508" s="6"/>
    </row>
    <row r="1509" spans="1:6" x14ac:dyDescent="0.25">
      <c r="A1509" s="6"/>
      <c r="B1509" s="6"/>
      <c r="C1509" s="6"/>
      <c r="D1509" s="6"/>
      <c r="E1509" s="6"/>
      <c r="F1509" s="6"/>
    </row>
    <row r="1510" spans="1:6" x14ac:dyDescent="0.25">
      <c r="A1510" s="6"/>
      <c r="B1510" s="6"/>
      <c r="C1510" s="6"/>
      <c r="D1510" s="6"/>
      <c r="E1510" s="6"/>
      <c r="F1510" s="6"/>
    </row>
    <row r="1511" spans="1:6" x14ac:dyDescent="0.25">
      <c r="A1511" s="6"/>
      <c r="B1511" s="6"/>
      <c r="C1511" s="6"/>
      <c r="D1511" s="6"/>
      <c r="E1511" s="6"/>
      <c r="F1511" s="6"/>
    </row>
    <row r="1512" spans="1:6" x14ac:dyDescent="0.25">
      <c r="A1512" s="6"/>
      <c r="B1512" s="6"/>
      <c r="C1512" s="6"/>
      <c r="D1512" s="6"/>
      <c r="E1512" s="6"/>
      <c r="F1512" s="6"/>
    </row>
    <row r="1513" spans="1:6" x14ac:dyDescent="0.25">
      <c r="A1513" s="6"/>
      <c r="B1513" s="6"/>
      <c r="C1513" s="6"/>
      <c r="D1513" s="6"/>
      <c r="E1513" s="6"/>
      <c r="F1513" s="6"/>
    </row>
    <row r="1514" spans="1:6" x14ac:dyDescent="0.25">
      <c r="A1514" s="6"/>
      <c r="B1514" s="6"/>
      <c r="C1514" s="6"/>
      <c r="D1514" s="6"/>
      <c r="E1514" s="6"/>
      <c r="F1514" s="6"/>
    </row>
    <row r="1515" spans="1:6" x14ac:dyDescent="0.25">
      <c r="A1515" s="6"/>
      <c r="B1515" s="6"/>
      <c r="C1515" s="6"/>
      <c r="D1515" s="6"/>
      <c r="E1515" s="6"/>
      <c r="F1515" s="6"/>
    </row>
    <row r="1516" spans="1:6" x14ac:dyDescent="0.25">
      <c r="A1516" s="6"/>
      <c r="B1516" s="6"/>
      <c r="C1516" s="6"/>
      <c r="D1516" s="6"/>
      <c r="E1516" s="6"/>
      <c r="F1516" s="6"/>
    </row>
    <row r="1517" spans="1:6" x14ac:dyDescent="0.25">
      <c r="A1517" s="6"/>
      <c r="B1517" s="6"/>
      <c r="C1517" s="6"/>
      <c r="D1517" s="6"/>
      <c r="E1517" s="6"/>
      <c r="F1517" s="6"/>
    </row>
    <row r="1518" spans="1:6" x14ac:dyDescent="0.25">
      <c r="A1518" s="6"/>
      <c r="B1518" s="6"/>
      <c r="C1518" s="6"/>
      <c r="D1518" s="6"/>
      <c r="E1518" s="6"/>
      <c r="F1518" s="6"/>
    </row>
    <row r="1519" spans="1:6" x14ac:dyDescent="0.25">
      <c r="A1519" s="6"/>
      <c r="B1519" s="6"/>
      <c r="C1519" s="6"/>
      <c r="D1519" s="6"/>
      <c r="E1519" s="6"/>
      <c r="F1519" s="6"/>
    </row>
    <row r="1520" spans="1:6" x14ac:dyDescent="0.25">
      <c r="A1520" s="6"/>
      <c r="B1520" s="6"/>
      <c r="C1520" s="6"/>
      <c r="D1520" s="6"/>
      <c r="E1520" s="6"/>
      <c r="F1520" s="6"/>
    </row>
    <row r="1521" spans="1:6" x14ac:dyDescent="0.25">
      <c r="A1521" s="6"/>
      <c r="B1521" s="6"/>
      <c r="C1521" s="6"/>
      <c r="D1521" s="6"/>
      <c r="E1521" s="6"/>
      <c r="F1521" s="6"/>
    </row>
    <row r="1522" spans="1:6" x14ac:dyDescent="0.25">
      <c r="A1522" s="6"/>
      <c r="B1522" s="6"/>
      <c r="C1522" s="6"/>
      <c r="D1522" s="6"/>
      <c r="E1522" s="6"/>
      <c r="F1522" s="6"/>
    </row>
    <row r="1523" spans="1:6" x14ac:dyDescent="0.25">
      <c r="A1523" s="6"/>
      <c r="B1523" s="6"/>
      <c r="C1523" s="6"/>
      <c r="D1523" s="6"/>
      <c r="E1523" s="6"/>
      <c r="F1523" s="6"/>
    </row>
    <row r="1524" spans="1:6" x14ac:dyDescent="0.25">
      <c r="A1524" s="6"/>
      <c r="B1524" s="6"/>
      <c r="C1524" s="6"/>
      <c r="D1524" s="6"/>
      <c r="E1524" s="6"/>
      <c r="F1524" s="6"/>
    </row>
    <row r="1525" spans="1:6" x14ac:dyDescent="0.25">
      <c r="A1525" s="6"/>
      <c r="B1525" s="6"/>
      <c r="C1525" s="6"/>
      <c r="D1525" s="6"/>
      <c r="E1525" s="6"/>
      <c r="F1525" s="6"/>
    </row>
    <row r="1526" spans="1:6" x14ac:dyDescent="0.25">
      <c r="A1526" s="6"/>
      <c r="B1526" s="6"/>
      <c r="C1526" s="6"/>
      <c r="D1526" s="6"/>
      <c r="E1526" s="6"/>
      <c r="F1526" s="6"/>
    </row>
    <row r="1527" spans="1:6" x14ac:dyDescent="0.25">
      <c r="A1527" s="6"/>
      <c r="B1527" s="6"/>
      <c r="C1527" s="6"/>
      <c r="D1527" s="6"/>
      <c r="E1527" s="6"/>
      <c r="F1527" s="6"/>
    </row>
    <row r="1528" spans="1:6" x14ac:dyDescent="0.25">
      <c r="A1528" s="6"/>
      <c r="B1528" s="6"/>
      <c r="C1528" s="6"/>
      <c r="D1528" s="6"/>
      <c r="E1528" s="6"/>
      <c r="F1528" s="6"/>
    </row>
    <row r="1529" spans="1:6" x14ac:dyDescent="0.25">
      <c r="A1529" s="6"/>
      <c r="B1529" s="6"/>
      <c r="C1529" s="6"/>
      <c r="D1529" s="6"/>
      <c r="E1529" s="6"/>
      <c r="F1529" s="6"/>
    </row>
    <row r="1530" spans="1:6" x14ac:dyDescent="0.25">
      <c r="A1530" s="6"/>
      <c r="B1530" s="6"/>
      <c r="C1530" s="6"/>
      <c r="D1530" s="6"/>
      <c r="E1530" s="6"/>
      <c r="F1530" s="6"/>
    </row>
    <row r="1531" spans="1:6" x14ac:dyDescent="0.25">
      <c r="A1531" s="6"/>
      <c r="B1531" s="6"/>
      <c r="C1531" s="6"/>
      <c r="D1531" s="6"/>
      <c r="E1531" s="6"/>
      <c r="F1531" s="6"/>
    </row>
    <row r="1532" spans="1:6" x14ac:dyDescent="0.25">
      <c r="A1532" s="6"/>
      <c r="B1532" s="6"/>
      <c r="C1532" s="6"/>
      <c r="D1532" s="6"/>
      <c r="E1532" s="6"/>
      <c r="F1532" s="6"/>
    </row>
    <row r="1533" spans="1:6" x14ac:dyDescent="0.25">
      <c r="A1533" s="6"/>
      <c r="B1533" s="6"/>
      <c r="C1533" s="6"/>
      <c r="D1533" s="6"/>
      <c r="E1533" s="6"/>
      <c r="F1533" s="6"/>
    </row>
    <row r="1534" spans="1:6" x14ac:dyDescent="0.25">
      <c r="A1534" s="6"/>
      <c r="B1534" s="6"/>
      <c r="C1534" s="6"/>
      <c r="D1534" s="6"/>
      <c r="E1534" s="6"/>
      <c r="F1534" s="6"/>
    </row>
    <row r="1535" spans="1:6" x14ac:dyDescent="0.25">
      <c r="A1535" s="6"/>
      <c r="B1535" s="6"/>
      <c r="C1535" s="6"/>
      <c r="D1535" s="6"/>
      <c r="E1535" s="6"/>
      <c r="F1535" s="6"/>
    </row>
    <row r="1536" spans="1:6" x14ac:dyDescent="0.25">
      <c r="A1536" s="6"/>
      <c r="B1536" s="6"/>
      <c r="C1536" s="6"/>
      <c r="D1536" s="6"/>
      <c r="E1536" s="6"/>
      <c r="F1536" s="6"/>
    </row>
    <row r="1537" spans="1:6" x14ac:dyDescent="0.25">
      <c r="A1537" s="6"/>
      <c r="B1537" s="6"/>
      <c r="C1537" s="6"/>
      <c r="D1537" s="6"/>
      <c r="E1537" s="6"/>
      <c r="F1537" s="6"/>
    </row>
    <row r="1538" spans="1:6" x14ac:dyDescent="0.25">
      <c r="A1538" s="6"/>
      <c r="B1538" s="6"/>
      <c r="C1538" s="6"/>
      <c r="D1538" s="6"/>
      <c r="E1538" s="6"/>
      <c r="F1538" s="6"/>
    </row>
    <row r="1539" spans="1:6" x14ac:dyDescent="0.25">
      <c r="A1539" s="6"/>
      <c r="B1539" s="6"/>
      <c r="C1539" s="6"/>
      <c r="D1539" s="6"/>
      <c r="E1539" s="6"/>
      <c r="F1539" s="6"/>
    </row>
    <row r="1540" spans="1:6" x14ac:dyDescent="0.25">
      <c r="A1540" s="6"/>
      <c r="B1540" s="6"/>
      <c r="C1540" s="6"/>
      <c r="D1540" s="6"/>
      <c r="E1540" s="6"/>
      <c r="F1540" s="6"/>
    </row>
    <row r="1541" spans="1:6" x14ac:dyDescent="0.25">
      <c r="A1541" s="6"/>
      <c r="B1541" s="6"/>
      <c r="C1541" s="6"/>
      <c r="D1541" s="6"/>
      <c r="E1541" s="6"/>
      <c r="F1541" s="6"/>
    </row>
    <row r="1542" spans="1:6" x14ac:dyDescent="0.25">
      <c r="A1542" s="6"/>
      <c r="B1542" s="6"/>
      <c r="C1542" s="6"/>
      <c r="D1542" s="6"/>
      <c r="E1542" s="6"/>
      <c r="F1542" s="6"/>
    </row>
    <row r="1543" spans="1:6" x14ac:dyDescent="0.25">
      <c r="A1543" s="6"/>
      <c r="B1543" s="6"/>
      <c r="C1543" s="6"/>
      <c r="D1543" s="6"/>
      <c r="E1543" s="6"/>
      <c r="F1543" s="6"/>
    </row>
    <row r="1544" spans="1:6" x14ac:dyDescent="0.25">
      <c r="A1544" s="6"/>
      <c r="B1544" s="6"/>
      <c r="C1544" s="6"/>
      <c r="D1544" s="6"/>
      <c r="E1544" s="6"/>
      <c r="F1544" s="6"/>
    </row>
    <row r="1545" spans="1:6" x14ac:dyDescent="0.25">
      <c r="A1545" s="6"/>
      <c r="B1545" s="6"/>
      <c r="C1545" s="6"/>
      <c r="D1545" s="6"/>
      <c r="E1545" s="6"/>
      <c r="F1545" s="6"/>
    </row>
    <row r="1546" spans="1:6" x14ac:dyDescent="0.25">
      <c r="A1546" s="6"/>
      <c r="B1546" s="6"/>
      <c r="C1546" s="6"/>
      <c r="D1546" s="6"/>
      <c r="E1546" s="6"/>
      <c r="F1546" s="6"/>
    </row>
    <row r="1547" spans="1:6" x14ac:dyDescent="0.25">
      <c r="A1547" s="6"/>
      <c r="B1547" s="6"/>
      <c r="C1547" s="6"/>
      <c r="D1547" s="6"/>
      <c r="E1547" s="6"/>
      <c r="F1547" s="6"/>
    </row>
    <row r="1548" spans="1:6" x14ac:dyDescent="0.25">
      <c r="A1548" s="6"/>
      <c r="B1548" s="6"/>
      <c r="C1548" s="6"/>
      <c r="D1548" s="6"/>
      <c r="E1548" s="6"/>
      <c r="F1548" s="6"/>
    </row>
    <row r="1549" spans="1:6" x14ac:dyDescent="0.25">
      <c r="A1549" s="6"/>
      <c r="B1549" s="6"/>
      <c r="C1549" s="6"/>
      <c r="D1549" s="6"/>
      <c r="E1549" s="6"/>
      <c r="F1549" s="6"/>
    </row>
    <row r="1550" spans="1:6" x14ac:dyDescent="0.25">
      <c r="A1550" s="6"/>
      <c r="B1550" s="6"/>
      <c r="C1550" s="6"/>
      <c r="D1550" s="6"/>
      <c r="E1550" s="6"/>
      <c r="F1550" s="6"/>
    </row>
    <row r="1551" spans="1:6" x14ac:dyDescent="0.25">
      <c r="A1551" s="6"/>
      <c r="B1551" s="6"/>
      <c r="C1551" s="6"/>
      <c r="D1551" s="6"/>
      <c r="E1551" s="6"/>
      <c r="F1551" s="6"/>
    </row>
    <row r="1552" spans="1:6" x14ac:dyDescent="0.25">
      <c r="A1552" s="6"/>
      <c r="B1552" s="6"/>
      <c r="C1552" s="6"/>
      <c r="D1552" s="6"/>
      <c r="E1552" s="6"/>
      <c r="F1552" s="6"/>
    </row>
    <row r="1553" spans="1:6" x14ac:dyDescent="0.25">
      <c r="A1553" s="6"/>
      <c r="B1553" s="6"/>
      <c r="C1553" s="6"/>
      <c r="D1553" s="6"/>
      <c r="E1553" s="6"/>
      <c r="F1553" s="6"/>
    </row>
    <row r="1554" spans="1:6" x14ac:dyDescent="0.25">
      <c r="A1554" s="6"/>
      <c r="B1554" s="6"/>
      <c r="C1554" s="6"/>
      <c r="D1554" s="6"/>
      <c r="E1554" s="6"/>
      <c r="F1554" s="6"/>
    </row>
    <row r="1555" spans="1:6" x14ac:dyDescent="0.25">
      <c r="A1555" s="6"/>
      <c r="B1555" s="6"/>
      <c r="C1555" s="6"/>
      <c r="D1555" s="6"/>
      <c r="E1555" s="6"/>
      <c r="F1555" s="6"/>
    </row>
    <row r="1556" spans="1:6" x14ac:dyDescent="0.25">
      <c r="A1556" s="6"/>
      <c r="B1556" s="6"/>
      <c r="C1556" s="6"/>
      <c r="D1556" s="6"/>
      <c r="E1556" s="6"/>
      <c r="F1556" s="6"/>
    </row>
    <row r="1557" spans="1:6" x14ac:dyDescent="0.25">
      <c r="A1557" s="6"/>
      <c r="B1557" s="6"/>
      <c r="C1557" s="6"/>
      <c r="D1557" s="6"/>
      <c r="E1557" s="6"/>
      <c r="F1557" s="6"/>
    </row>
    <row r="1558" spans="1:6" x14ac:dyDescent="0.25">
      <c r="A1558" s="6"/>
      <c r="B1558" s="6"/>
      <c r="C1558" s="6"/>
      <c r="D1558" s="6"/>
      <c r="E1558" s="6"/>
      <c r="F1558" s="6"/>
    </row>
    <row r="1559" spans="1:6" x14ac:dyDescent="0.25">
      <c r="A1559" s="6"/>
      <c r="B1559" s="6"/>
      <c r="C1559" s="6"/>
      <c r="D1559" s="6"/>
      <c r="E1559" s="6"/>
      <c r="F1559" s="6"/>
    </row>
    <row r="1560" spans="1:6" x14ac:dyDescent="0.25">
      <c r="A1560" s="6"/>
      <c r="B1560" s="6"/>
      <c r="C1560" s="6"/>
      <c r="D1560" s="6"/>
      <c r="E1560" s="6"/>
      <c r="F1560" s="6"/>
    </row>
    <row r="1561" spans="1:6" x14ac:dyDescent="0.25">
      <c r="A1561" s="6"/>
      <c r="B1561" s="6"/>
      <c r="C1561" s="6"/>
      <c r="D1561" s="6"/>
      <c r="E1561" s="6"/>
      <c r="F1561" s="6"/>
    </row>
    <row r="1562" spans="1:6" x14ac:dyDescent="0.25">
      <c r="A1562" s="6"/>
      <c r="B1562" s="6"/>
      <c r="C1562" s="6"/>
      <c r="D1562" s="6"/>
      <c r="E1562" s="6"/>
      <c r="F1562" s="6"/>
    </row>
    <row r="1563" spans="1:6" x14ac:dyDescent="0.25">
      <c r="A1563" s="6"/>
      <c r="B1563" s="6"/>
      <c r="C1563" s="6"/>
      <c r="D1563" s="6"/>
      <c r="E1563" s="6"/>
      <c r="F1563" s="6"/>
    </row>
    <row r="1564" spans="1:6" x14ac:dyDescent="0.25">
      <c r="A1564" s="6"/>
      <c r="B1564" s="6"/>
      <c r="C1564" s="6"/>
      <c r="D1564" s="6"/>
      <c r="E1564" s="6"/>
      <c r="F1564" s="6"/>
    </row>
    <row r="1565" spans="1:6" x14ac:dyDescent="0.25">
      <c r="A1565" s="6"/>
      <c r="B1565" s="6"/>
      <c r="C1565" s="6"/>
      <c r="D1565" s="6"/>
      <c r="E1565" s="6"/>
      <c r="F1565" s="6"/>
    </row>
    <row r="1566" spans="1:6" x14ac:dyDescent="0.25">
      <c r="A1566" s="6"/>
      <c r="B1566" s="6"/>
      <c r="C1566" s="6"/>
      <c r="D1566" s="6"/>
      <c r="E1566" s="6"/>
      <c r="F1566" s="6"/>
    </row>
    <row r="1567" spans="1:6" x14ac:dyDescent="0.25">
      <c r="A1567" s="6"/>
      <c r="B1567" s="6"/>
      <c r="C1567" s="6"/>
      <c r="D1567" s="6"/>
      <c r="E1567" s="6"/>
      <c r="F1567" s="6"/>
    </row>
    <row r="1568" spans="1:6" x14ac:dyDescent="0.25">
      <c r="A1568" s="6"/>
      <c r="B1568" s="6"/>
      <c r="C1568" s="6"/>
      <c r="D1568" s="6"/>
      <c r="E1568" s="6"/>
      <c r="F1568" s="6"/>
    </row>
    <row r="1569" spans="1:6" x14ac:dyDescent="0.25">
      <c r="A1569" s="6"/>
      <c r="B1569" s="6"/>
      <c r="C1569" s="6"/>
      <c r="D1569" s="6"/>
      <c r="E1569" s="6"/>
      <c r="F1569" s="6"/>
    </row>
    <row r="1570" spans="1:6" x14ac:dyDescent="0.25">
      <c r="A1570" s="6"/>
      <c r="B1570" s="6"/>
      <c r="C1570" s="6"/>
      <c r="D1570" s="6"/>
      <c r="E1570" s="6"/>
      <c r="F1570" s="6"/>
    </row>
    <row r="1571" spans="1:6" x14ac:dyDescent="0.25">
      <c r="A1571" s="6"/>
      <c r="B1571" s="6"/>
      <c r="C1571" s="6"/>
      <c r="D1571" s="6"/>
      <c r="E1571" s="6"/>
      <c r="F1571" s="6"/>
    </row>
    <row r="1572" spans="1:6" x14ac:dyDescent="0.25">
      <c r="A1572" s="6"/>
      <c r="B1572" s="6"/>
      <c r="C1572" s="6"/>
      <c r="D1572" s="6"/>
      <c r="E1572" s="6"/>
      <c r="F1572" s="6"/>
    </row>
    <row r="1573" spans="1:6" x14ac:dyDescent="0.25">
      <c r="A1573" s="6"/>
      <c r="B1573" s="6"/>
      <c r="C1573" s="6"/>
      <c r="D1573" s="6"/>
      <c r="E1573" s="6"/>
      <c r="F1573" s="6"/>
    </row>
    <row r="1574" spans="1:6" x14ac:dyDescent="0.25">
      <c r="A1574" s="6"/>
      <c r="B1574" s="6"/>
      <c r="C1574" s="6"/>
      <c r="D1574" s="6"/>
      <c r="E1574" s="6"/>
      <c r="F1574" s="6"/>
    </row>
    <row r="1575" spans="1:6" x14ac:dyDescent="0.25">
      <c r="A1575" s="6"/>
      <c r="B1575" s="6"/>
      <c r="C1575" s="6"/>
      <c r="D1575" s="6"/>
      <c r="E1575" s="6"/>
      <c r="F1575" s="6"/>
    </row>
    <row r="1576" spans="1:6" x14ac:dyDescent="0.25">
      <c r="A1576" s="6"/>
      <c r="B1576" s="6"/>
      <c r="C1576" s="6"/>
      <c r="D1576" s="6"/>
      <c r="E1576" s="6"/>
      <c r="F1576" s="6"/>
    </row>
    <row r="1577" spans="1:6" x14ac:dyDescent="0.25">
      <c r="A1577" s="6"/>
      <c r="B1577" s="6"/>
      <c r="C1577" s="6"/>
      <c r="D1577" s="6"/>
      <c r="E1577" s="6"/>
      <c r="F1577" s="6"/>
    </row>
    <row r="1578" spans="1:6" x14ac:dyDescent="0.25">
      <c r="A1578" s="6"/>
      <c r="B1578" s="6"/>
      <c r="C1578" s="6"/>
      <c r="D1578" s="6"/>
      <c r="E1578" s="6"/>
      <c r="F1578" s="6"/>
    </row>
    <row r="1579" spans="1:6" x14ac:dyDescent="0.25">
      <c r="A1579" s="6"/>
      <c r="B1579" s="6"/>
      <c r="C1579" s="6"/>
      <c r="D1579" s="6"/>
      <c r="E1579" s="6"/>
      <c r="F1579" s="6"/>
    </row>
    <row r="1580" spans="1:6" x14ac:dyDescent="0.25">
      <c r="A1580" s="6"/>
      <c r="B1580" s="6"/>
      <c r="C1580" s="6"/>
      <c r="D1580" s="6"/>
      <c r="E1580" s="6"/>
      <c r="F1580" s="6"/>
    </row>
    <row r="1581" spans="1:6" x14ac:dyDescent="0.25">
      <c r="A1581" s="6"/>
      <c r="B1581" s="6"/>
      <c r="C1581" s="6"/>
      <c r="D1581" s="6"/>
      <c r="E1581" s="6"/>
      <c r="F1581" s="6"/>
    </row>
    <row r="1582" spans="1:6" x14ac:dyDescent="0.25">
      <c r="A1582" s="6"/>
      <c r="B1582" s="6"/>
      <c r="C1582" s="6"/>
      <c r="D1582" s="6"/>
      <c r="E1582" s="6"/>
      <c r="F1582" s="6"/>
    </row>
    <row r="1583" spans="1:6" x14ac:dyDescent="0.25">
      <c r="A1583" s="6"/>
      <c r="B1583" s="6"/>
      <c r="C1583" s="6"/>
      <c r="D1583" s="6"/>
      <c r="E1583" s="6"/>
      <c r="F1583" s="6"/>
    </row>
    <row r="1584" spans="1:6" x14ac:dyDescent="0.25">
      <c r="A1584" s="6"/>
      <c r="B1584" s="6"/>
      <c r="C1584" s="6"/>
      <c r="D1584" s="6"/>
      <c r="E1584" s="6"/>
      <c r="F1584" s="6"/>
    </row>
    <row r="1585" spans="1:6" x14ac:dyDescent="0.25">
      <c r="A1585" s="6"/>
      <c r="B1585" s="6"/>
      <c r="C1585" s="6"/>
      <c r="D1585" s="6"/>
      <c r="E1585" s="6"/>
      <c r="F1585" s="6"/>
    </row>
    <row r="1586" spans="1:6" x14ac:dyDescent="0.25">
      <c r="A1586" s="6"/>
      <c r="B1586" s="6"/>
      <c r="C1586" s="6"/>
      <c r="D1586" s="6"/>
      <c r="E1586" s="6"/>
      <c r="F1586" s="6"/>
    </row>
    <row r="1587" spans="1:6" x14ac:dyDescent="0.25">
      <c r="A1587" s="6"/>
      <c r="B1587" s="6"/>
      <c r="C1587" s="6"/>
      <c r="D1587" s="6"/>
      <c r="E1587" s="6"/>
      <c r="F1587" s="6"/>
    </row>
    <row r="1588" spans="1:6" x14ac:dyDescent="0.25">
      <c r="A1588" s="6"/>
      <c r="B1588" s="6"/>
      <c r="C1588" s="6"/>
      <c r="D1588" s="6"/>
      <c r="E1588" s="6"/>
      <c r="F1588" s="6"/>
    </row>
    <row r="1589" spans="1:6" x14ac:dyDescent="0.25">
      <c r="A1589" s="6"/>
      <c r="B1589" s="6"/>
      <c r="C1589" s="6"/>
      <c r="D1589" s="6"/>
      <c r="E1589" s="6"/>
      <c r="F1589" s="6"/>
    </row>
    <row r="1590" spans="1:6" x14ac:dyDescent="0.25">
      <c r="A1590" s="6"/>
      <c r="B1590" s="6"/>
      <c r="C1590" s="6"/>
      <c r="D1590" s="6"/>
      <c r="E1590" s="6"/>
      <c r="F1590" s="6"/>
    </row>
    <row r="1591" spans="1:6" x14ac:dyDescent="0.25">
      <c r="A1591" s="6"/>
      <c r="B1591" s="6"/>
      <c r="C1591" s="6"/>
      <c r="D1591" s="6"/>
      <c r="E1591" s="6"/>
      <c r="F1591" s="6"/>
    </row>
    <row r="1592" spans="1:6" x14ac:dyDescent="0.25">
      <c r="A1592" s="6"/>
      <c r="B1592" s="6"/>
      <c r="C1592" s="6"/>
      <c r="D1592" s="6"/>
      <c r="E1592" s="6"/>
      <c r="F1592" s="6"/>
    </row>
    <row r="1593" spans="1:6" x14ac:dyDescent="0.25">
      <c r="A1593" s="6"/>
      <c r="B1593" s="6"/>
      <c r="C1593" s="6"/>
      <c r="D1593" s="6"/>
      <c r="E1593" s="6"/>
      <c r="F1593" s="6"/>
    </row>
    <row r="1594" spans="1:6" x14ac:dyDescent="0.25">
      <c r="A1594" s="6"/>
      <c r="B1594" s="6"/>
      <c r="C1594" s="6"/>
      <c r="D1594" s="6"/>
      <c r="E1594" s="6"/>
      <c r="F1594" s="6"/>
    </row>
    <row r="1595" spans="1:6" x14ac:dyDescent="0.25">
      <c r="A1595" s="6"/>
      <c r="B1595" s="6"/>
      <c r="C1595" s="6"/>
      <c r="D1595" s="6"/>
      <c r="E1595" s="6"/>
      <c r="F1595" s="6"/>
    </row>
    <row r="1596" spans="1:6" x14ac:dyDescent="0.25">
      <c r="A1596" s="6"/>
      <c r="B1596" s="6"/>
      <c r="C1596" s="6"/>
      <c r="D1596" s="6"/>
      <c r="E1596" s="6"/>
      <c r="F1596" s="6"/>
    </row>
    <row r="1597" spans="1:6" x14ac:dyDescent="0.25">
      <c r="A1597" s="6"/>
      <c r="B1597" s="6"/>
      <c r="C1597" s="6"/>
      <c r="D1597" s="6"/>
      <c r="E1597" s="6"/>
      <c r="F1597" s="6"/>
    </row>
    <row r="1598" spans="1:6" x14ac:dyDescent="0.25">
      <c r="A1598" s="6"/>
      <c r="B1598" s="6"/>
      <c r="C1598" s="6"/>
      <c r="D1598" s="6"/>
      <c r="E1598" s="6"/>
      <c r="F1598" s="6"/>
    </row>
    <row r="1599" spans="1:6" x14ac:dyDescent="0.25">
      <c r="A1599" s="6"/>
      <c r="B1599" s="6"/>
      <c r="C1599" s="6"/>
      <c r="D1599" s="6"/>
      <c r="E1599" s="6"/>
      <c r="F1599" s="6"/>
    </row>
    <row r="1600" spans="1:6" x14ac:dyDescent="0.25">
      <c r="A1600" s="6"/>
      <c r="B1600" s="6"/>
      <c r="C1600" s="6"/>
      <c r="D1600" s="6"/>
      <c r="E1600" s="6"/>
      <c r="F1600" s="6"/>
    </row>
    <row r="1601" spans="1:6" x14ac:dyDescent="0.25">
      <c r="A1601" s="6"/>
      <c r="B1601" s="6"/>
      <c r="C1601" s="6"/>
      <c r="D1601" s="6"/>
      <c r="E1601" s="6"/>
      <c r="F1601" s="6"/>
    </row>
    <row r="1602" spans="1:6" x14ac:dyDescent="0.25">
      <c r="A1602" s="6"/>
      <c r="B1602" s="6"/>
      <c r="C1602" s="6"/>
      <c r="D1602" s="6"/>
      <c r="E1602" s="6"/>
      <c r="F1602" s="6"/>
    </row>
    <row r="1603" spans="1:6" x14ac:dyDescent="0.25">
      <c r="A1603" s="6"/>
      <c r="B1603" s="6"/>
      <c r="C1603" s="6"/>
      <c r="D1603" s="6"/>
      <c r="E1603" s="6"/>
      <c r="F1603" s="6"/>
    </row>
    <row r="1604" spans="1:6" x14ac:dyDescent="0.25">
      <c r="A1604" s="6"/>
      <c r="B1604" s="6"/>
      <c r="C1604" s="6"/>
      <c r="D1604" s="6"/>
      <c r="E1604" s="6"/>
      <c r="F1604" s="6"/>
    </row>
    <row r="1605" spans="1:6" x14ac:dyDescent="0.25">
      <c r="A1605" s="6"/>
      <c r="B1605" s="6"/>
      <c r="C1605" s="6"/>
      <c r="D1605" s="6"/>
      <c r="E1605" s="6"/>
      <c r="F1605" s="6"/>
    </row>
    <row r="1606" spans="1:6" x14ac:dyDescent="0.25">
      <c r="A1606" s="6"/>
      <c r="B1606" s="6"/>
      <c r="C1606" s="6"/>
      <c r="D1606" s="6"/>
      <c r="E1606" s="6"/>
      <c r="F1606" s="6"/>
    </row>
    <row r="1607" spans="1:6" x14ac:dyDescent="0.25">
      <c r="A1607" s="6"/>
      <c r="B1607" s="6"/>
      <c r="C1607" s="6"/>
      <c r="D1607" s="6"/>
      <c r="E1607" s="6"/>
      <c r="F1607" s="6"/>
    </row>
    <row r="1608" spans="1:6" x14ac:dyDescent="0.25">
      <c r="A1608" s="6"/>
      <c r="B1608" s="6"/>
      <c r="C1608" s="6"/>
      <c r="D1608" s="6"/>
      <c r="E1608" s="6"/>
      <c r="F1608" s="6"/>
    </row>
    <row r="1609" spans="1:6" x14ac:dyDescent="0.25">
      <c r="A1609" s="6"/>
      <c r="B1609" s="6"/>
      <c r="C1609" s="6"/>
      <c r="D1609" s="6"/>
      <c r="E1609" s="6"/>
      <c r="F1609" s="6"/>
    </row>
    <row r="1610" spans="1:6" x14ac:dyDescent="0.25">
      <c r="A1610" s="6"/>
      <c r="B1610" s="6"/>
      <c r="C1610" s="6"/>
      <c r="D1610" s="6"/>
      <c r="E1610" s="6"/>
      <c r="F1610" s="6"/>
    </row>
    <row r="1611" spans="1:6" x14ac:dyDescent="0.25">
      <c r="A1611" s="6"/>
      <c r="B1611" s="6"/>
      <c r="C1611" s="6"/>
      <c r="D1611" s="6"/>
      <c r="E1611" s="6"/>
      <c r="F1611" s="6"/>
    </row>
    <row r="1612" spans="1:6" x14ac:dyDescent="0.25">
      <c r="A1612" s="6"/>
      <c r="B1612" s="6"/>
      <c r="C1612" s="6"/>
      <c r="D1612" s="6"/>
      <c r="E1612" s="6"/>
      <c r="F1612" s="6"/>
    </row>
    <row r="1613" spans="1:6" x14ac:dyDescent="0.25">
      <c r="A1613" s="6"/>
      <c r="B1613" s="6"/>
      <c r="C1613" s="6"/>
      <c r="D1613" s="6"/>
      <c r="E1613" s="6"/>
      <c r="F1613" s="6"/>
    </row>
    <row r="1614" spans="1:6" x14ac:dyDescent="0.25">
      <c r="A1614" s="6"/>
      <c r="B1614" s="6"/>
      <c r="C1614" s="6"/>
      <c r="D1614" s="6"/>
      <c r="E1614" s="6"/>
      <c r="F1614" s="6"/>
    </row>
    <row r="1615" spans="1:6" x14ac:dyDescent="0.25">
      <c r="A1615" s="6"/>
      <c r="B1615" s="6"/>
      <c r="C1615" s="6"/>
      <c r="D1615" s="6"/>
      <c r="E1615" s="6"/>
      <c r="F1615" s="6"/>
    </row>
    <row r="1616" spans="1:6" x14ac:dyDescent="0.25">
      <c r="A1616" s="6"/>
      <c r="B1616" s="6"/>
      <c r="C1616" s="6"/>
      <c r="D1616" s="6"/>
      <c r="E1616" s="6"/>
      <c r="F1616" s="6"/>
    </row>
    <row r="1617" spans="1:6" x14ac:dyDescent="0.25">
      <c r="A1617" s="6"/>
      <c r="B1617" s="6"/>
      <c r="C1617" s="6"/>
      <c r="D1617" s="6"/>
      <c r="E1617" s="6"/>
      <c r="F1617" s="6"/>
    </row>
    <row r="1618" spans="1:6" x14ac:dyDescent="0.25">
      <c r="A1618" s="6"/>
      <c r="B1618" s="6"/>
      <c r="C1618" s="6"/>
      <c r="D1618" s="6"/>
      <c r="E1618" s="6"/>
      <c r="F1618" s="6"/>
    </row>
    <row r="1619" spans="1:6" x14ac:dyDescent="0.25">
      <c r="A1619" s="6"/>
      <c r="B1619" s="6"/>
      <c r="C1619" s="6"/>
      <c r="D1619" s="6"/>
      <c r="E1619" s="6"/>
      <c r="F1619" s="6"/>
    </row>
    <row r="1620" spans="1:6" x14ac:dyDescent="0.25">
      <c r="A1620" s="6"/>
      <c r="B1620" s="6"/>
      <c r="C1620" s="6"/>
      <c r="D1620" s="6"/>
      <c r="E1620" s="6"/>
      <c r="F1620" s="6"/>
    </row>
    <row r="1621" spans="1:6" x14ac:dyDescent="0.25">
      <c r="A1621" s="6"/>
      <c r="B1621" s="6"/>
      <c r="C1621" s="6"/>
      <c r="D1621" s="6"/>
      <c r="E1621" s="6"/>
      <c r="F1621" s="6"/>
    </row>
    <row r="1622" spans="1:6" x14ac:dyDescent="0.25">
      <c r="A1622" s="6"/>
      <c r="B1622" s="6"/>
      <c r="C1622" s="6"/>
      <c r="D1622" s="6"/>
      <c r="E1622" s="6"/>
      <c r="F1622" s="6"/>
    </row>
    <row r="1623" spans="1:6" x14ac:dyDescent="0.25">
      <c r="A1623" s="6"/>
      <c r="B1623" s="6"/>
      <c r="C1623" s="6"/>
      <c r="D1623" s="6"/>
      <c r="E1623" s="6"/>
      <c r="F1623" s="6"/>
    </row>
    <row r="1624" spans="1:6" x14ac:dyDescent="0.25">
      <c r="A1624" s="6"/>
      <c r="B1624" s="6"/>
      <c r="C1624" s="6"/>
      <c r="D1624" s="6"/>
      <c r="E1624" s="6"/>
      <c r="F1624" s="6"/>
    </row>
    <row r="1625" spans="1:6" x14ac:dyDescent="0.25">
      <c r="A1625" s="6"/>
      <c r="B1625" s="6"/>
      <c r="C1625" s="6"/>
      <c r="D1625" s="6"/>
      <c r="E1625" s="6"/>
      <c r="F1625" s="6"/>
    </row>
    <row r="1626" spans="1:6" x14ac:dyDescent="0.25">
      <c r="A1626" s="6"/>
      <c r="B1626" s="6"/>
      <c r="C1626" s="6"/>
      <c r="D1626" s="6"/>
      <c r="E1626" s="6"/>
      <c r="F1626" s="6"/>
    </row>
    <row r="1627" spans="1:6" x14ac:dyDescent="0.25">
      <c r="A1627" s="6"/>
      <c r="B1627" s="6"/>
      <c r="C1627" s="6"/>
      <c r="D1627" s="6"/>
      <c r="E1627" s="6"/>
      <c r="F1627" s="6"/>
    </row>
    <row r="1628" spans="1:6" x14ac:dyDescent="0.25">
      <c r="A1628" s="6"/>
      <c r="B1628" s="6"/>
      <c r="C1628" s="6"/>
      <c r="D1628" s="6"/>
      <c r="E1628" s="6"/>
      <c r="F1628" s="6"/>
    </row>
    <row r="1629" spans="1:6" x14ac:dyDescent="0.25">
      <c r="A1629" s="6"/>
      <c r="B1629" s="6"/>
      <c r="C1629" s="6"/>
      <c r="D1629" s="6"/>
      <c r="E1629" s="6"/>
      <c r="F1629" s="6"/>
    </row>
    <row r="1630" spans="1:6" x14ac:dyDescent="0.25">
      <c r="A1630" s="6"/>
      <c r="B1630" s="6"/>
      <c r="C1630" s="6"/>
      <c r="D1630" s="6"/>
      <c r="E1630" s="6"/>
      <c r="F1630" s="6"/>
    </row>
    <row r="1631" spans="1:6" x14ac:dyDescent="0.25">
      <c r="A1631" s="6"/>
      <c r="B1631" s="6"/>
      <c r="C1631" s="6"/>
      <c r="D1631" s="6"/>
      <c r="E1631" s="6"/>
      <c r="F1631" s="6"/>
    </row>
    <row r="1632" spans="1:6" x14ac:dyDescent="0.25">
      <c r="A1632" s="6"/>
      <c r="B1632" s="6"/>
      <c r="C1632" s="6"/>
      <c r="D1632" s="6"/>
      <c r="E1632" s="6"/>
      <c r="F1632" s="6"/>
    </row>
    <row r="1633" spans="1:6" x14ac:dyDescent="0.25">
      <c r="A1633" s="6"/>
      <c r="B1633" s="6"/>
      <c r="C1633" s="6"/>
      <c r="D1633" s="6"/>
      <c r="E1633" s="6"/>
      <c r="F1633" s="6"/>
    </row>
    <row r="1634" spans="1:6" x14ac:dyDescent="0.25">
      <c r="A1634" s="6"/>
      <c r="B1634" s="6"/>
      <c r="C1634" s="6"/>
      <c r="D1634" s="6"/>
      <c r="E1634" s="6"/>
      <c r="F1634" s="6"/>
    </row>
    <row r="1635" spans="1:6" x14ac:dyDescent="0.25">
      <c r="A1635" s="6"/>
      <c r="B1635" s="6"/>
      <c r="C1635" s="6"/>
      <c r="D1635" s="6"/>
      <c r="E1635" s="6"/>
      <c r="F1635" s="6"/>
    </row>
    <row r="1636" spans="1:6" x14ac:dyDescent="0.25">
      <c r="A1636" s="6"/>
      <c r="B1636" s="6"/>
      <c r="C1636" s="6"/>
      <c r="D1636" s="6"/>
      <c r="E1636" s="6"/>
      <c r="F1636" s="6"/>
    </row>
    <row r="1637" spans="1:6" x14ac:dyDescent="0.25">
      <c r="A1637" s="6"/>
      <c r="B1637" s="6"/>
      <c r="C1637" s="6"/>
      <c r="D1637" s="6"/>
      <c r="E1637" s="6"/>
      <c r="F1637" s="6"/>
    </row>
    <row r="1638" spans="1:6" x14ac:dyDescent="0.25">
      <c r="A1638" s="6"/>
      <c r="B1638" s="6"/>
      <c r="C1638" s="6"/>
      <c r="D1638" s="6"/>
      <c r="E1638" s="6"/>
      <c r="F1638" s="6"/>
    </row>
    <row r="1639" spans="1:6" x14ac:dyDescent="0.25">
      <c r="A1639" s="6"/>
      <c r="B1639" s="6"/>
      <c r="C1639" s="6"/>
      <c r="D1639" s="6"/>
      <c r="E1639" s="6"/>
      <c r="F1639" s="6"/>
    </row>
    <row r="1640" spans="1:6" x14ac:dyDescent="0.25">
      <c r="A1640" s="6"/>
      <c r="B1640" s="6"/>
      <c r="C1640" s="6"/>
      <c r="D1640" s="6"/>
      <c r="E1640" s="6"/>
      <c r="F1640" s="6"/>
    </row>
    <row r="1641" spans="1:6" x14ac:dyDescent="0.25">
      <c r="A1641" s="6"/>
      <c r="B1641" s="6"/>
      <c r="C1641" s="6"/>
      <c r="D1641" s="6"/>
      <c r="E1641" s="6"/>
      <c r="F1641" s="6"/>
    </row>
    <row r="1642" spans="1:6" x14ac:dyDescent="0.25">
      <c r="A1642" s="6"/>
      <c r="B1642" s="6"/>
      <c r="C1642" s="6"/>
      <c r="D1642" s="6"/>
      <c r="E1642" s="6"/>
      <c r="F1642" s="6"/>
    </row>
    <row r="1643" spans="1:6" x14ac:dyDescent="0.25">
      <c r="A1643" s="6"/>
      <c r="B1643" s="6"/>
      <c r="C1643" s="6"/>
      <c r="D1643" s="6"/>
      <c r="E1643" s="6"/>
      <c r="F1643" s="6"/>
    </row>
    <row r="1644" spans="1:6" x14ac:dyDescent="0.25">
      <c r="A1644" s="6"/>
      <c r="B1644" s="6"/>
      <c r="C1644" s="6"/>
      <c r="D1644" s="6"/>
      <c r="E1644" s="6"/>
      <c r="F1644" s="6"/>
    </row>
    <row r="1645" spans="1:6" x14ac:dyDescent="0.25">
      <c r="A1645" s="6"/>
      <c r="B1645" s="6"/>
      <c r="C1645" s="6"/>
      <c r="D1645" s="6"/>
      <c r="E1645" s="6"/>
      <c r="F1645" s="6"/>
    </row>
    <row r="1646" spans="1:6" x14ac:dyDescent="0.25">
      <c r="A1646" s="6"/>
      <c r="B1646" s="6"/>
      <c r="C1646" s="6"/>
      <c r="D1646" s="6"/>
      <c r="E1646" s="6"/>
      <c r="F1646" s="6"/>
    </row>
    <row r="1647" spans="1:6" x14ac:dyDescent="0.25">
      <c r="A1647" s="6"/>
      <c r="B1647" s="6"/>
      <c r="C1647" s="6"/>
      <c r="D1647" s="6"/>
      <c r="E1647" s="6"/>
      <c r="F1647" s="6"/>
    </row>
    <row r="1648" spans="1:6" x14ac:dyDescent="0.25">
      <c r="A1648" s="6"/>
      <c r="B1648" s="6"/>
      <c r="C1648" s="6"/>
      <c r="D1648" s="6"/>
      <c r="E1648" s="6"/>
      <c r="F1648" s="6"/>
    </row>
    <row r="1649" spans="1:6" x14ac:dyDescent="0.25">
      <c r="A1649" s="6"/>
      <c r="B1649" s="6"/>
      <c r="C1649" s="6"/>
      <c r="D1649" s="6"/>
      <c r="E1649" s="6"/>
      <c r="F1649" s="6"/>
    </row>
    <row r="1650" spans="1:6" x14ac:dyDescent="0.25">
      <c r="A1650" s="6"/>
      <c r="B1650" s="6"/>
      <c r="C1650" s="6"/>
      <c r="D1650" s="6"/>
      <c r="E1650" s="6"/>
      <c r="F1650" s="6"/>
    </row>
    <row r="1651" spans="1:6" x14ac:dyDescent="0.25">
      <c r="A1651" s="6"/>
      <c r="B1651" s="6"/>
      <c r="C1651" s="6"/>
      <c r="D1651" s="6"/>
      <c r="E1651" s="6"/>
      <c r="F1651" s="6"/>
    </row>
    <row r="1652" spans="1:6" x14ac:dyDescent="0.25">
      <c r="A1652" s="6"/>
      <c r="B1652" s="6"/>
      <c r="C1652" s="6"/>
      <c r="D1652" s="6"/>
      <c r="E1652" s="6"/>
      <c r="F1652" s="6"/>
    </row>
    <row r="1653" spans="1:6" x14ac:dyDescent="0.25">
      <c r="A1653" s="6"/>
      <c r="B1653" s="6"/>
      <c r="C1653" s="6"/>
      <c r="D1653" s="6"/>
      <c r="E1653" s="6"/>
      <c r="F1653" s="6"/>
    </row>
    <row r="1654" spans="1:6" x14ac:dyDescent="0.25">
      <c r="A1654" s="6"/>
      <c r="B1654" s="6"/>
      <c r="C1654" s="6"/>
      <c r="D1654" s="6"/>
      <c r="E1654" s="6"/>
      <c r="F1654" s="6"/>
    </row>
    <row r="1655" spans="1:6" x14ac:dyDescent="0.25">
      <c r="A1655" s="6"/>
      <c r="B1655" s="6"/>
      <c r="C1655" s="6"/>
      <c r="D1655" s="6"/>
      <c r="E1655" s="6"/>
      <c r="F1655" s="6"/>
    </row>
    <row r="1656" spans="1:6" x14ac:dyDescent="0.25">
      <c r="A1656" s="6"/>
      <c r="B1656" s="6"/>
      <c r="C1656" s="6"/>
      <c r="D1656" s="6"/>
      <c r="E1656" s="6"/>
      <c r="F1656" s="6"/>
    </row>
    <row r="1657" spans="1:6" x14ac:dyDescent="0.25">
      <c r="A1657" s="6"/>
      <c r="B1657" s="6"/>
      <c r="C1657" s="6"/>
      <c r="D1657" s="6"/>
      <c r="E1657" s="6"/>
      <c r="F1657" s="6"/>
    </row>
    <row r="1658" spans="1:6" x14ac:dyDescent="0.25">
      <c r="A1658" s="6"/>
      <c r="B1658" s="6"/>
      <c r="C1658" s="6"/>
      <c r="D1658" s="6"/>
      <c r="E1658" s="6"/>
      <c r="F1658" s="6"/>
    </row>
    <row r="1659" spans="1:6" x14ac:dyDescent="0.25">
      <c r="A1659" s="6"/>
      <c r="B1659" s="6"/>
      <c r="C1659" s="6"/>
      <c r="D1659" s="6"/>
      <c r="E1659" s="6"/>
      <c r="F1659" s="6"/>
    </row>
    <row r="1660" spans="1:6" x14ac:dyDescent="0.25">
      <c r="A1660" s="6"/>
      <c r="B1660" s="6"/>
      <c r="C1660" s="6"/>
      <c r="D1660" s="6"/>
      <c r="E1660" s="6"/>
      <c r="F1660" s="6"/>
    </row>
    <row r="1661" spans="1:6" x14ac:dyDescent="0.25">
      <c r="A1661" s="6"/>
      <c r="B1661" s="6"/>
      <c r="C1661" s="6"/>
      <c r="D1661" s="6"/>
      <c r="E1661" s="6"/>
      <c r="F1661" s="6"/>
    </row>
    <row r="1662" spans="1:6" x14ac:dyDescent="0.25">
      <c r="A1662" s="6"/>
      <c r="B1662" s="6"/>
      <c r="C1662" s="6"/>
      <c r="D1662" s="6"/>
      <c r="E1662" s="6"/>
      <c r="F1662" s="6"/>
    </row>
    <row r="1663" spans="1:6" x14ac:dyDescent="0.25">
      <c r="A1663" s="6"/>
      <c r="B1663" s="6"/>
      <c r="C1663" s="6"/>
      <c r="D1663" s="6"/>
      <c r="E1663" s="6"/>
      <c r="F1663" s="6"/>
    </row>
    <row r="1664" spans="1:6" x14ac:dyDescent="0.25">
      <c r="A1664" s="6"/>
      <c r="B1664" s="6"/>
      <c r="C1664" s="6"/>
      <c r="D1664" s="6"/>
      <c r="E1664" s="6"/>
      <c r="F1664" s="6"/>
    </row>
    <row r="1665" spans="1:6" x14ac:dyDescent="0.25">
      <c r="A1665" s="6"/>
      <c r="B1665" s="6"/>
      <c r="C1665" s="6"/>
      <c r="D1665" s="6"/>
      <c r="E1665" s="6"/>
      <c r="F1665" s="6"/>
    </row>
    <row r="1666" spans="1:6" x14ac:dyDescent="0.25">
      <c r="A1666" s="6"/>
      <c r="B1666" s="6"/>
      <c r="C1666" s="6"/>
      <c r="D1666" s="6"/>
      <c r="E1666" s="6"/>
      <c r="F1666" s="6"/>
    </row>
    <row r="1667" spans="1:6" x14ac:dyDescent="0.25">
      <c r="A1667" s="6"/>
      <c r="B1667" s="6"/>
      <c r="C1667" s="6"/>
      <c r="D1667" s="6"/>
      <c r="E1667" s="6"/>
      <c r="F1667" s="6"/>
    </row>
    <row r="1668" spans="1:6" x14ac:dyDescent="0.25">
      <c r="A1668" s="6"/>
      <c r="B1668" s="6"/>
      <c r="C1668" s="6"/>
      <c r="D1668" s="6"/>
      <c r="E1668" s="6"/>
      <c r="F1668" s="6"/>
    </row>
    <row r="1669" spans="1:6" x14ac:dyDescent="0.25">
      <c r="A1669" s="6"/>
      <c r="B1669" s="6"/>
      <c r="C1669" s="6"/>
      <c r="D1669" s="6"/>
      <c r="E1669" s="6"/>
      <c r="F1669" s="6"/>
    </row>
    <row r="1670" spans="1:6" x14ac:dyDescent="0.25">
      <c r="A1670" s="6"/>
      <c r="B1670" s="6"/>
      <c r="C1670" s="6"/>
      <c r="D1670" s="6"/>
      <c r="E1670" s="6"/>
      <c r="F1670" s="6"/>
    </row>
    <row r="1671" spans="1:6" x14ac:dyDescent="0.25">
      <c r="A1671" s="6"/>
      <c r="B1671" s="6"/>
      <c r="C1671" s="6"/>
      <c r="D1671" s="6"/>
      <c r="E1671" s="6"/>
      <c r="F1671" s="6"/>
    </row>
    <row r="1672" spans="1:6" x14ac:dyDescent="0.25">
      <c r="A1672" s="6"/>
      <c r="B1672" s="6"/>
      <c r="C1672" s="6"/>
      <c r="D1672" s="6"/>
      <c r="E1672" s="6"/>
      <c r="F1672" s="6"/>
    </row>
    <row r="1673" spans="1:6" x14ac:dyDescent="0.25">
      <c r="A1673" s="6"/>
      <c r="B1673" s="6"/>
      <c r="C1673" s="6"/>
      <c r="D1673" s="6"/>
      <c r="E1673" s="6"/>
      <c r="F1673" s="6"/>
    </row>
    <row r="1674" spans="1:6" x14ac:dyDescent="0.25">
      <c r="A1674" s="6"/>
      <c r="B1674" s="6"/>
      <c r="C1674" s="6"/>
      <c r="D1674" s="6"/>
      <c r="E1674" s="6"/>
      <c r="F1674" s="6"/>
    </row>
    <row r="1675" spans="1:6" x14ac:dyDescent="0.25">
      <c r="A1675" s="6"/>
      <c r="B1675" s="6"/>
      <c r="C1675" s="6"/>
      <c r="D1675" s="6"/>
      <c r="E1675" s="6"/>
      <c r="F1675" s="6"/>
    </row>
    <row r="1676" spans="1:6" x14ac:dyDescent="0.25">
      <c r="A1676" s="6"/>
      <c r="B1676" s="6"/>
      <c r="C1676" s="6"/>
      <c r="D1676" s="6"/>
      <c r="E1676" s="6"/>
      <c r="F1676" s="6"/>
    </row>
    <row r="1677" spans="1:6" x14ac:dyDescent="0.25">
      <c r="A1677" s="6"/>
      <c r="B1677" s="6"/>
      <c r="C1677" s="6"/>
      <c r="D1677" s="6"/>
      <c r="E1677" s="6"/>
      <c r="F1677" s="6"/>
    </row>
    <row r="1678" spans="1:6" x14ac:dyDescent="0.25">
      <c r="A1678" s="6"/>
      <c r="B1678" s="6"/>
      <c r="C1678" s="6"/>
      <c r="D1678" s="6"/>
      <c r="E1678" s="6"/>
      <c r="F1678" s="6"/>
    </row>
    <row r="1679" spans="1:6" x14ac:dyDescent="0.25">
      <c r="A1679" s="6"/>
      <c r="B1679" s="6"/>
      <c r="C1679" s="6"/>
      <c r="D1679" s="6"/>
      <c r="E1679" s="6"/>
      <c r="F1679" s="6"/>
    </row>
    <row r="1680" spans="1:6" x14ac:dyDescent="0.25">
      <c r="A1680" s="6"/>
      <c r="B1680" s="6"/>
      <c r="C1680" s="6"/>
      <c r="D1680" s="6"/>
      <c r="E1680" s="6"/>
      <c r="F1680" s="6"/>
    </row>
    <row r="1681" spans="1:6" x14ac:dyDescent="0.25">
      <c r="A1681" s="6"/>
      <c r="B1681" s="6"/>
      <c r="C1681" s="6"/>
      <c r="D1681" s="6"/>
      <c r="E1681" s="6"/>
      <c r="F1681" s="6"/>
    </row>
    <row r="1682" spans="1:6" x14ac:dyDescent="0.25">
      <c r="A1682" s="6"/>
      <c r="B1682" s="6"/>
      <c r="C1682" s="6"/>
      <c r="D1682" s="6"/>
      <c r="E1682" s="6"/>
      <c r="F1682" s="6"/>
    </row>
    <row r="1683" spans="1:6" x14ac:dyDescent="0.25">
      <c r="A1683" s="6"/>
      <c r="B1683" s="6"/>
      <c r="C1683" s="6"/>
      <c r="D1683" s="6"/>
      <c r="E1683" s="6"/>
      <c r="F1683" s="6"/>
    </row>
    <row r="1684" spans="1:6" x14ac:dyDescent="0.25">
      <c r="A1684" s="6"/>
      <c r="B1684" s="6"/>
      <c r="C1684" s="6"/>
      <c r="D1684" s="6"/>
      <c r="E1684" s="6"/>
      <c r="F1684" s="6"/>
    </row>
    <row r="1685" spans="1:6" x14ac:dyDescent="0.25">
      <c r="A1685" s="6"/>
      <c r="B1685" s="6"/>
      <c r="C1685" s="6"/>
      <c r="D1685" s="6"/>
      <c r="E1685" s="6"/>
      <c r="F1685" s="6"/>
    </row>
    <row r="1686" spans="1:6" x14ac:dyDescent="0.25">
      <c r="A1686" s="6"/>
      <c r="B1686" s="6"/>
      <c r="C1686" s="6"/>
      <c r="D1686" s="6"/>
      <c r="E1686" s="6"/>
      <c r="F1686" s="6"/>
    </row>
    <row r="1687" spans="1:6" x14ac:dyDescent="0.25">
      <c r="A1687" s="6"/>
      <c r="B1687" s="6"/>
      <c r="C1687" s="6"/>
      <c r="D1687" s="6"/>
      <c r="E1687" s="6"/>
      <c r="F1687" s="6"/>
    </row>
    <row r="1688" spans="1:6" x14ac:dyDescent="0.25">
      <c r="A1688" s="6"/>
      <c r="B1688" s="6"/>
      <c r="C1688" s="6"/>
      <c r="D1688" s="6"/>
      <c r="E1688" s="6"/>
      <c r="F1688" s="6"/>
    </row>
    <row r="1689" spans="1:6" x14ac:dyDescent="0.25">
      <c r="A1689" s="6"/>
      <c r="B1689" s="6"/>
      <c r="C1689" s="6"/>
      <c r="D1689" s="6"/>
      <c r="E1689" s="6"/>
      <c r="F1689" s="6"/>
    </row>
    <row r="1690" spans="1:6" x14ac:dyDescent="0.25">
      <c r="A1690" s="6"/>
      <c r="B1690" s="6"/>
      <c r="C1690" s="6"/>
      <c r="D1690" s="6"/>
      <c r="E1690" s="6"/>
      <c r="F1690" s="6"/>
    </row>
    <row r="1691" spans="1:6" x14ac:dyDescent="0.25">
      <c r="A1691" s="6"/>
      <c r="B1691" s="6"/>
      <c r="C1691" s="6"/>
      <c r="D1691" s="6"/>
      <c r="E1691" s="6"/>
      <c r="F1691" s="6"/>
    </row>
    <row r="1692" spans="1:6" x14ac:dyDescent="0.25">
      <c r="A1692" s="6"/>
      <c r="B1692" s="6"/>
      <c r="C1692" s="6"/>
      <c r="D1692" s="6"/>
      <c r="E1692" s="6"/>
      <c r="F1692" s="6"/>
    </row>
    <row r="1693" spans="1:6" x14ac:dyDescent="0.25">
      <c r="A1693" s="6"/>
      <c r="B1693" s="6"/>
      <c r="C1693" s="6"/>
      <c r="D1693" s="6"/>
      <c r="E1693" s="6"/>
      <c r="F1693" s="6"/>
    </row>
    <row r="1694" spans="1:6" x14ac:dyDescent="0.25">
      <c r="A1694" s="6"/>
      <c r="B1694" s="6"/>
      <c r="C1694" s="6"/>
      <c r="D1694" s="6"/>
      <c r="E1694" s="6"/>
      <c r="F1694" s="6"/>
    </row>
    <row r="1695" spans="1:6" x14ac:dyDescent="0.25">
      <c r="A1695" s="6"/>
      <c r="B1695" s="6"/>
      <c r="C1695" s="6"/>
      <c r="D1695" s="6"/>
      <c r="E1695" s="6"/>
      <c r="F1695" s="6"/>
    </row>
    <row r="1696" spans="1:6" x14ac:dyDescent="0.25">
      <c r="A1696" s="6"/>
      <c r="B1696" s="6"/>
      <c r="C1696" s="6"/>
      <c r="D1696" s="6"/>
      <c r="E1696" s="6"/>
      <c r="F1696" s="6"/>
    </row>
    <row r="1697" spans="1:6" x14ac:dyDescent="0.25">
      <c r="A1697" s="6"/>
      <c r="B1697" s="6"/>
      <c r="C1697" s="6"/>
      <c r="D1697" s="6"/>
      <c r="E1697" s="6"/>
      <c r="F1697" s="6"/>
    </row>
    <row r="1698" spans="1:6" x14ac:dyDescent="0.25">
      <c r="A1698" s="6"/>
      <c r="B1698" s="6"/>
      <c r="C1698" s="6"/>
      <c r="D1698" s="6"/>
      <c r="E1698" s="6"/>
      <c r="F1698" s="6"/>
    </row>
    <row r="1699" spans="1:6" x14ac:dyDescent="0.25">
      <c r="A1699" s="6"/>
      <c r="B1699" s="6"/>
      <c r="C1699" s="6"/>
      <c r="D1699" s="6"/>
      <c r="E1699" s="6"/>
      <c r="F1699" s="6"/>
    </row>
    <row r="1700" spans="1:6" x14ac:dyDescent="0.25">
      <c r="A1700" s="6"/>
      <c r="B1700" s="6"/>
      <c r="C1700" s="6"/>
      <c r="D1700" s="6"/>
      <c r="E1700" s="6"/>
      <c r="F1700" s="6"/>
    </row>
    <row r="1701" spans="1:6" x14ac:dyDescent="0.25">
      <c r="A1701" s="6"/>
      <c r="B1701" s="6"/>
      <c r="C1701" s="6"/>
      <c r="D1701" s="6"/>
      <c r="E1701" s="6"/>
      <c r="F1701" s="6"/>
    </row>
    <row r="1702" spans="1:6" x14ac:dyDescent="0.25">
      <c r="A1702" s="6"/>
      <c r="B1702" s="6"/>
      <c r="C1702" s="6"/>
      <c r="D1702" s="6"/>
      <c r="E1702" s="6"/>
      <c r="F1702" s="6"/>
    </row>
    <row r="1703" spans="1:6" x14ac:dyDescent="0.25">
      <c r="A1703" s="6"/>
      <c r="B1703" s="6"/>
      <c r="C1703" s="6"/>
      <c r="D1703" s="6"/>
      <c r="E1703" s="6"/>
      <c r="F1703" s="6"/>
    </row>
    <row r="1704" spans="1:6" x14ac:dyDescent="0.25">
      <c r="A1704" s="6"/>
      <c r="B1704" s="6"/>
      <c r="C1704" s="6"/>
      <c r="D1704" s="6"/>
      <c r="E1704" s="6"/>
      <c r="F1704" s="6"/>
    </row>
    <row r="1705" spans="1:6" x14ac:dyDescent="0.25">
      <c r="A1705" s="6"/>
      <c r="B1705" s="6"/>
      <c r="C1705" s="6"/>
      <c r="D1705" s="6"/>
      <c r="E1705" s="6"/>
      <c r="F1705" s="6"/>
    </row>
    <row r="1706" spans="1:6" x14ac:dyDescent="0.25">
      <c r="A1706" s="6"/>
      <c r="B1706" s="6"/>
      <c r="C1706" s="6"/>
      <c r="D1706" s="6"/>
      <c r="E1706" s="6"/>
      <c r="F1706" s="6"/>
    </row>
    <row r="1707" spans="1:6" x14ac:dyDescent="0.25">
      <c r="A1707" s="6"/>
      <c r="B1707" s="6"/>
      <c r="C1707" s="6"/>
      <c r="D1707" s="6"/>
      <c r="E1707" s="6"/>
      <c r="F1707" s="6"/>
    </row>
    <row r="1708" spans="1:6" x14ac:dyDescent="0.25">
      <c r="A1708" s="6"/>
      <c r="B1708" s="6"/>
      <c r="C1708" s="6"/>
      <c r="D1708" s="6"/>
      <c r="E1708" s="6"/>
      <c r="F1708" s="6"/>
    </row>
    <row r="1709" spans="1:6" x14ac:dyDescent="0.25">
      <c r="A1709" s="6"/>
      <c r="B1709" s="6"/>
      <c r="C1709" s="6"/>
      <c r="D1709" s="6"/>
      <c r="E1709" s="6"/>
      <c r="F1709" s="6"/>
    </row>
    <row r="1710" spans="1:6" x14ac:dyDescent="0.25">
      <c r="A1710" s="6"/>
      <c r="B1710" s="6"/>
      <c r="C1710" s="6"/>
      <c r="D1710" s="6"/>
      <c r="E1710" s="6"/>
      <c r="F1710" s="6"/>
    </row>
    <row r="1711" spans="1:6" x14ac:dyDescent="0.25">
      <c r="A1711" s="6"/>
      <c r="B1711" s="6"/>
      <c r="C1711" s="6"/>
      <c r="D1711" s="6"/>
      <c r="E1711" s="6"/>
      <c r="F1711" s="6"/>
    </row>
    <row r="1712" spans="1:6" x14ac:dyDescent="0.25">
      <c r="A1712" s="6"/>
      <c r="B1712" s="6"/>
      <c r="C1712" s="6"/>
      <c r="D1712" s="6"/>
      <c r="E1712" s="6"/>
      <c r="F1712" s="6"/>
    </row>
    <row r="1713" spans="1:6" x14ac:dyDescent="0.25">
      <c r="A1713" s="6"/>
      <c r="B1713" s="6"/>
      <c r="C1713" s="6"/>
      <c r="D1713" s="6"/>
      <c r="E1713" s="6"/>
      <c r="F1713" s="6"/>
    </row>
    <row r="1714" spans="1:6" x14ac:dyDescent="0.25">
      <c r="A1714" s="6"/>
      <c r="B1714" s="6"/>
      <c r="C1714" s="6"/>
      <c r="D1714" s="6"/>
      <c r="E1714" s="6"/>
      <c r="F1714" s="6"/>
    </row>
    <row r="1715" spans="1:6" x14ac:dyDescent="0.25">
      <c r="A1715" s="6"/>
      <c r="B1715" s="6"/>
      <c r="C1715" s="6"/>
      <c r="D1715" s="6"/>
      <c r="E1715" s="6"/>
      <c r="F1715" s="6"/>
    </row>
    <row r="1716" spans="1:6" x14ac:dyDescent="0.25">
      <c r="A1716" s="6"/>
      <c r="B1716" s="6"/>
      <c r="C1716" s="6"/>
      <c r="D1716" s="6"/>
      <c r="E1716" s="6"/>
      <c r="F1716" s="6"/>
    </row>
    <row r="1717" spans="1:6" x14ac:dyDescent="0.25">
      <c r="A1717" s="6"/>
      <c r="B1717" s="6"/>
      <c r="C1717" s="6"/>
      <c r="D1717" s="6"/>
      <c r="E1717" s="6"/>
      <c r="F1717" s="6"/>
    </row>
    <row r="1718" spans="1:6" x14ac:dyDescent="0.25">
      <c r="A1718" s="6"/>
      <c r="B1718" s="6"/>
      <c r="C1718" s="6"/>
      <c r="D1718" s="6"/>
      <c r="E1718" s="6"/>
      <c r="F1718" s="6"/>
    </row>
    <row r="1719" spans="1:6" x14ac:dyDescent="0.25">
      <c r="A1719" s="6"/>
      <c r="B1719" s="6"/>
      <c r="C1719" s="6"/>
      <c r="D1719" s="6"/>
      <c r="E1719" s="6"/>
      <c r="F1719" s="6"/>
    </row>
    <row r="1720" spans="1:6" x14ac:dyDescent="0.25">
      <c r="A1720" s="6"/>
      <c r="B1720" s="6"/>
      <c r="C1720" s="6"/>
      <c r="D1720" s="6"/>
      <c r="E1720" s="6"/>
      <c r="F1720" s="6"/>
    </row>
    <row r="1721" spans="1:6" x14ac:dyDescent="0.25">
      <c r="A1721" s="6"/>
      <c r="B1721" s="6"/>
      <c r="C1721" s="6"/>
      <c r="D1721" s="6"/>
      <c r="E1721" s="6"/>
      <c r="F1721" s="6"/>
    </row>
    <row r="1722" spans="1:6" x14ac:dyDescent="0.25">
      <c r="A1722" s="6"/>
      <c r="B1722" s="6"/>
      <c r="C1722" s="6"/>
      <c r="D1722" s="6"/>
      <c r="E1722" s="6"/>
      <c r="F1722" s="6"/>
    </row>
    <row r="1723" spans="1:6" x14ac:dyDescent="0.25">
      <c r="A1723" s="6"/>
      <c r="B1723" s="6"/>
      <c r="C1723" s="6"/>
      <c r="D1723" s="6"/>
      <c r="E1723" s="6"/>
      <c r="F1723" s="6"/>
    </row>
    <row r="1724" spans="1:6" x14ac:dyDescent="0.25">
      <c r="A1724" s="6"/>
      <c r="B1724" s="6"/>
      <c r="C1724" s="6"/>
      <c r="D1724" s="6"/>
      <c r="E1724" s="6"/>
      <c r="F1724" s="6"/>
    </row>
    <row r="1725" spans="1:6" x14ac:dyDescent="0.25">
      <c r="A1725" s="6"/>
      <c r="B1725" s="6"/>
      <c r="C1725" s="6"/>
      <c r="D1725" s="6"/>
      <c r="E1725" s="6"/>
      <c r="F1725" s="6"/>
    </row>
    <row r="1726" spans="1:6" x14ac:dyDescent="0.25">
      <c r="A1726" s="6"/>
      <c r="B1726" s="6"/>
      <c r="C1726" s="6"/>
      <c r="D1726" s="6"/>
      <c r="E1726" s="6"/>
      <c r="F1726" s="6"/>
    </row>
    <row r="1727" spans="1:6" x14ac:dyDescent="0.25">
      <c r="A1727" s="6"/>
      <c r="B1727" s="6"/>
      <c r="C1727" s="6"/>
      <c r="D1727" s="6"/>
      <c r="E1727" s="6"/>
      <c r="F1727" s="6"/>
    </row>
    <row r="1728" spans="1:6" x14ac:dyDescent="0.25">
      <c r="A1728" s="6"/>
      <c r="B1728" s="6"/>
      <c r="C1728" s="6"/>
      <c r="D1728" s="6"/>
      <c r="E1728" s="6"/>
      <c r="F1728" s="6"/>
    </row>
    <row r="1729" spans="1:6" x14ac:dyDescent="0.25">
      <c r="A1729" s="6"/>
      <c r="B1729" s="6"/>
      <c r="C1729" s="6"/>
      <c r="D1729" s="6"/>
      <c r="E1729" s="6"/>
      <c r="F1729" s="6"/>
    </row>
    <row r="1730" spans="1:6" x14ac:dyDescent="0.25">
      <c r="A1730" s="6"/>
      <c r="B1730" s="6"/>
      <c r="C1730" s="6"/>
      <c r="D1730" s="6"/>
      <c r="E1730" s="6"/>
      <c r="F1730" s="6"/>
    </row>
    <row r="1731" spans="1:6" x14ac:dyDescent="0.25">
      <c r="A1731" s="6"/>
      <c r="B1731" s="6"/>
      <c r="C1731" s="6"/>
      <c r="D1731" s="6"/>
      <c r="E1731" s="6"/>
      <c r="F1731" s="6"/>
    </row>
    <row r="1732" spans="1:6" x14ac:dyDescent="0.25">
      <c r="A1732" s="6"/>
      <c r="B1732" s="6"/>
      <c r="C1732" s="6"/>
      <c r="D1732" s="6"/>
      <c r="E1732" s="6"/>
      <c r="F1732" s="6"/>
    </row>
    <row r="1733" spans="1:6" x14ac:dyDescent="0.25">
      <c r="A1733" s="6"/>
      <c r="B1733" s="6"/>
      <c r="C1733" s="6"/>
      <c r="D1733" s="6"/>
      <c r="E1733" s="6"/>
      <c r="F1733" s="6"/>
    </row>
    <row r="1734" spans="1:6" x14ac:dyDescent="0.25">
      <c r="A1734" s="6"/>
      <c r="B1734" s="6"/>
      <c r="C1734" s="6"/>
      <c r="D1734" s="6"/>
      <c r="E1734" s="6"/>
      <c r="F1734" s="6"/>
    </row>
    <row r="1735" spans="1:6" x14ac:dyDescent="0.25">
      <c r="A1735" s="6"/>
      <c r="B1735" s="6"/>
      <c r="C1735" s="6"/>
      <c r="D1735" s="6"/>
      <c r="E1735" s="6"/>
      <c r="F1735" s="6"/>
    </row>
    <row r="1736" spans="1:6" x14ac:dyDescent="0.25">
      <c r="A1736" s="6"/>
      <c r="B1736" s="6"/>
      <c r="C1736" s="6"/>
      <c r="D1736" s="6"/>
      <c r="E1736" s="6"/>
      <c r="F1736" s="6"/>
    </row>
    <row r="1737" spans="1:6" x14ac:dyDescent="0.25">
      <c r="A1737" s="6"/>
      <c r="B1737" s="6"/>
      <c r="C1737" s="6"/>
      <c r="D1737" s="6"/>
      <c r="E1737" s="6"/>
      <c r="F1737" s="6"/>
    </row>
    <row r="1738" spans="1:6" x14ac:dyDescent="0.25">
      <c r="A1738" s="6"/>
      <c r="B1738" s="6"/>
      <c r="C1738" s="6"/>
      <c r="D1738" s="6"/>
      <c r="E1738" s="6"/>
      <c r="F1738" s="6"/>
    </row>
    <row r="1739" spans="1:6" x14ac:dyDescent="0.25">
      <c r="A1739" s="6"/>
      <c r="B1739" s="6"/>
      <c r="C1739" s="6"/>
      <c r="D1739" s="6"/>
      <c r="E1739" s="6"/>
      <c r="F1739" s="6"/>
    </row>
    <row r="1740" spans="1:6" x14ac:dyDescent="0.25">
      <c r="A1740" s="6"/>
      <c r="B1740" s="6"/>
      <c r="C1740" s="6"/>
      <c r="D1740" s="6"/>
      <c r="E1740" s="6"/>
      <c r="F1740" s="6"/>
    </row>
    <row r="1741" spans="1:6" x14ac:dyDescent="0.25">
      <c r="A1741" s="6"/>
      <c r="B1741" s="6"/>
      <c r="C1741" s="6"/>
      <c r="D1741" s="6"/>
      <c r="E1741" s="6"/>
      <c r="F1741" s="6"/>
    </row>
    <row r="1742" spans="1:6" x14ac:dyDescent="0.25">
      <c r="A1742" s="6"/>
      <c r="B1742" s="6"/>
      <c r="C1742" s="6"/>
      <c r="D1742" s="6"/>
      <c r="E1742" s="6"/>
      <c r="F1742" s="6"/>
    </row>
    <row r="1743" spans="1:6" x14ac:dyDescent="0.25">
      <c r="A1743" s="6"/>
      <c r="B1743" s="6"/>
      <c r="C1743" s="6"/>
      <c r="D1743" s="6"/>
      <c r="E1743" s="6"/>
      <c r="F1743" s="6"/>
    </row>
    <row r="1744" spans="1:6" x14ac:dyDescent="0.25">
      <c r="A1744" s="6"/>
      <c r="B1744" s="6"/>
      <c r="C1744" s="6"/>
      <c r="D1744" s="6"/>
      <c r="E1744" s="6"/>
      <c r="F1744" s="6"/>
    </row>
    <row r="1745" spans="1:6" x14ac:dyDescent="0.25">
      <c r="A1745" s="6"/>
      <c r="B1745" s="6"/>
      <c r="C1745" s="6"/>
      <c r="D1745" s="6"/>
      <c r="E1745" s="6"/>
      <c r="F1745" s="6"/>
    </row>
    <row r="1746" spans="1:6" x14ac:dyDescent="0.25">
      <c r="A1746" s="6"/>
      <c r="B1746" s="6"/>
      <c r="C1746" s="6"/>
      <c r="D1746" s="6"/>
      <c r="E1746" s="6"/>
      <c r="F1746" s="6"/>
    </row>
    <row r="1747" spans="1:6" x14ac:dyDescent="0.25">
      <c r="A1747" s="6"/>
      <c r="B1747" s="6"/>
      <c r="C1747" s="6"/>
      <c r="D1747" s="6"/>
      <c r="E1747" s="6"/>
      <c r="F1747" s="6"/>
    </row>
    <row r="1748" spans="1:6" x14ac:dyDescent="0.25">
      <c r="A1748" s="6"/>
      <c r="B1748" s="6"/>
      <c r="C1748" s="6"/>
      <c r="D1748" s="6"/>
      <c r="E1748" s="6"/>
      <c r="F1748" s="6"/>
    </row>
    <row r="1749" spans="1:6" x14ac:dyDescent="0.25">
      <c r="A1749" s="6"/>
      <c r="B1749" s="6"/>
      <c r="C1749" s="6"/>
      <c r="D1749" s="6"/>
      <c r="E1749" s="6"/>
      <c r="F1749" s="6"/>
    </row>
    <row r="1750" spans="1:6" x14ac:dyDescent="0.25">
      <c r="A1750" s="6"/>
      <c r="B1750" s="6"/>
      <c r="C1750" s="6"/>
      <c r="D1750" s="6"/>
      <c r="E1750" s="6"/>
      <c r="F1750" s="6"/>
    </row>
    <row r="1751" spans="1:6" x14ac:dyDescent="0.25">
      <c r="A1751" s="6"/>
      <c r="B1751" s="6"/>
      <c r="C1751" s="6"/>
      <c r="D1751" s="6"/>
      <c r="E1751" s="6"/>
      <c r="F1751" s="6"/>
    </row>
    <row r="1752" spans="1:6" x14ac:dyDescent="0.25">
      <c r="A1752" s="6"/>
      <c r="B1752" s="6"/>
      <c r="C1752" s="6"/>
      <c r="D1752" s="6"/>
      <c r="E1752" s="6"/>
      <c r="F1752" s="6"/>
    </row>
    <row r="1753" spans="1:6" x14ac:dyDescent="0.25">
      <c r="A1753" s="6"/>
      <c r="B1753" s="6"/>
      <c r="C1753" s="6"/>
      <c r="D1753" s="6"/>
      <c r="E1753" s="6"/>
      <c r="F1753" s="6"/>
    </row>
    <row r="1754" spans="1:6" x14ac:dyDescent="0.25">
      <c r="A1754" s="6"/>
      <c r="B1754" s="6"/>
      <c r="C1754" s="6"/>
      <c r="D1754" s="6"/>
      <c r="E1754" s="6"/>
      <c r="F1754" s="6"/>
    </row>
    <row r="1755" spans="1:6" x14ac:dyDescent="0.25">
      <c r="A1755" s="6"/>
      <c r="B1755" s="6"/>
      <c r="C1755" s="6"/>
      <c r="D1755" s="6"/>
      <c r="E1755" s="6"/>
      <c r="F1755" s="6"/>
    </row>
    <row r="1756" spans="1:6" x14ac:dyDescent="0.25">
      <c r="A1756" s="6"/>
      <c r="B1756" s="6"/>
      <c r="C1756" s="6"/>
      <c r="D1756" s="6"/>
      <c r="E1756" s="6"/>
      <c r="F1756" s="6"/>
    </row>
    <row r="1757" spans="1:6" x14ac:dyDescent="0.25">
      <c r="A1757" s="6"/>
      <c r="B1757" s="6"/>
      <c r="C1757" s="6"/>
      <c r="D1757" s="6"/>
      <c r="E1757" s="6"/>
      <c r="F1757" s="6"/>
    </row>
    <row r="1758" spans="1:6" x14ac:dyDescent="0.25">
      <c r="A1758" s="6"/>
      <c r="B1758" s="6"/>
      <c r="C1758" s="6"/>
      <c r="D1758" s="6"/>
      <c r="E1758" s="6"/>
      <c r="F1758" s="6"/>
    </row>
    <row r="1759" spans="1:6" x14ac:dyDescent="0.25">
      <c r="A1759" s="6"/>
      <c r="B1759" s="6"/>
      <c r="C1759" s="6"/>
      <c r="D1759" s="6"/>
      <c r="E1759" s="6"/>
      <c r="F1759" s="6"/>
    </row>
    <row r="1760" spans="1:6" x14ac:dyDescent="0.25">
      <c r="A1760" s="6"/>
      <c r="B1760" s="6"/>
      <c r="C1760" s="6"/>
      <c r="D1760" s="6"/>
      <c r="E1760" s="6"/>
      <c r="F1760" s="6"/>
    </row>
    <row r="1761" spans="1:6" x14ac:dyDescent="0.25">
      <c r="A1761" s="6"/>
      <c r="B1761" s="6"/>
      <c r="C1761" s="6"/>
      <c r="D1761" s="6"/>
      <c r="E1761" s="6"/>
      <c r="F1761" s="6"/>
    </row>
    <row r="1762" spans="1:6" x14ac:dyDescent="0.25">
      <c r="A1762" s="6"/>
      <c r="B1762" s="6"/>
      <c r="C1762" s="6"/>
      <c r="D1762" s="6"/>
      <c r="E1762" s="6"/>
      <c r="F1762" s="6"/>
    </row>
    <row r="1763" spans="1:6" x14ac:dyDescent="0.25">
      <c r="A1763" s="6"/>
      <c r="B1763" s="6"/>
      <c r="C1763" s="6"/>
      <c r="D1763" s="6"/>
      <c r="E1763" s="6"/>
      <c r="F1763" s="6"/>
    </row>
    <row r="1764" spans="1:6" x14ac:dyDescent="0.25">
      <c r="A1764" s="6"/>
      <c r="B1764" s="6"/>
      <c r="C1764" s="6"/>
      <c r="D1764" s="6"/>
      <c r="E1764" s="6"/>
      <c r="F1764" s="6"/>
    </row>
    <row r="1765" spans="1:6" x14ac:dyDescent="0.25">
      <c r="A1765" s="6"/>
      <c r="B1765" s="6"/>
      <c r="C1765" s="6"/>
      <c r="D1765" s="6"/>
      <c r="E1765" s="6"/>
      <c r="F1765" s="6"/>
    </row>
    <row r="1766" spans="1:6" x14ac:dyDescent="0.25">
      <c r="A1766" s="6"/>
      <c r="B1766" s="6"/>
      <c r="C1766" s="6"/>
      <c r="D1766" s="6"/>
      <c r="E1766" s="6"/>
      <c r="F1766" s="6"/>
    </row>
    <row r="1767" spans="1:6" x14ac:dyDescent="0.25">
      <c r="A1767" s="6"/>
      <c r="B1767" s="6"/>
      <c r="C1767" s="6"/>
      <c r="D1767" s="6"/>
      <c r="E1767" s="6"/>
      <c r="F1767" s="6"/>
    </row>
    <row r="1768" spans="1:6" x14ac:dyDescent="0.25">
      <c r="A1768" s="6"/>
      <c r="B1768" s="6"/>
      <c r="C1768" s="6"/>
      <c r="D1768" s="6"/>
      <c r="E1768" s="6"/>
      <c r="F1768" s="6"/>
    </row>
    <row r="1769" spans="1:6" x14ac:dyDescent="0.25">
      <c r="A1769" s="6"/>
      <c r="B1769" s="6"/>
      <c r="C1769" s="6"/>
      <c r="D1769" s="6"/>
      <c r="E1769" s="6"/>
      <c r="F1769" s="6"/>
    </row>
    <row r="1770" spans="1:6" x14ac:dyDescent="0.25">
      <c r="A1770" s="6"/>
      <c r="B1770" s="6"/>
      <c r="C1770" s="6"/>
      <c r="D1770" s="6"/>
      <c r="E1770" s="6"/>
      <c r="F1770" s="6"/>
    </row>
    <row r="1771" spans="1:6" x14ac:dyDescent="0.25">
      <c r="A1771" s="6"/>
      <c r="B1771" s="6"/>
      <c r="C1771" s="6"/>
      <c r="D1771" s="6"/>
      <c r="E1771" s="6"/>
      <c r="F1771" s="6"/>
    </row>
    <row r="1772" spans="1:6" x14ac:dyDescent="0.25">
      <c r="A1772" s="6"/>
      <c r="B1772" s="6"/>
      <c r="C1772" s="6"/>
      <c r="D1772" s="6"/>
      <c r="E1772" s="6"/>
      <c r="F1772" s="6"/>
    </row>
    <row r="1773" spans="1:6" x14ac:dyDescent="0.25">
      <c r="A1773" s="6"/>
      <c r="B1773" s="6"/>
      <c r="C1773" s="6"/>
      <c r="D1773" s="6"/>
      <c r="E1773" s="6"/>
      <c r="F1773" s="6"/>
    </row>
    <row r="1774" spans="1:6" x14ac:dyDescent="0.25">
      <c r="A1774" s="6"/>
      <c r="B1774" s="6"/>
      <c r="C1774" s="6"/>
      <c r="D1774" s="6"/>
      <c r="E1774" s="6"/>
      <c r="F1774" s="6"/>
    </row>
    <row r="1775" spans="1:6" x14ac:dyDescent="0.25">
      <c r="A1775" s="6"/>
      <c r="B1775" s="6"/>
      <c r="C1775" s="6"/>
      <c r="D1775" s="6"/>
      <c r="E1775" s="6"/>
      <c r="F1775" s="6"/>
    </row>
    <row r="1776" spans="1:6" x14ac:dyDescent="0.25">
      <c r="A1776" s="6"/>
      <c r="B1776" s="6"/>
      <c r="C1776" s="6"/>
      <c r="D1776" s="6"/>
      <c r="E1776" s="6"/>
      <c r="F1776" s="6"/>
    </row>
    <row r="1777" spans="1:6" x14ac:dyDescent="0.25">
      <c r="A1777" s="6"/>
      <c r="B1777" s="6"/>
      <c r="C1777" s="6"/>
      <c r="D1777" s="6"/>
      <c r="E1777" s="6"/>
      <c r="F1777" s="6"/>
    </row>
    <row r="1778" spans="1:6" x14ac:dyDescent="0.25">
      <c r="A1778" s="6"/>
      <c r="B1778" s="6"/>
      <c r="C1778" s="6"/>
      <c r="D1778" s="6"/>
      <c r="E1778" s="6"/>
      <c r="F1778" s="6"/>
    </row>
    <row r="1779" spans="1:6" x14ac:dyDescent="0.25">
      <c r="A1779" s="6"/>
      <c r="B1779" s="6"/>
      <c r="C1779" s="6"/>
      <c r="D1779" s="6"/>
      <c r="E1779" s="6"/>
      <c r="F1779" s="6"/>
    </row>
    <row r="1780" spans="1:6" x14ac:dyDescent="0.25">
      <c r="A1780" s="6"/>
      <c r="B1780" s="6"/>
      <c r="C1780" s="6"/>
      <c r="D1780" s="6"/>
      <c r="E1780" s="6"/>
      <c r="F1780" s="6"/>
    </row>
    <row r="1781" spans="1:6" x14ac:dyDescent="0.25">
      <c r="A1781" s="6"/>
      <c r="B1781" s="6"/>
      <c r="C1781" s="6"/>
      <c r="D1781" s="6"/>
      <c r="E1781" s="6"/>
      <c r="F1781" s="6"/>
    </row>
    <row r="1782" spans="1:6" x14ac:dyDescent="0.25">
      <c r="A1782" s="6"/>
      <c r="B1782" s="6"/>
      <c r="C1782" s="6"/>
      <c r="D1782" s="6"/>
      <c r="E1782" s="6"/>
      <c r="F1782" s="6"/>
    </row>
    <row r="1783" spans="1:6" x14ac:dyDescent="0.25">
      <c r="A1783" s="6"/>
      <c r="B1783" s="6"/>
      <c r="C1783" s="6"/>
      <c r="D1783" s="6"/>
      <c r="E1783" s="6"/>
      <c r="F1783" s="6"/>
    </row>
    <row r="1784" spans="1:6" x14ac:dyDescent="0.25">
      <c r="A1784" s="6"/>
      <c r="B1784" s="6"/>
      <c r="C1784" s="6"/>
      <c r="D1784" s="6"/>
      <c r="E1784" s="6"/>
      <c r="F1784" s="6"/>
    </row>
    <row r="1785" spans="1:6" x14ac:dyDescent="0.25">
      <c r="A1785" s="6"/>
      <c r="B1785" s="6"/>
      <c r="C1785" s="6"/>
      <c r="D1785" s="6"/>
      <c r="E1785" s="6"/>
      <c r="F1785" s="6"/>
    </row>
    <row r="1786" spans="1:6" x14ac:dyDescent="0.25">
      <c r="A1786" s="6"/>
      <c r="B1786" s="6"/>
      <c r="C1786" s="6"/>
      <c r="D1786" s="6"/>
      <c r="E1786" s="6"/>
      <c r="F1786" s="6"/>
    </row>
    <row r="1787" spans="1:6" x14ac:dyDescent="0.25">
      <c r="A1787" s="6"/>
      <c r="B1787" s="6"/>
      <c r="C1787" s="6"/>
      <c r="D1787" s="6"/>
      <c r="E1787" s="6"/>
      <c r="F1787" s="6"/>
    </row>
    <row r="1788" spans="1:6" x14ac:dyDescent="0.25">
      <c r="A1788" s="6"/>
      <c r="B1788" s="6"/>
      <c r="C1788" s="6"/>
      <c r="D1788" s="6"/>
      <c r="E1788" s="6"/>
      <c r="F1788" s="6"/>
    </row>
    <row r="1789" spans="1:6" x14ac:dyDescent="0.25">
      <c r="A1789" s="6"/>
      <c r="B1789" s="6"/>
      <c r="C1789" s="6"/>
      <c r="D1789" s="6"/>
      <c r="E1789" s="6"/>
      <c r="F1789" s="6"/>
    </row>
    <row r="1790" spans="1:6" x14ac:dyDescent="0.25">
      <c r="A1790" s="6"/>
      <c r="B1790" s="6"/>
      <c r="C1790" s="6"/>
      <c r="D1790" s="6"/>
      <c r="E1790" s="6"/>
      <c r="F1790" s="6"/>
    </row>
    <row r="1791" spans="1:6" x14ac:dyDescent="0.25">
      <c r="A1791" s="6"/>
      <c r="B1791" s="6"/>
      <c r="C1791" s="6"/>
      <c r="D1791" s="6"/>
      <c r="E1791" s="6"/>
      <c r="F1791" s="6"/>
    </row>
    <row r="1792" spans="1:6" x14ac:dyDescent="0.25">
      <c r="A1792" s="6"/>
      <c r="B1792" s="6"/>
      <c r="C1792" s="6"/>
      <c r="D1792" s="6"/>
      <c r="E1792" s="6"/>
      <c r="F1792" s="6"/>
    </row>
    <row r="1793" spans="1:6" x14ac:dyDescent="0.25">
      <c r="A1793" s="6"/>
      <c r="B1793" s="6"/>
      <c r="C1793" s="6"/>
      <c r="D1793" s="6"/>
      <c r="E1793" s="6"/>
      <c r="F1793" s="6"/>
    </row>
    <row r="1794" spans="1:6" x14ac:dyDescent="0.25">
      <c r="A1794" s="6"/>
      <c r="B1794" s="6"/>
      <c r="C1794" s="6"/>
      <c r="D1794" s="6"/>
      <c r="E1794" s="6"/>
      <c r="F1794" s="6"/>
    </row>
    <row r="1795" spans="1:6" x14ac:dyDescent="0.25">
      <c r="A1795" s="6"/>
      <c r="B1795" s="6"/>
      <c r="C1795" s="6"/>
      <c r="D1795" s="6"/>
      <c r="E1795" s="6"/>
      <c r="F1795" s="6"/>
    </row>
    <row r="1796" spans="1:6" x14ac:dyDescent="0.25">
      <c r="A1796" s="6"/>
      <c r="B1796" s="6"/>
      <c r="C1796" s="6"/>
      <c r="D1796" s="6"/>
      <c r="E1796" s="6"/>
      <c r="F1796" s="6"/>
    </row>
    <row r="1797" spans="1:6" x14ac:dyDescent="0.25">
      <c r="A1797" s="6"/>
      <c r="B1797" s="6"/>
      <c r="C1797" s="6"/>
      <c r="D1797" s="6"/>
      <c r="E1797" s="6"/>
      <c r="F1797" s="6"/>
    </row>
    <row r="1798" spans="1:6" x14ac:dyDescent="0.25">
      <c r="A1798" s="6"/>
      <c r="B1798" s="6"/>
      <c r="C1798" s="6"/>
      <c r="D1798" s="6"/>
      <c r="E1798" s="6"/>
      <c r="F1798" s="6"/>
    </row>
    <row r="1799" spans="1:6" x14ac:dyDescent="0.25">
      <c r="A1799" s="6"/>
      <c r="B1799" s="6"/>
      <c r="C1799" s="6"/>
      <c r="D1799" s="6"/>
      <c r="E1799" s="6"/>
      <c r="F1799" s="6"/>
    </row>
    <row r="1800" spans="1:6" x14ac:dyDescent="0.25">
      <c r="A1800" s="6"/>
      <c r="B1800" s="6"/>
      <c r="C1800" s="6"/>
      <c r="D1800" s="6"/>
      <c r="E1800" s="6"/>
      <c r="F1800" s="6"/>
    </row>
    <row r="1801" spans="1:6" x14ac:dyDescent="0.25">
      <c r="A1801" s="6"/>
      <c r="B1801" s="6"/>
      <c r="C1801" s="6"/>
      <c r="D1801" s="6"/>
      <c r="E1801" s="6"/>
      <c r="F1801" s="6"/>
    </row>
    <row r="1802" spans="1:6" x14ac:dyDescent="0.25">
      <c r="A1802" s="6"/>
      <c r="B1802" s="6"/>
      <c r="C1802" s="6"/>
      <c r="D1802" s="6"/>
      <c r="E1802" s="6"/>
      <c r="F1802" s="6"/>
    </row>
    <row r="1803" spans="1:6" x14ac:dyDescent="0.25">
      <c r="A1803" s="6"/>
      <c r="B1803" s="6"/>
      <c r="C1803" s="6"/>
      <c r="D1803" s="6"/>
      <c r="E1803" s="6"/>
      <c r="F1803" s="6"/>
    </row>
    <row r="1804" spans="1:6" x14ac:dyDescent="0.25">
      <c r="A1804" s="6"/>
      <c r="B1804" s="6"/>
      <c r="C1804" s="6"/>
      <c r="D1804" s="6"/>
      <c r="E1804" s="6"/>
      <c r="F1804" s="6"/>
    </row>
    <row r="1805" spans="1:6" x14ac:dyDescent="0.25">
      <c r="A1805" s="6"/>
      <c r="B1805" s="6"/>
      <c r="C1805" s="6"/>
      <c r="D1805" s="6"/>
      <c r="E1805" s="6"/>
      <c r="F1805" s="6"/>
    </row>
    <row r="1806" spans="1:6" x14ac:dyDescent="0.25">
      <c r="A1806" s="6"/>
      <c r="B1806" s="6"/>
      <c r="C1806" s="6"/>
      <c r="D1806" s="6"/>
      <c r="E1806" s="6"/>
      <c r="F1806" s="6"/>
    </row>
    <row r="1807" spans="1:6" x14ac:dyDescent="0.25">
      <c r="A1807" s="6"/>
      <c r="B1807" s="6"/>
      <c r="C1807" s="6"/>
      <c r="D1807" s="6"/>
      <c r="E1807" s="6"/>
      <c r="F1807" s="6"/>
    </row>
    <row r="1808" spans="1:6" x14ac:dyDescent="0.25">
      <c r="A1808" s="6"/>
      <c r="B1808" s="6"/>
      <c r="C1808" s="6"/>
      <c r="D1808" s="6"/>
      <c r="E1808" s="6"/>
      <c r="F1808" s="6"/>
    </row>
    <row r="1809" spans="1:6" x14ac:dyDescent="0.25">
      <c r="A1809" s="6"/>
      <c r="B1809" s="6"/>
      <c r="C1809" s="6"/>
      <c r="D1809" s="6"/>
      <c r="E1809" s="6"/>
      <c r="F1809" s="6"/>
    </row>
    <row r="1810" spans="1:6" x14ac:dyDescent="0.25">
      <c r="A1810" s="6"/>
      <c r="B1810" s="6"/>
      <c r="C1810" s="6"/>
      <c r="D1810" s="6"/>
      <c r="E1810" s="6"/>
      <c r="F1810" s="6"/>
    </row>
    <row r="1811" spans="1:6" x14ac:dyDescent="0.25">
      <c r="A1811" s="6"/>
      <c r="B1811" s="6"/>
      <c r="C1811" s="6"/>
      <c r="D1811" s="6"/>
      <c r="E1811" s="6"/>
      <c r="F1811" s="6"/>
    </row>
    <row r="1812" spans="1:6" x14ac:dyDescent="0.25">
      <c r="A1812" s="6"/>
      <c r="B1812" s="6"/>
      <c r="C1812" s="6"/>
      <c r="D1812" s="6"/>
      <c r="E1812" s="6"/>
      <c r="F1812" s="6"/>
    </row>
    <row r="1813" spans="1:6" x14ac:dyDescent="0.25">
      <c r="A1813" s="6"/>
      <c r="B1813" s="6"/>
      <c r="C1813" s="6"/>
      <c r="D1813" s="6"/>
      <c r="E1813" s="6"/>
      <c r="F1813" s="6"/>
    </row>
    <row r="1814" spans="1:6" x14ac:dyDescent="0.25">
      <c r="A1814" s="6"/>
      <c r="B1814" s="6"/>
      <c r="C1814" s="6"/>
      <c r="D1814" s="6"/>
      <c r="E1814" s="6"/>
      <c r="F1814" s="6"/>
    </row>
    <row r="1815" spans="1:6" x14ac:dyDescent="0.25">
      <c r="A1815" s="6"/>
      <c r="B1815" s="6"/>
      <c r="C1815" s="6"/>
      <c r="D1815" s="6"/>
      <c r="E1815" s="6"/>
      <c r="F1815" s="6"/>
    </row>
    <row r="1816" spans="1:6" x14ac:dyDescent="0.25">
      <c r="A1816" s="6"/>
      <c r="B1816" s="6"/>
      <c r="C1816" s="6"/>
      <c r="D1816" s="6"/>
      <c r="E1816" s="6"/>
      <c r="F1816" s="6"/>
    </row>
    <row r="1817" spans="1:6" x14ac:dyDescent="0.25">
      <c r="A1817" s="6"/>
      <c r="B1817" s="6"/>
      <c r="C1817" s="6"/>
      <c r="D1817" s="6"/>
      <c r="E1817" s="6"/>
      <c r="F1817" s="6"/>
    </row>
    <row r="1818" spans="1:6" x14ac:dyDescent="0.25">
      <c r="A1818" s="6"/>
      <c r="B1818" s="6"/>
      <c r="C1818" s="6"/>
      <c r="D1818" s="6"/>
      <c r="E1818" s="6"/>
      <c r="F1818" s="6"/>
    </row>
    <row r="1819" spans="1:6" x14ac:dyDescent="0.25">
      <c r="A1819" s="6"/>
      <c r="B1819" s="6"/>
      <c r="C1819" s="6"/>
      <c r="D1819" s="6"/>
      <c r="E1819" s="6"/>
      <c r="F1819" s="6"/>
    </row>
    <row r="1820" spans="1:6" x14ac:dyDescent="0.25">
      <c r="A1820" s="6"/>
      <c r="B1820" s="6"/>
      <c r="C1820" s="6"/>
      <c r="D1820" s="6"/>
      <c r="E1820" s="6"/>
      <c r="F1820" s="6"/>
    </row>
    <row r="1821" spans="1:6" x14ac:dyDescent="0.25">
      <c r="A1821" s="6"/>
      <c r="B1821" s="6"/>
      <c r="C1821" s="6"/>
      <c r="D1821" s="6"/>
      <c r="E1821" s="6"/>
      <c r="F1821" s="6"/>
    </row>
    <row r="1822" spans="1:6" x14ac:dyDescent="0.25">
      <c r="A1822" s="6"/>
      <c r="B1822" s="6"/>
      <c r="C1822" s="6"/>
      <c r="D1822" s="6"/>
      <c r="E1822" s="6"/>
      <c r="F1822" s="6"/>
    </row>
    <row r="1823" spans="1:6" x14ac:dyDescent="0.25">
      <c r="A1823" s="6"/>
      <c r="B1823" s="6"/>
      <c r="C1823" s="6"/>
      <c r="D1823" s="6"/>
      <c r="E1823" s="6"/>
      <c r="F1823" s="6"/>
    </row>
    <row r="1824" spans="1:6" x14ac:dyDescent="0.25">
      <c r="A1824" s="6"/>
      <c r="B1824" s="6"/>
      <c r="C1824" s="6"/>
      <c r="D1824" s="6"/>
      <c r="E1824" s="6"/>
      <c r="F1824" s="6"/>
    </row>
    <row r="1825" spans="1:6" x14ac:dyDescent="0.25">
      <c r="A1825" s="6"/>
      <c r="B1825" s="6"/>
      <c r="C1825" s="6"/>
      <c r="D1825" s="6"/>
      <c r="E1825" s="6"/>
      <c r="F1825" s="6"/>
    </row>
    <row r="1826" spans="1:6" x14ac:dyDescent="0.25">
      <c r="A1826" s="6"/>
      <c r="B1826" s="6"/>
      <c r="C1826" s="6"/>
      <c r="D1826" s="6"/>
      <c r="E1826" s="6"/>
      <c r="F1826" s="6"/>
    </row>
    <row r="1827" spans="1:6" x14ac:dyDescent="0.25">
      <c r="A1827" s="6"/>
      <c r="B1827" s="6"/>
      <c r="C1827" s="6"/>
      <c r="D1827" s="6"/>
      <c r="E1827" s="6"/>
      <c r="F1827" s="6"/>
    </row>
    <row r="1828" spans="1:6" x14ac:dyDescent="0.25">
      <c r="A1828" s="6"/>
      <c r="B1828" s="6"/>
      <c r="C1828" s="6"/>
      <c r="D1828" s="6"/>
      <c r="E1828" s="6"/>
      <c r="F1828" s="6"/>
    </row>
    <row r="1829" spans="1:6" x14ac:dyDescent="0.25">
      <c r="A1829" s="6"/>
      <c r="B1829" s="6"/>
      <c r="C1829" s="6"/>
      <c r="D1829" s="6"/>
      <c r="E1829" s="6"/>
      <c r="F1829" s="6"/>
    </row>
    <row r="1830" spans="1:6" x14ac:dyDescent="0.25">
      <c r="A1830" s="6"/>
      <c r="B1830" s="6"/>
      <c r="C1830" s="6"/>
      <c r="D1830" s="6"/>
      <c r="E1830" s="6"/>
      <c r="F1830" s="6"/>
    </row>
    <row r="1831" spans="1:6" x14ac:dyDescent="0.25">
      <c r="A1831" s="6"/>
      <c r="B1831" s="6"/>
      <c r="C1831" s="6"/>
      <c r="D1831" s="6"/>
      <c r="E1831" s="6"/>
      <c r="F1831" s="6"/>
    </row>
    <row r="1832" spans="1:6" x14ac:dyDescent="0.25">
      <c r="A1832" s="6"/>
      <c r="B1832" s="6"/>
      <c r="C1832" s="6"/>
      <c r="D1832" s="6"/>
      <c r="E1832" s="6"/>
      <c r="F1832" s="6"/>
    </row>
    <row r="1833" spans="1:6" x14ac:dyDescent="0.25">
      <c r="A1833" s="6"/>
      <c r="B1833" s="6"/>
      <c r="C1833" s="6"/>
      <c r="D1833" s="6"/>
      <c r="E1833" s="6"/>
      <c r="F1833" s="6"/>
    </row>
    <row r="1834" spans="1:6" x14ac:dyDescent="0.25">
      <c r="A1834" s="6"/>
      <c r="B1834" s="6"/>
      <c r="C1834" s="6"/>
      <c r="D1834" s="6"/>
      <c r="E1834" s="6"/>
      <c r="F1834" s="6"/>
    </row>
    <row r="1835" spans="1:6" x14ac:dyDescent="0.25">
      <c r="A1835" s="6"/>
      <c r="B1835" s="6"/>
      <c r="C1835" s="6"/>
      <c r="D1835" s="6"/>
      <c r="E1835" s="6"/>
      <c r="F1835" s="6"/>
    </row>
    <row r="1836" spans="1:6" x14ac:dyDescent="0.25">
      <c r="A1836" s="6"/>
      <c r="B1836" s="6"/>
      <c r="C1836" s="6"/>
      <c r="D1836" s="6"/>
      <c r="E1836" s="6"/>
      <c r="F1836" s="6"/>
    </row>
    <row r="1837" spans="1:6" x14ac:dyDescent="0.25">
      <c r="A1837" s="6"/>
      <c r="B1837" s="6"/>
      <c r="C1837" s="6"/>
      <c r="D1837" s="6"/>
      <c r="E1837" s="6"/>
      <c r="F1837" s="6"/>
    </row>
    <row r="1838" spans="1:6" x14ac:dyDescent="0.25">
      <c r="A1838" s="6"/>
      <c r="B1838" s="6"/>
      <c r="C1838" s="6"/>
      <c r="D1838" s="6"/>
      <c r="E1838" s="6"/>
      <c r="F1838" s="6"/>
    </row>
    <row r="1839" spans="1:6" x14ac:dyDescent="0.25">
      <c r="A1839" s="6"/>
      <c r="B1839" s="6"/>
      <c r="C1839" s="6"/>
      <c r="D1839" s="6"/>
      <c r="E1839" s="6"/>
      <c r="F1839" s="6"/>
    </row>
    <row r="1840" spans="1:6" x14ac:dyDescent="0.25">
      <c r="A1840" s="6"/>
      <c r="B1840" s="6"/>
      <c r="C1840" s="6"/>
      <c r="D1840" s="6"/>
      <c r="E1840" s="6"/>
      <c r="F1840" s="6"/>
    </row>
    <row r="1841" spans="1:6" x14ac:dyDescent="0.25">
      <c r="A1841" s="6"/>
      <c r="B1841" s="6"/>
      <c r="C1841" s="6"/>
      <c r="D1841" s="6"/>
      <c r="E1841" s="6"/>
      <c r="F1841" s="6"/>
    </row>
    <row r="1842" spans="1:6" x14ac:dyDescent="0.25">
      <c r="A1842" s="6"/>
      <c r="B1842" s="6"/>
      <c r="C1842" s="6"/>
      <c r="D1842" s="6"/>
      <c r="E1842" s="6"/>
      <c r="F1842" s="6"/>
    </row>
    <row r="1843" spans="1:6" x14ac:dyDescent="0.25">
      <c r="A1843" s="6"/>
      <c r="B1843" s="6"/>
      <c r="C1843" s="6"/>
      <c r="D1843" s="6"/>
      <c r="E1843" s="6"/>
      <c r="F1843" s="6"/>
    </row>
    <row r="1844" spans="1:6" x14ac:dyDescent="0.25">
      <c r="A1844" s="6"/>
      <c r="B1844" s="6"/>
      <c r="C1844" s="6"/>
      <c r="D1844" s="6"/>
      <c r="E1844" s="6"/>
      <c r="F1844" s="6"/>
    </row>
    <row r="1845" spans="1:6" x14ac:dyDescent="0.25">
      <c r="A1845" s="6"/>
      <c r="B1845" s="6"/>
      <c r="C1845" s="6"/>
      <c r="D1845" s="6"/>
      <c r="E1845" s="6"/>
      <c r="F1845" s="6"/>
    </row>
    <row r="1846" spans="1:6" x14ac:dyDescent="0.25">
      <c r="A1846" s="6"/>
      <c r="B1846" s="6"/>
      <c r="C1846" s="6"/>
      <c r="D1846" s="6"/>
      <c r="E1846" s="6"/>
      <c r="F1846" s="6"/>
    </row>
    <row r="1847" spans="1:6" x14ac:dyDescent="0.25">
      <c r="A1847" s="6"/>
      <c r="B1847" s="6"/>
      <c r="C1847" s="6"/>
      <c r="D1847" s="6"/>
      <c r="E1847" s="6"/>
      <c r="F1847" s="6"/>
    </row>
    <row r="1848" spans="1:6" x14ac:dyDescent="0.25">
      <c r="A1848" s="6"/>
      <c r="B1848" s="6"/>
      <c r="C1848" s="6"/>
      <c r="D1848" s="6"/>
      <c r="E1848" s="6"/>
      <c r="F1848" s="6"/>
    </row>
    <row r="1849" spans="1:6" x14ac:dyDescent="0.25">
      <c r="A1849" s="6"/>
      <c r="B1849" s="6"/>
      <c r="C1849" s="6"/>
      <c r="D1849" s="6"/>
      <c r="E1849" s="6"/>
      <c r="F1849" s="6"/>
    </row>
    <row r="1850" spans="1:6" x14ac:dyDescent="0.25">
      <c r="A1850" s="6"/>
      <c r="B1850" s="6"/>
      <c r="C1850" s="6"/>
      <c r="D1850" s="6"/>
      <c r="E1850" s="6"/>
      <c r="F1850" s="6"/>
    </row>
    <row r="1851" spans="1:6" x14ac:dyDescent="0.25">
      <c r="A1851" s="6"/>
      <c r="B1851" s="6"/>
      <c r="C1851" s="6"/>
      <c r="D1851" s="6"/>
      <c r="E1851" s="6"/>
      <c r="F1851" s="6"/>
    </row>
    <row r="1852" spans="1:6" x14ac:dyDescent="0.25">
      <c r="A1852" s="6"/>
      <c r="B1852" s="6"/>
      <c r="C1852" s="6"/>
      <c r="D1852" s="6"/>
      <c r="E1852" s="6"/>
      <c r="F1852" s="6"/>
    </row>
    <row r="1853" spans="1:6" x14ac:dyDescent="0.25">
      <c r="A1853" s="6"/>
      <c r="B1853" s="6"/>
      <c r="C1853" s="6"/>
      <c r="D1853" s="6"/>
      <c r="E1853" s="6"/>
      <c r="F1853" s="6"/>
    </row>
    <row r="1854" spans="1:6" x14ac:dyDescent="0.25">
      <c r="A1854" s="6"/>
      <c r="B1854" s="6"/>
      <c r="C1854" s="6"/>
      <c r="D1854" s="6"/>
      <c r="E1854" s="6"/>
      <c r="F1854" s="6"/>
    </row>
    <row r="1855" spans="1:6" x14ac:dyDescent="0.25">
      <c r="A1855" s="6"/>
      <c r="B1855" s="6"/>
      <c r="C1855" s="6"/>
      <c r="D1855" s="6"/>
      <c r="E1855" s="6"/>
      <c r="F1855" s="6"/>
    </row>
    <row r="1856" spans="1:6" x14ac:dyDescent="0.25">
      <c r="A1856" s="6"/>
      <c r="B1856" s="6"/>
      <c r="C1856" s="6"/>
      <c r="D1856" s="6"/>
      <c r="E1856" s="6"/>
      <c r="F1856" s="6"/>
    </row>
    <row r="1857" spans="1:6" x14ac:dyDescent="0.25">
      <c r="A1857" s="6"/>
      <c r="B1857" s="6"/>
      <c r="C1857" s="6"/>
      <c r="D1857" s="6"/>
      <c r="E1857" s="6"/>
      <c r="F1857" s="6"/>
    </row>
    <row r="1858" spans="1:6" x14ac:dyDescent="0.25">
      <c r="A1858" s="6"/>
      <c r="B1858" s="6"/>
      <c r="C1858" s="6"/>
      <c r="D1858" s="6"/>
      <c r="E1858" s="6"/>
      <c r="F1858" s="6"/>
    </row>
    <row r="1859" spans="1:6" x14ac:dyDescent="0.25">
      <c r="A1859" s="6"/>
      <c r="B1859" s="6"/>
      <c r="C1859" s="6"/>
      <c r="D1859" s="6"/>
      <c r="E1859" s="6"/>
      <c r="F1859" s="6"/>
    </row>
    <row r="1860" spans="1:6" x14ac:dyDescent="0.25">
      <c r="A1860" s="6"/>
      <c r="B1860" s="6"/>
      <c r="C1860" s="6"/>
      <c r="D1860" s="6"/>
      <c r="E1860" s="6"/>
      <c r="F1860" s="6"/>
    </row>
    <row r="1861" spans="1:6" x14ac:dyDescent="0.25">
      <c r="A1861" s="6"/>
      <c r="B1861" s="6"/>
      <c r="C1861" s="6"/>
      <c r="D1861" s="6"/>
      <c r="E1861" s="6"/>
      <c r="F1861" s="6"/>
    </row>
    <row r="1862" spans="1:6" x14ac:dyDescent="0.25">
      <c r="A1862" s="6"/>
      <c r="B1862" s="6"/>
      <c r="C1862" s="6"/>
      <c r="D1862" s="6"/>
      <c r="E1862" s="6"/>
      <c r="F1862" s="6"/>
    </row>
    <row r="1863" spans="1:6" x14ac:dyDescent="0.25">
      <c r="A1863" s="6"/>
      <c r="B1863" s="6"/>
      <c r="C1863" s="6"/>
      <c r="D1863" s="6"/>
      <c r="E1863" s="6"/>
      <c r="F1863" s="6"/>
    </row>
    <row r="1864" spans="1:6" x14ac:dyDescent="0.25">
      <c r="A1864" s="6"/>
      <c r="B1864" s="6"/>
      <c r="C1864" s="6"/>
      <c r="D1864" s="6"/>
      <c r="E1864" s="6"/>
      <c r="F1864" s="6"/>
    </row>
    <row r="1865" spans="1:6" x14ac:dyDescent="0.25">
      <c r="A1865" s="6"/>
      <c r="B1865" s="6"/>
      <c r="C1865" s="6"/>
      <c r="D1865" s="6"/>
      <c r="E1865" s="6"/>
      <c r="F1865" s="6"/>
    </row>
    <row r="1866" spans="1:6" x14ac:dyDescent="0.25">
      <c r="A1866" s="6"/>
      <c r="B1866" s="6"/>
      <c r="C1866" s="6"/>
      <c r="D1866" s="6"/>
      <c r="E1866" s="6"/>
      <c r="F1866" s="6"/>
    </row>
    <row r="1867" spans="1:6" x14ac:dyDescent="0.25">
      <c r="A1867" s="6"/>
      <c r="B1867" s="6"/>
      <c r="C1867" s="6"/>
      <c r="D1867" s="6"/>
      <c r="E1867" s="6"/>
      <c r="F1867" s="6"/>
    </row>
    <row r="1868" spans="1:6" x14ac:dyDescent="0.25">
      <c r="A1868" s="6"/>
      <c r="B1868" s="6"/>
      <c r="C1868" s="6"/>
      <c r="D1868" s="6"/>
      <c r="E1868" s="6"/>
      <c r="F1868" s="6"/>
    </row>
    <row r="1869" spans="1:6" x14ac:dyDescent="0.25">
      <c r="A1869" s="6"/>
      <c r="B1869" s="6"/>
      <c r="C1869" s="6"/>
      <c r="D1869" s="6"/>
      <c r="E1869" s="6"/>
      <c r="F1869" s="6"/>
    </row>
    <row r="1870" spans="1:6" x14ac:dyDescent="0.25">
      <c r="A1870" s="6"/>
      <c r="B1870" s="6"/>
      <c r="C1870" s="6"/>
      <c r="D1870" s="6"/>
      <c r="E1870" s="6"/>
      <c r="F1870" s="6"/>
    </row>
    <row r="1871" spans="1:6" x14ac:dyDescent="0.25">
      <c r="A1871" s="6"/>
      <c r="B1871" s="6"/>
      <c r="C1871" s="6"/>
      <c r="D1871" s="6"/>
      <c r="E1871" s="6"/>
      <c r="F1871" s="6"/>
    </row>
    <row r="1872" spans="1:6" x14ac:dyDescent="0.25">
      <c r="A1872" s="6"/>
      <c r="B1872" s="6"/>
      <c r="C1872" s="6"/>
      <c r="D1872" s="6"/>
      <c r="E1872" s="6"/>
      <c r="F1872" s="6"/>
    </row>
    <row r="1873" spans="1:6" x14ac:dyDescent="0.25">
      <c r="A1873" s="6"/>
      <c r="B1873" s="6"/>
      <c r="C1873" s="6"/>
      <c r="D1873" s="6"/>
      <c r="E1873" s="6"/>
      <c r="F1873" s="6"/>
    </row>
    <row r="1874" spans="1:6" x14ac:dyDescent="0.25">
      <c r="A1874" s="6"/>
      <c r="B1874" s="6"/>
      <c r="C1874" s="6"/>
      <c r="D1874" s="6"/>
      <c r="E1874" s="6"/>
      <c r="F1874" s="6"/>
    </row>
    <row r="1875" spans="1:6" x14ac:dyDescent="0.25">
      <c r="A1875" s="6"/>
      <c r="B1875" s="6"/>
      <c r="C1875" s="6"/>
      <c r="D1875" s="6"/>
      <c r="E1875" s="6"/>
      <c r="F1875" s="6"/>
    </row>
    <row r="1876" spans="1:6" x14ac:dyDescent="0.25">
      <c r="A1876" s="6"/>
      <c r="B1876" s="6"/>
      <c r="C1876" s="6"/>
      <c r="D1876" s="6"/>
      <c r="E1876" s="6"/>
      <c r="F1876" s="6"/>
    </row>
    <row r="1877" spans="1:6" x14ac:dyDescent="0.25">
      <c r="A1877" s="6"/>
      <c r="B1877" s="6"/>
      <c r="C1877" s="6"/>
      <c r="D1877" s="6"/>
      <c r="E1877" s="6"/>
      <c r="F1877" s="6"/>
    </row>
    <row r="1878" spans="1:6" x14ac:dyDescent="0.25">
      <c r="A1878" s="6"/>
      <c r="B1878" s="6"/>
      <c r="C1878" s="6"/>
      <c r="D1878" s="6"/>
      <c r="E1878" s="6"/>
      <c r="F1878" s="6"/>
    </row>
    <row r="1879" spans="1:6" x14ac:dyDescent="0.25">
      <c r="A1879" s="6"/>
      <c r="B1879" s="6"/>
      <c r="C1879" s="6"/>
      <c r="D1879" s="6"/>
      <c r="E1879" s="6"/>
      <c r="F1879" s="6"/>
    </row>
    <row r="1880" spans="1:6" x14ac:dyDescent="0.25">
      <c r="A1880" s="6"/>
      <c r="B1880" s="6"/>
      <c r="C1880" s="6"/>
      <c r="D1880" s="6"/>
      <c r="E1880" s="6"/>
      <c r="F1880" s="6"/>
    </row>
    <row r="1881" spans="1:6" x14ac:dyDescent="0.25">
      <c r="A1881" s="6"/>
      <c r="B1881" s="6"/>
      <c r="C1881" s="6"/>
      <c r="D1881" s="6"/>
      <c r="E1881" s="6"/>
      <c r="F1881" s="6"/>
    </row>
    <row r="1882" spans="1:6" x14ac:dyDescent="0.25">
      <c r="A1882" s="6"/>
      <c r="B1882" s="6"/>
      <c r="C1882" s="6"/>
      <c r="D1882" s="6"/>
      <c r="E1882" s="6"/>
      <c r="F1882" s="6"/>
    </row>
    <row r="1883" spans="1:6" x14ac:dyDescent="0.25">
      <c r="A1883" s="6"/>
      <c r="B1883" s="6"/>
      <c r="C1883" s="6"/>
      <c r="D1883" s="6"/>
      <c r="E1883" s="6"/>
      <c r="F1883" s="6"/>
    </row>
    <row r="1884" spans="1:6" x14ac:dyDescent="0.25">
      <c r="A1884" s="6"/>
      <c r="B1884" s="6"/>
      <c r="C1884" s="6"/>
      <c r="D1884" s="6"/>
      <c r="E1884" s="6"/>
      <c r="F1884" s="6"/>
    </row>
    <row r="1885" spans="1:6" x14ac:dyDescent="0.25">
      <c r="A1885" s="6"/>
      <c r="B1885" s="6"/>
      <c r="C1885" s="6"/>
      <c r="D1885" s="6"/>
      <c r="E1885" s="6"/>
      <c r="F1885" s="6"/>
    </row>
    <row r="1886" spans="1:6" x14ac:dyDescent="0.25">
      <c r="A1886" s="6"/>
      <c r="B1886" s="6"/>
      <c r="C1886" s="6"/>
      <c r="D1886" s="6"/>
      <c r="E1886" s="6"/>
      <c r="F1886" s="6"/>
    </row>
    <row r="1887" spans="1:6" x14ac:dyDescent="0.25">
      <c r="A1887" s="6"/>
      <c r="B1887" s="6"/>
      <c r="C1887" s="6"/>
      <c r="D1887" s="6"/>
      <c r="E1887" s="6"/>
      <c r="F1887" s="6"/>
    </row>
    <row r="1888" spans="1:6" x14ac:dyDescent="0.25">
      <c r="A1888" s="6"/>
      <c r="B1888" s="6"/>
      <c r="C1888" s="6"/>
      <c r="D1888" s="6"/>
      <c r="E1888" s="6"/>
      <c r="F1888" s="6"/>
    </row>
    <row r="1889" spans="1:6" x14ac:dyDescent="0.25">
      <c r="A1889" s="6"/>
      <c r="B1889" s="6"/>
      <c r="C1889" s="6"/>
      <c r="D1889" s="6"/>
      <c r="E1889" s="6"/>
      <c r="F1889" s="6"/>
    </row>
    <row r="1890" spans="1:6" x14ac:dyDescent="0.25">
      <c r="A1890" s="6"/>
      <c r="B1890" s="6"/>
      <c r="C1890" s="6"/>
      <c r="D1890" s="6"/>
      <c r="E1890" s="6"/>
      <c r="F1890" s="6"/>
    </row>
    <row r="1891" spans="1:6" x14ac:dyDescent="0.25">
      <c r="A1891" s="6"/>
      <c r="B1891" s="6"/>
      <c r="C1891" s="6"/>
      <c r="D1891" s="6"/>
      <c r="E1891" s="6"/>
      <c r="F1891" s="6"/>
    </row>
    <row r="1892" spans="1:6" x14ac:dyDescent="0.25">
      <c r="A1892" s="6"/>
      <c r="B1892" s="6"/>
      <c r="C1892" s="6"/>
      <c r="D1892" s="6"/>
      <c r="E1892" s="6"/>
      <c r="F1892" s="6"/>
    </row>
    <row r="1893" spans="1:6" x14ac:dyDescent="0.25">
      <c r="A1893" s="6"/>
      <c r="B1893" s="6"/>
      <c r="C1893" s="6"/>
      <c r="D1893" s="6"/>
      <c r="E1893" s="6"/>
      <c r="F1893" s="6"/>
    </row>
    <row r="1894" spans="1:6" x14ac:dyDescent="0.25">
      <c r="A1894" s="6"/>
      <c r="B1894" s="6"/>
      <c r="C1894" s="6"/>
      <c r="D1894" s="6"/>
      <c r="E1894" s="6"/>
      <c r="F1894" s="6"/>
    </row>
    <row r="1895" spans="1:6" x14ac:dyDescent="0.25">
      <c r="A1895" s="6"/>
      <c r="B1895" s="6"/>
      <c r="C1895" s="6"/>
      <c r="D1895" s="6"/>
      <c r="E1895" s="6"/>
      <c r="F1895" s="6"/>
    </row>
    <row r="1896" spans="1:6" x14ac:dyDescent="0.25">
      <c r="A1896" s="6"/>
      <c r="B1896" s="6"/>
      <c r="C1896" s="6"/>
      <c r="D1896" s="6"/>
      <c r="E1896" s="6"/>
      <c r="F1896" s="6"/>
    </row>
    <row r="1897" spans="1:6" x14ac:dyDescent="0.25">
      <c r="A1897" s="6"/>
      <c r="B1897" s="6"/>
      <c r="C1897" s="6"/>
      <c r="D1897" s="6"/>
      <c r="E1897" s="6"/>
      <c r="F1897" s="6"/>
    </row>
    <row r="1898" spans="1:6" x14ac:dyDescent="0.25">
      <c r="A1898" s="6"/>
      <c r="B1898" s="6"/>
      <c r="C1898" s="6"/>
      <c r="D1898" s="6"/>
      <c r="E1898" s="6"/>
      <c r="F1898" s="6"/>
    </row>
    <row r="1899" spans="1:6" x14ac:dyDescent="0.25">
      <c r="A1899" s="6"/>
      <c r="B1899" s="6"/>
      <c r="C1899" s="6"/>
      <c r="D1899" s="6"/>
      <c r="E1899" s="6"/>
      <c r="F1899" s="6"/>
    </row>
    <row r="1900" spans="1:6" x14ac:dyDescent="0.25">
      <c r="A1900" s="6"/>
      <c r="B1900" s="6"/>
      <c r="C1900" s="6"/>
      <c r="D1900" s="6"/>
      <c r="E1900" s="6"/>
      <c r="F1900" s="6"/>
    </row>
    <row r="1901" spans="1:6" x14ac:dyDescent="0.25">
      <c r="A1901" s="6"/>
      <c r="B1901" s="6"/>
      <c r="C1901" s="6"/>
      <c r="D1901" s="6"/>
      <c r="E1901" s="6"/>
      <c r="F1901" s="6"/>
    </row>
    <row r="1902" spans="1:6" x14ac:dyDescent="0.25">
      <c r="A1902" s="6"/>
      <c r="B1902" s="6"/>
      <c r="C1902" s="6"/>
      <c r="D1902" s="6"/>
      <c r="E1902" s="6"/>
      <c r="F1902" s="6"/>
    </row>
    <row r="1903" spans="1:6" x14ac:dyDescent="0.25">
      <c r="A1903" s="6"/>
      <c r="B1903" s="6"/>
      <c r="C1903" s="6"/>
      <c r="D1903" s="6"/>
      <c r="E1903" s="6"/>
      <c r="F1903" s="6"/>
    </row>
    <row r="1904" spans="1:6" x14ac:dyDescent="0.25">
      <c r="A1904" s="6"/>
      <c r="B1904" s="6"/>
      <c r="C1904" s="6"/>
      <c r="D1904" s="6"/>
      <c r="E1904" s="6"/>
      <c r="F1904" s="6"/>
    </row>
    <row r="1905" spans="1:6" x14ac:dyDescent="0.25">
      <c r="A1905" s="6"/>
      <c r="B1905" s="6"/>
      <c r="C1905" s="6"/>
      <c r="D1905" s="6"/>
      <c r="E1905" s="6"/>
      <c r="F1905" s="6"/>
    </row>
    <row r="1906" spans="1:6" x14ac:dyDescent="0.25">
      <c r="A1906" s="6"/>
      <c r="B1906" s="6"/>
      <c r="C1906" s="6"/>
      <c r="D1906" s="6"/>
      <c r="E1906" s="6"/>
      <c r="F1906" s="6"/>
    </row>
    <row r="1907" spans="1:6" x14ac:dyDescent="0.25">
      <c r="A1907" s="6"/>
      <c r="B1907" s="6"/>
      <c r="C1907" s="6"/>
      <c r="D1907" s="6"/>
      <c r="E1907" s="6"/>
      <c r="F1907" s="6"/>
    </row>
    <row r="1908" spans="1:6" x14ac:dyDescent="0.25">
      <c r="A1908" s="6"/>
      <c r="B1908" s="6"/>
      <c r="C1908" s="6"/>
      <c r="D1908" s="6"/>
      <c r="E1908" s="6"/>
      <c r="F1908" s="6"/>
    </row>
    <row r="1909" spans="1:6" x14ac:dyDescent="0.25">
      <c r="A1909" s="6"/>
      <c r="B1909" s="6"/>
      <c r="C1909" s="6"/>
      <c r="D1909" s="6"/>
      <c r="E1909" s="6"/>
      <c r="F1909" s="6"/>
    </row>
    <row r="1910" spans="1:6" x14ac:dyDescent="0.25">
      <c r="A1910" s="6"/>
      <c r="B1910" s="6"/>
      <c r="C1910" s="6"/>
      <c r="D1910" s="6"/>
      <c r="E1910" s="6"/>
      <c r="F1910" s="6"/>
    </row>
    <row r="1911" spans="1:6" x14ac:dyDescent="0.25">
      <c r="A1911" s="6"/>
      <c r="B1911" s="6"/>
      <c r="C1911" s="6"/>
      <c r="D1911" s="6"/>
      <c r="E1911" s="6"/>
      <c r="F1911" s="6"/>
    </row>
    <row r="1912" spans="1:6" x14ac:dyDescent="0.25">
      <c r="A1912" s="6"/>
      <c r="B1912" s="6"/>
      <c r="C1912" s="6"/>
      <c r="D1912" s="6"/>
      <c r="E1912" s="6"/>
      <c r="F1912" s="6"/>
    </row>
    <row r="1913" spans="1:6" x14ac:dyDescent="0.25">
      <c r="A1913" s="6"/>
      <c r="B1913" s="6"/>
      <c r="C1913" s="6"/>
      <c r="D1913" s="6"/>
      <c r="E1913" s="6"/>
      <c r="F1913" s="6"/>
    </row>
    <row r="1914" spans="1:6" x14ac:dyDescent="0.25">
      <c r="A1914" s="6"/>
      <c r="B1914" s="6"/>
      <c r="C1914" s="6"/>
      <c r="D1914" s="6"/>
      <c r="E1914" s="6"/>
      <c r="F1914" s="6"/>
    </row>
    <row r="1915" spans="1:6" x14ac:dyDescent="0.25">
      <c r="A1915" s="6"/>
      <c r="B1915" s="6"/>
      <c r="C1915" s="6"/>
      <c r="D1915" s="6"/>
      <c r="E1915" s="6"/>
      <c r="F1915" s="6"/>
    </row>
    <row r="1916" spans="1:6" x14ac:dyDescent="0.25">
      <c r="A1916" s="6"/>
      <c r="B1916" s="6"/>
      <c r="C1916" s="6"/>
      <c r="D1916" s="6"/>
      <c r="E1916" s="6"/>
      <c r="F1916" s="6"/>
    </row>
    <row r="1917" spans="1:6" x14ac:dyDescent="0.25">
      <c r="A1917" s="6"/>
      <c r="B1917" s="6"/>
      <c r="C1917" s="6"/>
      <c r="D1917" s="6"/>
      <c r="E1917" s="6"/>
      <c r="F1917" s="6"/>
    </row>
    <row r="1918" spans="1:6" x14ac:dyDescent="0.25">
      <c r="A1918" s="6"/>
      <c r="B1918" s="6"/>
      <c r="C1918" s="6"/>
      <c r="D1918" s="6"/>
      <c r="E1918" s="6"/>
      <c r="F1918" s="6"/>
    </row>
    <row r="1919" spans="1:6" x14ac:dyDescent="0.25">
      <c r="A1919" s="6"/>
      <c r="B1919" s="6"/>
      <c r="C1919" s="6"/>
      <c r="D1919" s="6"/>
      <c r="E1919" s="6"/>
      <c r="F1919" s="6"/>
    </row>
    <row r="1920" spans="1:6" x14ac:dyDescent="0.25">
      <c r="A1920" s="6"/>
      <c r="B1920" s="6"/>
      <c r="C1920" s="6"/>
      <c r="D1920" s="6"/>
      <c r="E1920" s="6"/>
      <c r="F1920" s="6"/>
    </row>
    <row r="1921" spans="1:6" x14ac:dyDescent="0.25">
      <c r="A1921" s="6"/>
      <c r="B1921" s="6"/>
      <c r="C1921" s="6"/>
      <c r="D1921" s="6"/>
      <c r="E1921" s="6"/>
      <c r="F1921" s="6"/>
    </row>
    <row r="1922" spans="1:6" x14ac:dyDescent="0.25">
      <c r="A1922" s="6"/>
      <c r="B1922" s="6"/>
      <c r="C1922" s="6"/>
      <c r="D1922" s="6"/>
      <c r="E1922" s="6"/>
      <c r="F1922" s="6"/>
    </row>
    <row r="1923" spans="1:6" x14ac:dyDescent="0.25">
      <c r="A1923" s="6"/>
      <c r="B1923" s="6"/>
      <c r="C1923" s="6"/>
      <c r="D1923" s="6"/>
      <c r="E1923" s="6"/>
      <c r="F1923" s="6"/>
    </row>
    <row r="1924" spans="1:6" x14ac:dyDescent="0.25">
      <c r="A1924" s="6"/>
      <c r="B1924" s="6"/>
      <c r="C1924" s="6"/>
      <c r="D1924" s="6"/>
      <c r="E1924" s="6"/>
      <c r="F1924" s="6"/>
    </row>
    <row r="1925" spans="1:6" x14ac:dyDescent="0.25">
      <c r="A1925" s="6"/>
      <c r="B1925" s="6"/>
      <c r="C1925" s="6"/>
      <c r="D1925" s="6"/>
      <c r="E1925" s="6"/>
      <c r="F1925" s="6"/>
    </row>
    <row r="1926" spans="1:6" x14ac:dyDescent="0.25">
      <c r="A1926" s="6"/>
      <c r="B1926" s="6"/>
      <c r="C1926" s="6"/>
      <c r="D1926" s="6"/>
      <c r="E1926" s="6"/>
      <c r="F1926" s="6"/>
    </row>
    <row r="1927" spans="1:6" x14ac:dyDescent="0.25">
      <c r="A1927" s="6"/>
      <c r="B1927" s="6"/>
      <c r="C1927" s="6"/>
      <c r="D1927" s="6"/>
      <c r="E1927" s="6"/>
      <c r="F1927" s="6"/>
    </row>
    <row r="1928" spans="1:6" x14ac:dyDescent="0.25">
      <c r="A1928" s="6"/>
      <c r="B1928" s="6"/>
      <c r="C1928" s="6"/>
      <c r="D1928" s="6"/>
      <c r="E1928" s="6"/>
      <c r="F1928" s="6"/>
    </row>
    <row r="1929" spans="1:6" x14ac:dyDescent="0.25">
      <c r="A1929" s="6"/>
      <c r="B1929" s="6"/>
      <c r="C1929" s="6"/>
      <c r="D1929" s="6"/>
      <c r="E1929" s="6"/>
      <c r="F1929" s="6"/>
    </row>
    <row r="1930" spans="1:6" x14ac:dyDescent="0.25">
      <c r="A1930" s="6"/>
      <c r="B1930" s="6"/>
      <c r="C1930" s="6"/>
      <c r="D1930" s="6"/>
      <c r="E1930" s="6"/>
      <c r="F1930" s="6"/>
    </row>
    <row r="1931" spans="1:6" x14ac:dyDescent="0.25">
      <c r="A1931" s="6"/>
      <c r="B1931" s="6"/>
      <c r="C1931" s="6"/>
      <c r="D1931" s="6"/>
      <c r="E1931" s="6"/>
      <c r="F1931" s="6"/>
    </row>
    <row r="1932" spans="1:6" x14ac:dyDescent="0.25">
      <c r="A1932" s="6"/>
      <c r="B1932" s="6"/>
      <c r="C1932" s="6"/>
      <c r="D1932" s="6"/>
      <c r="E1932" s="6"/>
      <c r="F1932" s="6"/>
    </row>
    <row r="1933" spans="1:6" x14ac:dyDescent="0.25">
      <c r="A1933" s="6"/>
      <c r="B1933" s="6"/>
      <c r="C1933" s="6"/>
      <c r="D1933" s="6"/>
      <c r="E1933" s="6"/>
      <c r="F1933" s="6"/>
    </row>
    <row r="1934" spans="1:6" x14ac:dyDescent="0.25">
      <c r="A1934" s="6"/>
      <c r="B1934" s="6"/>
      <c r="C1934" s="6"/>
      <c r="D1934" s="6"/>
      <c r="E1934" s="6"/>
      <c r="F1934" s="6"/>
    </row>
    <row r="1935" spans="1:6" x14ac:dyDescent="0.25">
      <c r="A1935" s="6"/>
      <c r="B1935" s="6"/>
      <c r="C1935" s="6"/>
      <c r="D1935" s="6"/>
      <c r="E1935" s="6"/>
      <c r="F1935" s="6"/>
    </row>
    <row r="1936" spans="1:6" x14ac:dyDescent="0.25">
      <c r="A1936" s="6"/>
      <c r="B1936" s="6"/>
      <c r="C1936" s="6"/>
      <c r="D1936" s="6"/>
      <c r="E1936" s="6"/>
      <c r="F1936" s="6"/>
    </row>
    <row r="1937" spans="1:6" x14ac:dyDescent="0.25">
      <c r="A1937" s="6"/>
      <c r="B1937" s="6"/>
      <c r="C1937" s="6"/>
      <c r="D1937" s="6"/>
      <c r="E1937" s="6"/>
      <c r="F1937" s="6"/>
    </row>
    <row r="1938" spans="1:6" x14ac:dyDescent="0.25">
      <c r="A1938" s="6"/>
      <c r="B1938" s="6"/>
      <c r="C1938" s="6"/>
      <c r="D1938" s="6"/>
      <c r="E1938" s="6"/>
      <c r="F1938" s="6"/>
    </row>
    <row r="1939" spans="1:6" x14ac:dyDescent="0.25">
      <c r="A1939" s="6"/>
      <c r="B1939" s="6"/>
      <c r="C1939" s="6"/>
      <c r="D1939" s="6"/>
      <c r="E1939" s="6"/>
      <c r="F1939" s="6"/>
    </row>
    <row r="1940" spans="1:6" x14ac:dyDescent="0.25">
      <c r="A1940" s="6"/>
      <c r="B1940" s="6"/>
      <c r="C1940" s="6"/>
      <c r="D1940" s="6"/>
      <c r="E1940" s="6"/>
      <c r="F1940" s="6"/>
    </row>
    <row r="1941" spans="1:6" x14ac:dyDescent="0.25">
      <c r="A1941" s="6"/>
      <c r="B1941" s="6"/>
      <c r="C1941" s="6"/>
      <c r="D1941" s="6"/>
      <c r="E1941" s="6"/>
      <c r="F1941" s="6"/>
    </row>
    <row r="1942" spans="1:6" x14ac:dyDescent="0.25">
      <c r="A1942" s="6"/>
      <c r="B1942" s="6"/>
      <c r="C1942" s="6"/>
      <c r="D1942" s="6"/>
      <c r="E1942" s="6"/>
      <c r="F1942" s="6"/>
    </row>
    <row r="1943" spans="1:6" x14ac:dyDescent="0.25">
      <c r="A1943" s="6"/>
      <c r="B1943" s="6"/>
      <c r="C1943" s="6"/>
      <c r="D1943" s="6"/>
      <c r="E1943" s="6"/>
      <c r="F1943" s="6"/>
    </row>
    <row r="1944" spans="1:6" x14ac:dyDescent="0.25">
      <c r="A1944" s="6"/>
      <c r="B1944" s="6"/>
      <c r="C1944" s="6"/>
      <c r="D1944" s="6"/>
      <c r="E1944" s="6"/>
      <c r="F1944" s="6"/>
    </row>
    <row r="1945" spans="1:6" x14ac:dyDescent="0.25">
      <c r="A1945" s="6"/>
      <c r="B1945" s="6"/>
      <c r="C1945" s="6"/>
      <c r="D1945" s="6"/>
      <c r="E1945" s="6"/>
      <c r="F1945" s="6"/>
    </row>
    <row r="1946" spans="1:6" x14ac:dyDescent="0.25">
      <c r="A1946" s="6"/>
      <c r="B1946" s="6"/>
      <c r="C1946" s="6"/>
      <c r="D1946" s="6"/>
      <c r="E1946" s="6"/>
      <c r="F1946" s="6"/>
    </row>
    <row r="1947" spans="1:6" x14ac:dyDescent="0.25">
      <c r="A1947" s="6"/>
      <c r="B1947" s="6"/>
      <c r="C1947" s="6"/>
      <c r="D1947" s="6"/>
      <c r="E1947" s="6"/>
      <c r="F1947" s="6"/>
    </row>
    <row r="1948" spans="1:6" x14ac:dyDescent="0.25">
      <c r="A1948" s="6"/>
      <c r="B1948" s="6"/>
      <c r="C1948" s="6"/>
      <c r="D1948" s="6"/>
      <c r="E1948" s="6"/>
      <c r="F1948" s="6"/>
    </row>
    <row r="1949" spans="1:6" x14ac:dyDescent="0.25">
      <c r="A1949" s="6"/>
      <c r="B1949" s="6"/>
      <c r="C1949" s="6"/>
      <c r="D1949" s="6"/>
      <c r="E1949" s="6"/>
      <c r="F1949" s="6"/>
    </row>
    <row r="1950" spans="1:6" x14ac:dyDescent="0.25">
      <c r="A1950" s="6"/>
      <c r="B1950" s="6"/>
      <c r="C1950" s="6"/>
      <c r="D1950" s="6"/>
      <c r="E1950" s="6"/>
      <c r="F1950" s="6"/>
    </row>
    <row r="1951" spans="1:6" x14ac:dyDescent="0.25">
      <c r="A1951" s="6"/>
      <c r="B1951" s="6"/>
      <c r="C1951" s="6"/>
      <c r="D1951" s="6"/>
      <c r="E1951" s="6"/>
      <c r="F1951" s="6"/>
    </row>
    <row r="1952" spans="1:6" x14ac:dyDescent="0.25">
      <c r="A1952" s="6"/>
      <c r="B1952" s="6"/>
      <c r="C1952" s="6"/>
      <c r="D1952" s="6"/>
      <c r="E1952" s="6"/>
      <c r="F1952" s="6"/>
    </row>
    <row r="1953" spans="1:6" x14ac:dyDescent="0.25">
      <c r="A1953" s="6"/>
      <c r="B1953" s="6"/>
      <c r="C1953" s="6"/>
      <c r="D1953" s="6"/>
      <c r="E1953" s="6"/>
      <c r="F1953" s="6"/>
    </row>
    <row r="1954" spans="1:6" x14ac:dyDescent="0.25">
      <c r="A1954" s="6"/>
      <c r="B1954" s="6"/>
      <c r="C1954" s="6"/>
      <c r="D1954" s="6"/>
      <c r="E1954" s="6"/>
      <c r="F1954" s="6"/>
    </row>
    <row r="1955" spans="1:6" x14ac:dyDescent="0.25">
      <c r="A1955" s="6"/>
      <c r="B1955" s="6"/>
      <c r="C1955" s="6"/>
      <c r="D1955" s="6"/>
      <c r="E1955" s="6"/>
      <c r="F1955" s="6"/>
    </row>
    <row r="1956" spans="1:6" x14ac:dyDescent="0.25">
      <c r="A1956" s="6"/>
      <c r="B1956" s="6"/>
      <c r="C1956" s="6"/>
      <c r="D1956" s="6"/>
      <c r="E1956" s="6"/>
      <c r="F1956" s="6"/>
    </row>
    <row r="1957" spans="1:6" x14ac:dyDescent="0.25">
      <c r="A1957" s="6"/>
      <c r="B1957" s="6"/>
      <c r="C1957" s="6"/>
      <c r="D1957" s="6"/>
      <c r="E1957" s="6"/>
      <c r="F1957" s="6"/>
    </row>
    <row r="1958" spans="1:6" x14ac:dyDescent="0.25">
      <c r="A1958" s="6"/>
      <c r="B1958" s="6"/>
      <c r="C1958" s="6"/>
      <c r="D1958" s="6"/>
      <c r="E1958" s="6"/>
      <c r="F1958" s="6"/>
    </row>
    <row r="1959" spans="1:6" x14ac:dyDescent="0.25">
      <c r="A1959" s="6"/>
      <c r="B1959" s="6"/>
      <c r="C1959" s="6"/>
      <c r="D1959" s="6"/>
      <c r="E1959" s="6"/>
      <c r="F1959" s="6"/>
    </row>
    <row r="1960" spans="1:6" x14ac:dyDescent="0.25">
      <c r="A1960" s="6"/>
      <c r="B1960" s="6"/>
      <c r="C1960" s="6"/>
      <c r="D1960" s="6"/>
      <c r="E1960" s="6"/>
      <c r="F1960" s="6"/>
    </row>
    <row r="1961" spans="1:6" x14ac:dyDescent="0.25">
      <c r="A1961" s="6"/>
      <c r="B1961" s="6"/>
      <c r="C1961" s="6"/>
      <c r="D1961" s="6"/>
      <c r="E1961" s="6"/>
      <c r="F1961" s="6"/>
    </row>
    <row r="1962" spans="1:6" x14ac:dyDescent="0.25">
      <c r="A1962" s="6"/>
      <c r="B1962" s="6"/>
      <c r="C1962" s="6"/>
      <c r="D1962" s="6"/>
      <c r="E1962" s="6"/>
      <c r="F1962" s="6"/>
    </row>
    <row r="1963" spans="1:6" x14ac:dyDescent="0.25">
      <c r="A1963" s="6"/>
      <c r="B1963" s="6"/>
      <c r="C1963" s="6"/>
      <c r="D1963" s="6"/>
      <c r="E1963" s="6"/>
      <c r="F1963" s="6"/>
    </row>
    <row r="1964" spans="1:6" x14ac:dyDescent="0.25">
      <c r="A1964" s="6"/>
      <c r="B1964" s="6"/>
      <c r="C1964" s="6"/>
      <c r="D1964" s="6"/>
      <c r="E1964" s="6"/>
      <c r="F1964" s="6"/>
    </row>
    <row r="1965" spans="1:6" x14ac:dyDescent="0.25">
      <c r="A1965" s="6"/>
      <c r="B1965" s="6"/>
      <c r="C1965" s="6"/>
      <c r="D1965" s="6"/>
      <c r="E1965" s="6"/>
      <c r="F1965" s="6"/>
    </row>
    <row r="1966" spans="1:6" x14ac:dyDescent="0.25">
      <c r="A1966" s="6"/>
      <c r="B1966" s="6"/>
      <c r="C1966" s="6"/>
      <c r="D1966" s="6"/>
      <c r="E1966" s="6"/>
      <c r="F1966" s="6"/>
    </row>
    <row r="1967" spans="1:6" x14ac:dyDescent="0.25">
      <c r="A1967" s="6"/>
      <c r="B1967" s="6"/>
      <c r="C1967" s="6"/>
      <c r="D1967" s="6"/>
      <c r="E1967" s="6"/>
      <c r="F1967" s="6"/>
    </row>
    <row r="1968" spans="1:6" x14ac:dyDescent="0.25">
      <c r="A1968" s="6"/>
      <c r="B1968" s="6"/>
      <c r="C1968" s="6"/>
      <c r="D1968" s="6"/>
      <c r="E1968" s="6"/>
      <c r="F1968" s="6"/>
    </row>
    <row r="1969" spans="1:6" x14ac:dyDescent="0.25">
      <c r="A1969" s="6"/>
      <c r="B1969" s="6"/>
      <c r="C1969" s="6"/>
      <c r="D1969" s="6"/>
      <c r="E1969" s="6"/>
      <c r="F1969" s="6"/>
    </row>
    <row r="1970" spans="1:6" x14ac:dyDescent="0.25">
      <c r="A1970" s="6"/>
      <c r="B1970" s="6"/>
      <c r="C1970" s="6"/>
      <c r="D1970" s="6"/>
      <c r="E1970" s="6"/>
      <c r="F1970" s="6"/>
    </row>
    <row r="1971" spans="1:6" x14ac:dyDescent="0.25">
      <c r="A1971" s="6"/>
      <c r="B1971" s="6"/>
      <c r="C1971" s="6"/>
      <c r="D1971" s="6"/>
      <c r="E1971" s="6"/>
      <c r="F1971" s="6"/>
    </row>
    <row r="1972" spans="1:6" x14ac:dyDescent="0.25">
      <c r="A1972" s="6"/>
      <c r="B1972" s="6"/>
      <c r="C1972" s="6"/>
      <c r="D1972" s="6"/>
      <c r="E1972" s="6"/>
      <c r="F1972" s="6"/>
    </row>
    <row r="1973" spans="1:6" x14ac:dyDescent="0.25">
      <c r="A1973" s="6"/>
      <c r="B1973" s="6"/>
      <c r="C1973" s="6"/>
      <c r="D1973" s="6"/>
      <c r="E1973" s="6"/>
      <c r="F1973" s="6"/>
    </row>
    <row r="1974" spans="1:6" x14ac:dyDescent="0.25">
      <c r="A1974" s="6"/>
      <c r="B1974" s="6"/>
      <c r="C1974" s="6"/>
      <c r="D1974" s="6"/>
      <c r="E1974" s="6"/>
      <c r="F1974" s="6"/>
    </row>
    <row r="1975" spans="1:6" x14ac:dyDescent="0.25">
      <c r="A1975" s="6"/>
      <c r="B1975" s="6"/>
      <c r="C1975" s="6"/>
      <c r="D1975" s="6"/>
      <c r="E1975" s="6"/>
      <c r="F1975" s="6"/>
    </row>
    <row r="1976" spans="1:6" x14ac:dyDescent="0.25">
      <c r="A1976" s="6"/>
      <c r="B1976" s="6"/>
      <c r="C1976" s="6"/>
      <c r="D1976" s="6"/>
      <c r="E1976" s="6"/>
      <c r="F1976" s="6"/>
    </row>
    <row r="1977" spans="1:6" x14ac:dyDescent="0.25">
      <c r="A1977" s="6"/>
      <c r="B1977" s="6"/>
      <c r="C1977" s="6"/>
      <c r="D1977" s="6"/>
      <c r="E1977" s="6"/>
      <c r="F1977" s="6"/>
    </row>
    <row r="1978" spans="1:6" x14ac:dyDescent="0.25">
      <c r="A1978" s="6"/>
      <c r="B1978" s="6"/>
      <c r="C1978" s="6"/>
      <c r="D1978" s="6"/>
      <c r="E1978" s="6"/>
      <c r="F1978" s="6"/>
    </row>
    <row r="1979" spans="1:6" x14ac:dyDescent="0.25">
      <c r="A1979" s="6"/>
      <c r="B1979" s="6"/>
      <c r="C1979" s="6"/>
      <c r="D1979" s="6"/>
      <c r="E1979" s="6"/>
      <c r="F1979" s="6"/>
    </row>
    <row r="1980" spans="1:6" x14ac:dyDescent="0.25">
      <c r="A1980" s="6"/>
      <c r="B1980" s="6"/>
      <c r="C1980" s="6"/>
      <c r="D1980" s="6"/>
      <c r="E1980" s="6"/>
      <c r="F1980" s="6"/>
    </row>
    <row r="1981" spans="1:6" x14ac:dyDescent="0.25">
      <c r="A1981" s="6"/>
      <c r="B1981" s="6"/>
      <c r="C1981" s="6"/>
      <c r="D1981" s="6"/>
      <c r="E1981" s="6"/>
      <c r="F1981" s="6"/>
    </row>
    <row r="1982" spans="1:6" x14ac:dyDescent="0.25">
      <c r="A1982" s="6"/>
      <c r="B1982" s="6"/>
      <c r="C1982" s="6"/>
      <c r="D1982" s="6"/>
      <c r="E1982" s="6"/>
      <c r="F1982" s="6"/>
    </row>
    <row r="1983" spans="1:6" x14ac:dyDescent="0.25">
      <c r="A1983" s="6"/>
      <c r="B1983" s="6"/>
      <c r="C1983" s="6"/>
      <c r="D1983" s="6"/>
      <c r="E1983" s="6"/>
      <c r="F1983" s="6"/>
    </row>
    <row r="1984" spans="1:6" x14ac:dyDescent="0.25">
      <c r="A1984" s="6"/>
      <c r="B1984" s="6"/>
      <c r="C1984" s="6"/>
      <c r="D1984" s="6"/>
      <c r="E1984" s="6"/>
      <c r="F1984" s="6"/>
    </row>
    <row r="1985" spans="1:6" x14ac:dyDescent="0.25">
      <c r="A1985" s="6"/>
      <c r="B1985" s="6"/>
      <c r="C1985" s="6"/>
      <c r="D1985" s="6"/>
      <c r="E1985" s="6"/>
      <c r="F1985" s="6"/>
    </row>
    <row r="1986" spans="1:6" x14ac:dyDescent="0.25">
      <c r="A1986" s="6"/>
      <c r="B1986" s="6"/>
      <c r="C1986" s="6"/>
      <c r="D1986" s="6"/>
      <c r="E1986" s="6"/>
      <c r="F1986" s="6"/>
    </row>
    <row r="1987" spans="1:6" x14ac:dyDescent="0.25">
      <c r="A1987" s="6"/>
      <c r="B1987" s="6"/>
      <c r="C1987" s="6"/>
      <c r="D1987" s="6"/>
      <c r="E1987" s="6"/>
      <c r="F1987" s="6"/>
    </row>
    <row r="1988" spans="1:6" x14ac:dyDescent="0.25">
      <c r="A1988" s="6"/>
      <c r="B1988" s="6"/>
      <c r="C1988" s="6"/>
      <c r="D1988" s="6"/>
      <c r="E1988" s="6"/>
      <c r="F1988" s="6"/>
    </row>
    <row r="1989" spans="1:6" x14ac:dyDescent="0.25">
      <c r="A1989" s="6"/>
      <c r="B1989" s="6"/>
      <c r="C1989" s="6"/>
      <c r="D1989" s="6"/>
      <c r="E1989" s="6"/>
      <c r="F1989" s="6"/>
    </row>
    <row r="1990" spans="1:6" x14ac:dyDescent="0.25">
      <c r="A1990" s="6"/>
      <c r="B1990" s="6"/>
      <c r="C1990" s="6"/>
      <c r="D1990" s="6"/>
      <c r="E1990" s="6"/>
      <c r="F1990" s="6"/>
    </row>
    <row r="1991" spans="1:6" x14ac:dyDescent="0.25">
      <c r="A1991" s="6"/>
      <c r="B1991" s="6"/>
      <c r="C1991" s="6"/>
      <c r="D1991" s="6"/>
      <c r="E1991" s="6"/>
      <c r="F1991" s="6"/>
    </row>
    <row r="1992" spans="1:6" x14ac:dyDescent="0.25">
      <c r="A1992" s="6"/>
      <c r="B1992" s="6"/>
      <c r="C1992" s="6"/>
      <c r="D1992" s="6"/>
      <c r="E1992" s="6"/>
      <c r="F1992" s="6"/>
    </row>
    <row r="1993" spans="1:6" x14ac:dyDescent="0.25">
      <c r="A1993" s="6"/>
      <c r="B1993" s="6"/>
      <c r="C1993" s="6"/>
      <c r="D1993" s="6"/>
      <c r="E1993" s="6"/>
      <c r="F1993" s="6"/>
    </row>
    <row r="1994" spans="1:6" x14ac:dyDescent="0.25">
      <c r="A1994" s="6"/>
      <c r="B1994" s="6"/>
      <c r="C1994" s="6"/>
      <c r="D1994" s="6"/>
      <c r="E1994" s="6"/>
      <c r="F1994" s="6"/>
    </row>
    <row r="1995" spans="1:6" x14ac:dyDescent="0.25">
      <c r="A1995" s="6"/>
      <c r="B1995" s="6"/>
      <c r="C1995" s="6"/>
      <c r="D1995" s="6"/>
      <c r="E1995" s="6"/>
      <c r="F1995" s="6"/>
    </row>
    <row r="1996" spans="1:6" x14ac:dyDescent="0.25">
      <c r="A1996" s="6"/>
      <c r="B1996" s="6"/>
      <c r="C1996" s="6"/>
      <c r="D1996" s="6"/>
      <c r="E1996" s="6"/>
      <c r="F1996" s="6"/>
    </row>
    <row r="1997" spans="1:6" x14ac:dyDescent="0.25">
      <c r="A1997" s="6"/>
      <c r="B1997" s="6"/>
      <c r="C1997" s="6"/>
      <c r="D1997" s="6"/>
      <c r="E1997" s="6"/>
      <c r="F1997" s="6"/>
    </row>
    <row r="1998" spans="1:6" x14ac:dyDescent="0.25">
      <c r="A1998" s="6"/>
      <c r="B1998" s="6"/>
      <c r="C1998" s="6"/>
      <c r="D1998" s="6"/>
      <c r="E1998" s="6"/>
      <c r="F1998" s="6"/>
    </row>
    <row r="1999" spans="1:6" x14ac:dyDescent="0.25">
      <c r="A1999" s="6"/>
      <c r="B1999" s="6"/>
      <c r="C1999" s="6"/>
      <c r="D1999" s="6"/>
      <c r="E1999" s="6"/>
      <c r="F1999" s="6"/>
    </row>
    <row r="2000" spans="1:6" x14ac:dyDescent="0.25">
      <c r="A2000" s="6"/>
      <c r="B2000" s="6"/>
      <c r="C2000" s="6"/>
      <c r="D2000" s="6"/>
      <c r="E2000" s="6"/>
      <c r="F2000" s="6"/>
    </row>
    <row r="2001" spans="1:6" x14ac:dyDescent="0.25">
      <c r="A2001" s="6"/>
      <c r="B2001" s="6"/>
      <c r="C2001" s="6"/>
      <c r="D2001" s="6"/>
      <c r="E2001" s="6"/>
      <c r="F2001" s="6"/>
    </row>
    <row r="2002" spans="1:6" x14ac:dyDescent="0.25">
      <c r="A2002" s="6"/>
      <c r="B2002" s="6"/>
      <c r="C2002" s="6"/>
      <c r="D2002" s="6"/>
      <c r="E2002" s="6"/>
      <c r="F2002" s="6"/>
    </row>
    <row r="2003" spans="1:6" x14ac:dyDescent="0.25">
      <c r="A2003" s="6"/>
      <c r="B2003" s="6"/>
      <c r="C2003" s="6"/>
      <c r="D2003" s="6"/>
      <c r="E2003" s="6"/>
      <c r="F2003" s="6"/>
    </row>
    <row r="2004" spans="1:6" x14ac:dyDescent="0.25">
      <c r="A2004" s="6"/>
      <c r="B2004" s="6"/>
      <c r="C2004" s="6"/>
      <c r="D2004" s="6"/>
      <c r="E2004" s="6"/>
      <c r="F2004" s="6"/>
    </row>
    <row r="2005" spans="1:6" x14ac:dyDescent="0.25">
      <c r="A2005" s="6"/>
      <c r="B2005" s="6"/>
      <c r="C2005" s="6"/>
      <c r="D2005" s="6"/>
      <c r="E2005" s="6"/>
      <c r="F2005" s="6"/>
    </row>
    <row r="2006" spans="1:6" x14ac:dyDescent="0.25">
      <c r="A2006" s="6"/>
      <c r="B2006" s="6"/>
      <c r="C2006" s="6"/>
      <c r="D2006" s="6"/>
      <c r="E2006" s="6"/>
      <c r="F2006" s="6"/>
    </row>
    <row r="2007" spans="1:6" x14ac:dyDescent="0.25">
      <c r="A2007" s="6"/>
      <c r="B2007" s="6"/>
      <c r="C2007" s="6"/>
      <c r="D2007" s="6"/>
      <c r="E2007" s="6"/>
      <c r="F2007" s="6"/>
    </row>
    <row r="2008" spans="1:6" x14ac:dyDescent="0.25">
      <c r="A2008" s="6"/>
      <c r="B2008" s="6"/>
      <c r="C2008" s="6"/>
      <c r="D2008" s="6"/>
      <c r="E2008" s="6"/>
      <c r="F2008" s="6"/>
    </row>
    <row r="2009" spans="1:6" x14ac:dyDescent="0.25">
      <c r="A2009" s="6"/>
      <c r="B2009" s="6"/>
      <c r="C2009" s="6"/>
      <c r="D2009" s="6"/>
      <c r="E2009" s="6"/>
      <c r="F2009" s="6"/>
    </row>
    <row r="2010" spans="1:6" x14ac:dyDescent="0.25">
      <c r="A2010" s="6"/>
      <c r="B2010" s="6"/>
      <c r="C2010" s="6"/>
      <c r="D2010" s="6"/>
      <c r="E2010" s="6"/>
      <c r="F2010" s="6"/>
    </row>
    <row r="2011" spans="1:6" x14ac:dyDescent="0.25">
      <c r="A2011" s="6"/>
      <c r="B2011" s="6"/>
      <c r="C2011" s="6"/>
      <c r="D2011" s="6"/>
      <c r="E2011" s="6"/>
      <c r="F2011" s="6"/>
    </row>
    <row r="2012" spans="1:6" x14ac:dyDescent="0.25">
      <c r="A2012" s="6"/>
      <c r="B2012" s="6"/>
      <c r="C2012" s="6"/>
      <c r="D2012" s="6"/>
      <c r="E2012" s="6"/>
      <c r="F2012" s="6"/>
    </row>
    <row r="2013" spans="1:6" x14ac:dyDescent="0.25">
      <c r="A2013" s="6"/>
      <c r="B2013" s="6"/>
      <c r="C2013" s="6"/>
      <c r="D2013" s="6"/>
      <c r="E2013" s="6"/>
      <c r="F2013" s="6"/>
    </row>
    <row r="2014" spans="1:6" x14ac:dyDescent="0.25">
      <c r="A2014" s="6"/>
      <c r="B2014" s="6"/>
      <c r="C2014" s="6"/>
      <c r="D2014" s="6"/>
      <c r="E2014" s="6"/>
      <c r="F2014" s="6"/>
    </row>
    <row r="2015" spans="1:6" x14ac:dyDescent="0.25">
      <c r="A2015" s="6"/>
      <c r="B2015" s="6"/>
      <c r="C2015" s="6"/>
      <c r="D2015" s="6"/>
      <c r="E2015" s="6"/>
      <c r="F2015" s="6"/>
    </row>
    <row r="2016" spans="1:6" x14ac:dyDescent="0.25">
      <c r="A2016" s="6"/>
      <c r="B2016" s="6"/>
      <c r="C2016" s="6"/>
      <c r="D2016" s="6"/>
      <c r="E2016" s="6"/>
      <c r="F2016" s="6"/>
    </row>
    <row r="2017" spans="1:6" x14ac:dyDescent="0.25">
      <c r="A2017" s="6"/>
      <c r="B2017" s="6"/>
      <c r="C2017" s="6"/>
      <c r="D2017" s="6"/>
      <c r="E2017" s="6"/>
      <c r="F2017" s="6"/>
    </row>
    <row r="2018" spans="1:6" x14ac:dyDescent="0.25">
      <c r="A2018" s="6"/>
      <c r="B2018" s="6"/>
      <c r="C2018" s="6"/>
      <c r="D2018" s="6"/>
      <c r="E2018" s="6"/>
      <c r="F2018" s="6"/>
    </row>
    <row r="2019" spans="1:6" x14ac:dyDescent="0.25">
      <c r="A2019" s="6"/>
      <c r="B2019" s="6"/>
      <c r="C2019" s="6"/>
      <c r="D2019" s="6"/>
      <c r="E2019" s="6"/>
      <c r="F2019" s="6"/>
    </row>
    <row r="2020" spans="1:6" x14ac:dyDescent="0.25">
      <c r="A2020" s="6"/>
      <c r="B2020" s="6"/>
      <c r="C2020" s="6"/>
      <c r="D2020" s="6"/>
      <c r="E2020" s="6"/>
      <c r="F2020" s="6"/>
    </row>
    <row r="2021" spans="1:6" x14ac:dyDescent="0.25">
      <c r="A2021" s="6"/>
      <c r="B2021" s="6"/>
      <c r="C2021" s="6"/>
      <c r="D2021" s="6"/>
      <c r="E2021" s="6"/>
      <c r="F2021" s="6"/>
    </row>
    <row r="2022" spans="1:6" x14ac:dyDescent="0.25">
      <c r="A2022" s="6"/>
      <c r="B2022" s="6"/>
      <c r="C2022" s="6"/>
      <c r="D2022" s="6"/>
      <c r="E2022" s="6"/>
      <c r="F2022" s="6"/>
    </row>
    <row r="2023" spans="1:6" x14ac:dyDescent="0.25">
      <c r="A2023" s="6"/>
      <c r="B2023" s="6"/>
      <c r="C2023" s="6"/>
      <c r="D2023" s="6"/>
      <c r="E2023" s="6"/>
      <c r="F2023" s="6"/>
    </row>
    <row r="2024" spans="1:6" x14ac:dyDescent="0.25">
      <c r="A2024" s="6"/>
      <c r="B2024" s="6"/>
      <c r="C2024" s="6"/>
      <c r="D2024" s="6"/>
      <c r="E2024" s="6"/>
      <c r="F2024" s="6"/>
    </row>
    <row r="2025" spans="1:6" x14ac:dyDescent="0.25">
      <c r="A2025" s="6"/>
      <c r="B2025" s="6"/>
      <c r="C2025" s="6"/>
      <c r="D2025" s="6"/>
      <c r="E2025" s="6"/>
      <c r="F2025" s="6"/>
    </row>
    <row r="2026" spans="1:6" x14ac:dyDescent="0.25">
      <c r="A2026" s="6"/>
      <c r="B2026" s="6"/>
      <c r="C2026" s="6"/>
      <c r="D2026" s="6"/>
      <c r="E2026" s="6"/>
      <c r="F2026" s="6"/>
    </row>
    <row r="2027" spans="1:6" x14ac:dyDescent="0.25">
      <c r="A2027" s="6"/>
      <c r="B2027" s="6"/>
      <c r="C2027" s="6"/>
      <c r="D2027" s="6"/>
      <c r="E2027" s="6"/>
      <c r="F2027" s="6"/>
    </row>
    <row r="2028" spans="1:6" x14ac:dyDescent="0.25">
      <c r="A2028" s="6"/>
      <c r="B2028" s="6"/>
      <c r="C2028" s="6"/>
      <c r="D2028" s="6"/>
      <c r="E2028" s="6"/>
      <c r="F2028" s="6"/>
    </row>
    <row r="2029" spans="1:6" x14ac:dyDescent="0.25">
      <c r="A2029" s="6"/>
      <c r="B2029" s="6"/>
      <c r="C2029" s="6"/>
      <c r="D2029" s="6"/>
      <c r="E2029" s="6"/>
      <c r="F2029" s="6"/>
    </row>
    <row r="2030" spans="1:6" x14ac:dyDescent="0.25">
      <c r="A2030" s="6"/>
      <c r="B2030" s="6"/>
      <c r="C2030" s="6"/>
      <c r="D2030" s="6"/>
      <c r="E2030" s="6"/>
      <c r="F2030" s="6"/>
    </row>
    <row r="2031" spans="1:6" x14ac:dyDescent="0.25">
      <c r="A2031" s="6"/>
      <c r="B2031" s="6"/>
      <c r="C2031" s="6"/>
      <c r="D2031" s="6"/>
      <c r="E2031" s="6"/>
      <c r="F2031" s="6"/>
    </row>
    <row r="2032" spans="1:6" x14ac:dyDescent="0.25">
      <c r="A2032" s="6"/>
      <c r="B2032" s="6"/>
      <c r="C2032" s="6"/>
      <c r="D2032" s="6"/>
      <c r="E2032" s="6"/>
      <c r="F2032" s="6"/>
    </row>
    <row r="2033" spans="1:6" x14ac:dyDescent="0.25">
      <c r="A2033" s="6"/>
      <c r="B2033" s="6"/>
      <c r="C2033" s="6"/>
      <c r="D2033" s="6"/>
      <c r="E2033" s="6"/>
      <c r="F2033" s="6"/>
    </row>
    <row r="2034" spans="1:6" x14ac:dyDescent="0.25">
      <c r="A2034" s="6"/>
      <c r="B2034" s="6"/>
      <c r="C2034" s="6"/>
      <c r="D2034" s="6"/>
      <c r="E2034" s="6"/>
      <c r="F2034" s="6"/>
    </row>
    <row r="2035" spans="1:6" x14ac:dyDescent="0.25">
      <c r="A2035" s="6"/>
      <c r="B2035" s="6"/>
      <c r="C2035" s="6"/>
      <c r="D2035" s="6"/>
      <c r="E2035" s="6"/>
      <c r="F2035" s="6"/>
    </row>
    <row r="2036" spans="1:6" x14ac:dyDescent="0.25">
      <c r="A2036" s="6"/>
      <c r="B2036" s="6"/>
      <c r="C2036" s="6"/>
      <c r="D2036" s="6"/>
      <c r="E2036" s="6"/>
      <c r="F2036" s="6"/>
    </row>
    <row r="2037" spans="1:6" x14ac:dyDescent="0.25">
      <c r="A2037" s="6"/>
      <c r="B2037" s="6"/>
      <c r="C2037" s="6"/>
      <c r="D2037" s="6"/>
      <c r="E2037" s="6"/>
      <c r="F2037" s="6"/>
    </row>
    <row r="2038" spans="1:6" x14ac:dyDescent="0.25">
      <c r="A2038" s="6"/>
      <c r="B2038" s="6"/>
      <c r="C2038" s="6"/>
      <c r="D2038" s="6"/>
      <c r="E2038" s="6"/>
      <c r="F2038" s="6"/>
    </row>
    <row r="2039" spans="1:6" x14ac:dyDescent="0.25">
      <c r="A2039" s="6"/>
      <c r="B2039" s="6"/>
      <c r="C2039" s="6"/>
      <c r="D2039" s="6"/>
      <c r="E2039" s="6"/>
      <c r="F2039" s="6"/>
    </row>
    <row r="2040" spans="1:6" x14ac:dyDescent="0.25">
      <c r="A2040" s="6"/>
      <c r="B2040" s="6"/>
      <c r="C2040" s="6"/>
      <c r="D2040" s="6"/>
      <c r="E2040" s="6"/>
      <c r="F2040" s="6"/>
    </row>
    <row r="2041" spans="1:6" x14ac:dyDescent="0.25">
      <c r="A2041" s="6"/>
      <c r="B2041" s="6"/>
      <c r="C2041" s="6"/>
      <c r="D2041" s="6"/>
      <c r="E2041" s="6"/>
      <c r="F2041" s="6"/>
    </row>
    <row r="2042" spans="1:6" x14ac:dyDescent="0.25">
      <c r="A2042" s="6"/>
      <c r="B2042" s="6"/>
      <c r="C2042" s="6"/>
      <c r="D2042" s="6"/>
      <c r="E2042" s="6"/>
      <c r="F2042" s="6"/>
    </row>
    <row r="2043" spans="1:6" x14ac:dyDescent="0.25">
      <c r="A2043" s="6"/>
      <c r="B2043" s="6"/>
      <c r="C2043" s="6"/>
      <c r="D2043" s="6"/>
      <c r="E2043" s="6"/>
      <c r="F2043" s="6"/>
    </row>
    <row r="2044" spans="1:6" x14ac:dyDescent="0.25">
      <c r="A2044" s="6"/>
      <c r="B2044" s="6"/>
      <c r="C2044" s="6"/>
      <c r="D2044" s="6"/>
      <c r="E2044" s="6"/>
      <c r="F2044" s="6"/>
    </row>
    <row r="2045" spans="1:6" x14ac:dyDescent="0.25">
      <c r="A2045" s="6"/>
      <c r="B2045" s="6"/>
      <c r="C2045" s="6"/>
      <c r="D2045" s="6"/>
      <c r="E2045" s="6"/>
      <c r="F2045" s="6"/>
    </row>
    <row r="2046" spans="1:6" x14ac:dyDescent="0.25">
      <c r="A2046" s="6"/>
      <c r="B2046" s="6"/>
      <c r="C2046" s="6"/>
      <c r="D2046" s="6"/>
      <c r="E2046" s="6"/>
      <c r="F2046" s="6"/>
    </row>
    <row r="2047" spans="1:6" x14ac:dyDescent="0.25">
      <c r="A2047" s="6"/>
      <c r="B2047" s="6"/>
      <c r="C2047" s="6"/>
      <c r="D2047" s="6"/>
      <c r="E2047" s="6"/>
      <c r="F2047" s="6"/>
    </row>
    <row r="2048" spans="1:6" x14ac:dyDescent="0.25">
      <c r="A2048" s="6"/>
      <c r="B2048" s="6"/>
      <c r="C2048" s="6"/>
      <c r="D2048" s="6"/>
      <c r="E2048" s="6"/>
      <c r="F2048" s="6"/>
    </row>
    <row r="2049" spans="1:6" x14ac:dyDescent="0.25">
      <c r="A2049" s="6"/>
      <c r="B2049" s="6"/>
      <c r="C2049" s="6"/>
      <c r="D2049" s="6"/>
      <c r="E2049" s="6"/>
      <c r="F2049" s="6"/>
    </row>
    <row r="2050" spans="1:6" x14ac:dyDescent="0.25">
      <c r="A2050" s="6"/>
      <c r="B2050" s="6"/>
      <c r="C2050" s="6"/>
      <c r="D2050" s="6"/>
      <c r="E2050" s="6"/>
      <c r="F2050" s="6"/>
    </row>
    <row r="2051" spans="1:6" x14ac:dyDescent="0.25">
      <c r="A2051" s="6"/>
      <c r="B2051" s="6"/>
      <c r="C2051" s="6"/>
      <c r="D2051" s="6"/>
      <c r="E2051" s="6"/>
      <c r="F2051" s="6"/>
    </row>
    <row r="2052" spans="1:6" x14ac:dyDescent="0.25">
      <c r="A2052" s="6"/>
      <c r="B2052" s="6"/>
      <c r="C2052" s="6"/>
      <c r="D2052" s="6"/>
      <c r="E2052" s="6"/>
      <c r="F2052" s="6"/>
    </row>
    <row r="2053" spans="1:6" x14ac:dyDescent="0.25">
      <c r="A2053" s="6"/>
      <c r="B2053" s="6"/>
      <c r="C2053" s="6"/>
      <c r="D2053" s="6"/>
      <c r="E2053" s="6"/>
      <c r="F2053" s="6"/>
    </row>
    <row r="2054" spans="1:6" x14ac:dyDescent="0.25">
      <c r="A2054" s="6"/>
      <c r="B2054" s="6"/>
      <c r="C2054" s="6"/>
      <c r="D2054" s="6"/>
      <c r="E2054" s="6"/>
      <c r="F2054" s="6"/>
    </row>
    <row r="2055" spans="1:6" x14ac:dyDescent="0.25">
      <c r="A2055" s="6"/>
      <c r="B2055" s="6"/>
      <c r="C2055" s="6"/>
      <c r="D2055" s="6"/>
      <c r="E2055" s="6"/>
      <c r="F2055" s="6"/>
    </row>
    <row r="2056" spans="1:6" x14ac:dyDescent="0.25">
      <c r="A2056" s="6"/>
      <c r="B2056" s="6"/>
      <c r="C2056" s="6"/>
      <c r="D2056" s="6"/>
      <c r="E2056" s="6"/>
      <c r="F2056" s="6"/>
    </row>
    <row r="2057" spans="1:6" x14ac:dyDescent="0.25">
      <c r="A2057" s="6"/>
      <c r="B2057" s="6"/>
      <c r="C2057" s="6"/>
      <c r="D2057" s="6"/>
      <c r="E2057" s="6"/>
      <c r="F2057" s="6"/>
    </row>
    <row r="2058" spans="1:6" x14ac:dyDescent="0.25">
      <c r="A2058" s="6"/>
      <c r="B2058" s="6"/>
      <c r="C2058" s="6"/>
      <c r="D2058" s="6"/>
      <c r="E2058" s="6"/>
      <c r="F2058" s="6"/>
    </row>
    <row r="2059" spans="1:6" x14ac:dyDescent="0.25">
      <c r="A2059" s="6"/>
      <c r="B2059" s="6"/>
      <c r="C2059" s="6"/>
      <c r="D2059" s="6"/>
      <c r="E2059" s="6"/>
      <c r="F2059" s="6"/>
    </row>
    <row r="2060" spans="1:6" x14ac:dyDescent="0.25">
      <c r="A2060" s="6"/>
      <c r="B2060" s="6"/>
      <c r="C2060" s="6"/>
      <c r="D2060" s="6"/>
      <c r="E2060" s="6"/>
      <c r="F2060" s="6"/>
    </row>
    <row r="2061" spans="1:6" x14ac:dyDescent="0.25">
      <c r="A2061" s="6"/>
      <c r="B2061" s="6"/>
      <c r="C2061" s="6"/>
      <c r="D2061" s="6"/>
      <c r="E2061" s="6"/>
      <c r="F2061" s="6"/>
    </row>
    <row r="2062" spans="1:6" x14ac:dyDescent="0.25">
      <c r="A2062" s="6"/>
      <c r="B2062" s="6"/>
      <c r="C2062" s="6"/>
      <c r="D2062" s="6"/>
      <c r="E2062" s="6"/>
      <c r="F2062" s="6"/>
    </row>
    <row r="2063" spans="1:6" x14ac:dyDescent="0.25">
      <c r="A2063" s="6"/>
      <c r="B2063" s="6"/>
      <c r="C2063" s="6"/>
      <c r="D2063" s="6"/>
      <c r="E2063" s="6"/>
      <c r="F2063" s="6"/>
    </row>
    <row r="2064" spans="1:6" x14ac:dyDescent="0.25">
      <c r="A2064" s="6"/>
      <c r="B2064" s="6"/>
      <c r="C2064" s="6"/>
      <c r="D2064" s="6"/>
      <c r="E2064" s="6"/>
      <c r="F2064" s="6"/>
    </row>
    <row r="2065" spans="1:6" x14ac:dyDescent="0.25">
      <c r="A2065" s="6"/>
      <c r="B2065" s="6"/>
      <c r="C2065" s="6"/>
      <c r="D2065" s="6"/>
      <c r="E2065" s="6"/>
      <c r="F2065" s="6"/>
    </row>
    <row r="2066" spans="1:6" x14ac:dyDescent="0.25">
      <c r="A2066" s="6"/>
      <c r="B2066" s="6"/>
      <c r="C2066" s="6"/>
      <c r="D2066" s="6"/>
      <c r="E2066" s="6"/>
      <c r="F2066" s="6"/>
    </row>
    <row r="2067" spans="1:6" x14ac:dyDescent="0.25">
      <c r="A2067" s="6"/>
      <c r="B2067" s="6"/>
      <c r="C2067" s="6"/>
      <c r="D2067" s="6"/>
      <c r="E2067" s="6"/>
      <c r="F2067" s="6"/>
    </row>
    <row r="2068" spans="1:6" x14ac:dyDescent="0.25">
      <c r="A2068" s="6"/>
      <c r="B2068" s="6"/>
      <c r="C2068" s="6"/>
      <c r="D2068" s="6"/>
      <c r="E2068" s="6"/>
      <c r="F2068" s="6"/>
    </row>
    <row r="2069" spans="1:6" x14ac:dyDescent="0.25">
      <c r="A2069" s="6"/>
      <c r="B2069" s="6"/>
      <c r="C2069" s="6"/>
      <c r="D2069" s="6"/>
      <c r="E2069" s="6"/>
      <c r="F2069" s="6"/>
    </row>
    <row r="2070" spans="1:6" x14ac:dyDescent="0.25">
      <c r="A2070" s="6"/>
      <c r="B2070" s="6"/>
      <c r="C2070" s="6"/>
      <c r="D2070" s="6"/>
      <c r="E2070" s="6"/>
      <c r="F2070" s="6"/>
    </row>
    <row r="2071" spans="1:6" x14ac:dyDescent="0.25">
      <c r="A2071" s="6"/>
      <c r="B2071" s="6"/>
      <c r="C2071" s="6"/>
      <c r="D2071" s="6"/>
      <c r="E2071" s="6"/>
      <c r="F2071" s="6"/>
    </row>
    <row r="2072" spans="1:6" x14ac:dyDescent="0.25">
      <c r="A2072" s="6"/>
      <c r="B2072" s="6"/>
      <c r="C2072" s="6"/>
      <c r="D2072" s="6"/>
      <c r="E2072" s="6"/>
      <c r="F2072" s="6"/>
    </row>
    <row r="2073" spans="1:6" x14ac:dyDescent="0.25">
      <c r="A2073" s="6"/>
      <c r="B2073" s="6"/>
      <c r="C2073" s="6"/>
      <c r="D2073" s="6"/>
      <c r="E2073" s="6"/>
      <c r="F2073" s="6"/>
    </row>
    <row r="2074" spans="1:6" x14ac:dyDescent="0.25">
      <c r="A2074" s="6"/>
      <c r="B2074" s="6"/>
      <c r="C2074" s="6"/>
      <c r="D2074" s="6"/>
      <c r="E2074" s="6"/>
      <c r="F2074" s="6"/>
    </row>
    <row r="2075" spans="1:6" x14ac:dyDescent="0.25">
      <c r="A2075" s="6"/>
      <c r="B2075" s="6"/>
      <c r="C2075" s="6"/>
      <c r="D2075" s="6"/>
      <c r="E2075" s="6"/>
      <c r="F2075" s="6"/>
    </row>
    <row r="2076" spans="1:6" x14ac:dyDescent="0.25">
      <c r="A2076" s="6"/>
      <c r="B2076" s="6"/>
      <c r="C2076" s="6"/>
      <c r="D2076" s="6"/>
      <c r="E2076" s="6"/>
      <c r="F2076" s="6"/>
    </row>
    <row r="2077" spans="1:6" x14ac:dyDescent="0.25">
      <c r="A2077" s="6"/>
      <c r="B2077" s="6"/>
      <c r="C2077" s="6"/>
      <c r="D2077" s="6"/>
      <c r="E2077" s="6"/>
      <c r="F2077" s="6"/>
    </row>
    <row r="2078" spans="1:6" x14ac:dyDescent="0.25">
      <c r="A2078" s="6"/>
      <c r="B2078" s="6"/>
      <c r="C2078" s="6"/>
      <c r="D2078" s="6"/>
      <c r="E2078" s="6"/>
      <c r="F2078" s="6"/>
    </row>
    <row r="2079" spans="1:6" x14ac:dyDescent="0.25">
      <c r="A2079" s="6"/>
      <c r="B2079" s="6"/>
      <c r="C2079" s="6"/>
      <c r="D2079" s="6"/>
      <c r="E2079" s="6"/>
      <c r="F2079" s="6"/>
    </row>
    <row r="2080" spans="1:6" x14ac:dyDescent="0.25">
      <c r="A2080" s="6"/>
      <c r="B2080" s="6"/>
      <c r="C2080" s="6"/>
      <c r="D2080" s="6"/>
      <c r="E2080" s="6"/>
      <c r="F2080" s="6"/>
    </row>
    <row r="2081" spans="1:6" x14ac:dyDescent="0.25">
      <c r="A2081" s="6"/>
      <c r="B2081" s="6"/>
      <c r="C2081" s="6"/>
      <c r="D2081" s="6"/>
      <c r="E2081" s="6"/>
      <c r="F2081" s="6"/>
    </row>
    <row r="2082" spans="1:6" x14ac:dyDescent="0.25">
      <c r="A2082" s="6"/>
      <c r="B2082" s="6"/>
      <c r="C2082" s="6"/>
      <c r="D2082" s="6"/>
      <c r="E2082" s="6"/>
      <c r="F2082" s="6"/>
    </row>
    <row r="2083" spans="1:6" x14ac:dyDescent="0.25">
      <c r="A2083" s="6"/>
      <c r="B2083" s="6"/>
      <c r="C2083" s="6"/>
      <c r="D2083" s="6"/>
      <c r="E2083" s="6"/>
      <c r="F2083" s="6"/>
    </row>
    <row r="2084" spans="1:6" x14ac:dyDescent="0.25">
      <c r="A2084" s="6"/>
      <c r="B2084" s="6"/>
      <c r="C2084" s="6"/>
      <c r="D2084" s="6"/>
      <c r="E2084" s="6"/>
      <c r="F2084" s="6"/>
    </row>
    <row r="2085" spans="1:6" x14ac:dyDescent="0.25">
      <c r="A2085" s="6"/>
      <c r="B2085" s="6"/>
      <c r="C2085" s="6"/>
      <c r="D2085" s="6"/>
      <c r="E2085" s="6"/>
      <c r="F2085" s="6"/>
    </row>
    <row r="2086" spans="1:6" x14ac:dyDescent="0.25">
      <c r="A2086" s="6"/>
      <c r="B2086" s="6"/>
      <c r="C2086" s="6"/>
      <c r="D2086" s="6"/>
      <c r="E2086" s="6"/>
      <c r="F2086" s="6"/>
    </row>
    <row r="2087" spans="1:6" x14ac:dyDescent="0.25">
      <c r="A2087" s="6"/>
      <c r="B2087" s="6"/>
      <c r="C2087" s="6"/>
      <c r="D2087" s="6"/>
      <c r="E2087" s="6"/>
      <c r="F2087" s="6"/>
    </row>
    <row r="2088" spans="1:6" x14ac:dyDescent="0.25">
      <c r="A2088" s="6"/>
      <c r="B2088" s="6"/>
      <c r="C2088" s="6"/>
      <c r="D2088" s="6"/>
      <c r="E2088" s="6"/>
      <c r="F2088" s="6"/>
    </row>
    <row r="2089" spans="1:6" x14ac:dyDescent="0.25">
      <c r="A2089" s="6"/>
      <c r="B2089" s="6"/>
      <c r="C2089" s="6"/>
      <c r="D2089" s="6"/>
      <c r="E2089" s="6"/>
      <c r="F2089" s="6"/>
    </row>
    <row r="2090" spans="1:6" x14ac:dyDescent="0.25">
      <c r="A2090" s="6"/>
      <c r="B2090" s="6"/>
      <c r="C2090" s="6"/>
      <c r="D2090" s="6"/>
      <c r="E2090" s="6"/>
      <c r="F2090" s="6"/>
    </row>
    <row r="2091" spans="1:6" x14ac:dyDescent="0.25">
      <c r="A2091" s="6"/>
      <c r="B2091" s="6"/>
      <c r="C2091" s="6"/>
      <c r="D2091" s="6"/>
      <c r="E2091" s="6"/>
      <c r="F2091" s="6"/>
    </row>
    <row r="2092" spans="1:6" x14ac:dyDescent="0.25">
      <c r="A2092" s="6"/>
      <c r="B2092" s="6"/>
      <c r="C2092" s="6"/>
      <c r="D2092" s="6"/>
      <c r="E2092" s="6"/>
      <c r="F2092" s="6"/>
    </row>
    <row r="2093" spans="1:6" x14ac:dyDescent="0.25">
      <c r="A2093" s="6"/>
      <c r="B2093" s="6"/>
      <c r="C2093" s="6"/>
      <c r="D2093" s="6"/>
      <c r="E2093" s="6"/>
      <c r="F2093" s="6"/>
    </row>
    <row r="2094" spans="1:6" x14ac:dyDescent="0.25">
      <c r="A2094" s="6"/>
      <c r="B2094" s="6"/>
      <c r="C2094" s="6"/>
      <c r="D2094" s="6"/>
      <c r="E2094" s="6"/>
      <c r="F2094" s="6"/>
    </row>
    <row r="2095" spans="1:6" x14ac:dyDescent="0.25">
      <c r="A2095" s="6"/>
      <c r="B2095" s="6"/>
      <c r="C2095" s="6"/>
      <c r="D2095" s="6"/>
      <c r="E2095" s="6"/>
      <c r="F2095" s="6"/>
    </row>
    <row r="2096" spans="1:6" x14ac:dyDescent="0.25">
      <c r="A2096" s="6"/>
      <c r="B2096" s="6"/>
      <c r="C2096" s="6"/>
      <c r="D2096" s="6"/>
      <c r="E2096" s="6"/>
      <c r="F2096" s="6"/>
    </row>
    <row r="2097" spans="1:6" x14ac:dyDescent="0.25">
      <c r="A2097" s="6"/>
      <c r="B2097" s="6"/>
      <c r="C2097" s="6"/>
      <c r="D2097" s="6"/>
      <c r="E2097" s="6"/>
      <c r="F2097" s="6"/>
    </row>
    <row r="2098" spans="1:6" x14ac:dyDescent="0.25">
      <c r="A2098" s="6"/>
      <c r="B2098" s="6"/>
      <c r="C2098" s="6"/>
      <c r="D2098" s="6"/>
      <c r="E2098" s="6"/>
      <c r="F2098" s="6"/>
    </row>
    <row r="2099" spans="1:6" x14ac:dyDescent="0.25">
      <c r="A2099" s="6"/>
      <c r="B2099" s="6"/>
      <c r="C2099" s="6"/>
      <c r="D2099" s="6"/>
      <c r="E2099" s="6"/>
      <c r="F2099" s="6"/>
    </row>
    <row r="2100" spans="1:6" x14ac:dyDescent="0.25">
      <c r="A2100" s="6"/>
      <c r="B2100" s="6"/>
      <c r="C2100" s="6"/>
      <c r="D2100" s="6"/>
      <c r="E2100" s="6"/>
      <c r="F2100" s="6"/>
    </row>
    <row r="2101" spans="1:6" x14ac:dyDescent="0.25">
      <c r="A2101" s="6"/>
      <c r="B2101" s="6"/>
      <c r="C2101" s="6"/>
      <c r="D2101" s="6"/>
      <c r="E2101" s="6"/>
      <c r="F2101" s="6"/>
    </row>
    <row r="2102" spans="1:6" x14ac:dyDescent="0.25">
      <c r="A2102" s="6"/>
      <c r="B2102" s="6"/>
      <c r="C2102" s="6"/>
      <c r="D2102" s="6"/>
      <c r="E2102" s="6"/>
      <c r="F2102" s="6"/>
    </row>
    <row r="2103" spans="1:6" x14ac:dyDescent="0.25">
      <c r="A2103" s="6"/>
      <c r="B2103" s="6"/>
      <c r="C2103" s="6"/>
      <c r="D2103" s="6"/>
      <c r="E2103" s="6"/>
      <c r="F2103" s="6"/>
    </row>
    <row r="2104" spans="1:6" x14ac:dyDescent="0.25">
      <c r="A2104" s="6"/>
      <c r="B2104" s="6"/>
      <c r="C2104" s="6"/>
      <c r="D2104" s="6"/>
      <c r="E2104" s="6"/>
      <c r="F2104" s="6"/>
    </row>
    <row r="2105" spans="1:6" x14ac:dyDescent="0.25">
      <c r="A2105" s="6"/>
      <c r="B2105" s="6"/>
      <c r="C2105" s="6"/>
      <c r="D2105" s="6"/>
      <c r="E2105" s="6"/>
      <c r="F2105" s="6"/>
    </row>
    <row r="2106" spans="1:6" x14ac:dyDescent="0.25">
      <c r="A2106" s="6"/>
      <c r="B2106" s="6"/>
      <c r="C2106" s="6"/>
      <c r="D2106" s="6"/>
      <c r="E2106" s="6"/>
      <c r="F2106" s="6"/>
    </row>
    <row r="2107" spans="1:6" x14ac:dyDescent="0.25">
      <c r="A2107" s="6"/>
      <c r="B2107" s="6"/>
      <c r="C2107" s="6"/>
      <c r="D2107" s="6"/>
      <c r="E2107" s="6"/>
      <c r="F2107" s="6"/>
    </row>
    <row r="2108" spans="1:6" x14ac:dyDescent="0.25">
      <c r="A2108" s="6"/>
      <c r="B2108" s="6"/>
      <c r="C2108" s="6"/>
      <c r="D2108" s="6"/>
      <c r="E2108" s="6"/>
      <c r="F2108" s="6"/>
    </row>
    <row r="2109" spans="1:6" x14ac:dyDescent="0.25">
      <c r="A2109" s="6"/>
      <c r="B2109" s="6"/>
      <c r="C2109" s="6"/>
      <c r="D2109" s="6"/>
      <c r="E2109" s="6"/>
      <c r="F2109" s="6"/>
    </row>
    <row r="2110" spans="1:6" x14ac:dyDescent="0.25">
      <c r="A2110" s="6"/>
      <c r="B2110" s="6"/>
      <c r="C2110" s="6"/>
      <c r="D2110" s="6"/>
      <c r="E2110" s="6"/>
      <c r="F2110" s="6"/>
    </row>
    <row r="2111" spans="1:6" x14ac:dyDescent="0.25">
      <c r="A2111" s="6"/>
      <c r="B2111" s="6"/>
      <c r="C2111" s="6"/>
      <c r="D2111" s="6"/>
      <c r="E2111" s="6"/>
      <c r="F2111" s="6"/>
    </row>
    <row r="2112" spans="1:6" x14ac:dyDescent="0.25">
      <c r="A2112" s="6"/>
      <c r="B2112" s="6"/>
      <c r="C2112" s="6"/>
      <c r="D2112" s="6"/>
      <c r="E2112" s="6"/>
      <c r="F2112" s="6"/>
    </row>
    <row r="2113" spans="1:6" x14ac:dyDescent="0.25">
      <c r="A2113" s="6"/>
      <c r="B2113" s="6"/>
      <c r="C2113" s="6"/>
      <c r="D2113" s="6"/>
      <c r="E2113" s="6"/>
      <c r="F2113" s="6"/>
    </row>
    <row r="2114" spans="1:6" x14ac:dyDescent="0.25">
      <c r="A2114" s="6"/>
      <c r="B2114" s="6"/>
      <c r="C2114" s="6"/>
      <c r="D2114" s="6"/>
      <c r="E2114" s="6"/>
      <c r="F2114" s="6"/>
    </row>
    <row r="2115" spans="1:6" x14ac:dyDescent="0.25">
      <c r="A2115" s="6"/>
      <c r="B2115" s="6"/>
      <c r="C2115" s="6"/>
      <c r="D2115" s="6"/>
      <c r="E2115" s="6"/>
      <c r="F2115" s="6"/>
    </row>
    <row r="2116" spans="1:6" x14ac:dyDescent="0.25">
      <c r="A2116" s="6"/>
      <c r="B2116" s="6"/>
      <c r="C2116" s="6"/>
      <c r="D2116" s="6"/>
      <c r="E2116" s="6"/>
      <c r="F2116" s="6"/>
    </row>
    <row r="2117" spans="1:6" x14ac:dyDescent="0.25">
      <c r="A2117" s="6"/>
      <c r="B2117" s="6"/>
      <c r="C2117" s="6"/>
      <c r="D2117" s="6"/>
      <c r="E2117" s="6"/>
      <c r="F2117" s="6"/>
    </row>
    <row r="2118" spans="1:6" x14ac:dyDescent="0.25">
      <c r="A2118" s="6"/>
      <c r="B2118" s="6"/>
      <c r="C2118" s="6"/>
      <c r="D2118" s="6"/>
      <c r="E2118" s="6"/>
      <c r="F2118" s="6"/>
    </row>
    <row r="2119" spans="1:6" x14ac:dyDescent="0.25">
      <c r="A2119" s="6"/>
      <c r="B2119" s="6"/>
      <c r="C2119" s="6"/>
      <c r="D2119" s="6"/>
      <c r="E2119" s="6"/>
      <c r="F2119" s="6"/>
    </row>
    <row r="2120" spans="1:6" x14ac:dyDescent="0.25">
      <c r="A2120" s="6"/>
      <c r="B2120" s="6"/>
      <c r="C2120" s="6"/>
      <c r="D2120" s="6"/>
      <c r="E2120" s="6"/>
      <c r="F2120" s="6"/>
    </row>
    <row r="2121" spans="1:6" x14ac:dyDescent="0.25">
      <c r="A2121" s="6"/>
      <c r="B2121" s="6"/>
      <c r="C2121" s="6"/>
      <c r="D2121" s="6"/>
      <c r="E2121" s="6"/>
      <c r="F2121" s="6"/>
    </row>
    <row r="2122" spans="1:6" x14ac:dyDescent="0.25">
      <c r="A2122" s="6"/>
      <c r="B2122" s="6"/>
      <c r="C2122" s="6"/>
      <c r="D2122" s="6"/>
      <c r="E2122" s="6"/>
      <c r="F2122" s="6"/>
    </row>
    <row r="2123" spans="1:6" x14ac:dyDescent="0.25">
      <c r="A2123" s="6"/>
      <c r="B2123" s="6"/>
      <c r="C2123" s="6"/>
      <c r="D2123" s="6"/>
      <c r="E2123" s="6"/>
      <c r="F2123" s="6"/>
    </row>
    <row r="2124" spans="1:6" x14ac:dyDescent="0.25">
      <c r="A2124" s="6"/>
      <c r="B2124" s="6"/>
      <c r="C2124" s="6"/>
      <c r="D2124" s="6"/>
      <c r="E2124" s="6"/>
      <c r="F2124" s="6"/>
    </row>
    <row r="2125" spans="1:6" x14ac:dyDescent="0.25">
      <c r="A2125" s="6"/>
      <c r="B2125" s="6"/>
      <c r="C2125" s="6"/>
      <c r="D2125" s="6"/>
      <c r="E2125" s="6"/>
      <c r="F2125" s="6"/>
    </row>
    <row r="2126" spans="1:6" x14ac:dyDescent="0.25">
      <c r="A2126" s="6"/>
      <c r="B2126" s="6"/>
      <c r="C2126" s="6"/>
      <c r="D2126" s="6"/>
      <c r="E2126" s="6"/>
      <c r="F2126" s="6"/>
    </row>
    <row r="2127" spans="1:6" x14ac:dyDescent="0.25">
      <c r="A2127" s="6"/>
      <c r="B2127" s="6"/>
      <c r="C2127" s="6"/>
      <c r="D2127" s="6"/>
      <c r="E2127" s="6"/>
      <c r="F2127" s="6"/>
    </row>
    <row r="2128" spans="1:6" x14ac:dyDescent="0.25">
      <c r="A2128" s="6"/>
      <c r="B2128" s="6"/>
      <c r="C2128" s="6"/>
      <c r="D2128" s="6"/>
      <c r="E2128" s="6"/>
      <c r="F2128" s="6"/>
    </row>
    <row r="2129" spans="1:6" x14ac:dyDescent="0.25">
      <c r="A2129" s="6"/>
      <c r="B2129" s="6"/>
      <c r="C2129" s="6"/>
      <c r="D2129" s="6"/>
      <c r="E2129" s="6"/>
      <c r="F2129" s="6"/>
    </row>
    <row r="2130" spans="1:6" x14ac:dyDescent="0.25">
      <c r="A2130" s="6"/>
      <c r="B2130" s="6"/>
      <c r="C2130" s="6"/>
      <c r="D2130" s="6"/>
      <c r="E2130" s="6"/>
      <c r="F2130" s="6"/>
    </row>
    <row r="2131" spans="1:6" x14ac:dyDescent="0.25">
      <c r="A2131" s="6"/>
      <c r="B2131" s="6"/>
      <c r="C2131" s="6"/>
      <c r="D2131" s="6"/>
      <c r="E2131" s="6"/>
      <c r="F2131" s="6"/>
    </row>
    <row r="2132" spans="1:6" x14ac:dyDescent="0.25">
      <c r="A2132" s="6"/>
      <c r="B2132" s="6"/>
      <c r="C2132" s="6"/>
      <c r="D2132" s="6"/>
      <c r="E2132" s="6"/>
      <c r="F2132" s="6"/>
    </row>
    <row r="2133" spans="1:6" x14ac:dyDescent="0.25">
      <c r="A2133" s="6"/>
      <c r="B2133" s="6"/>
      <c r="C2133" s="6"/>
      <c r="D2133" s="6"/>
      <c r="E2133" s="6"/>
      <c r="F2133" s="6"/>
    </row>
    <row r="2134" spans="1:6" x14ac:dyDescent="0.25">
      <c r="A2134" s="6"/>
      <c r="B2134" s="6"/>
      <c r="C2134" s="6"/>
      <c r="D2134" s="6"/>
      <c r="E2134" s="6"/>
      <c r="F2134" s="6"/>
    </row>
    <row r="2135" spans="1:6" x14ac:dyDescent="0.25">
      <c r="A2135" s="6"/>
      <c r="B2135" s="6"/>
      <c r="C2135" s="6"/>
      <c r="D2135" s="6"/>
      <c r="E2135" s="6"/>
      <c r="F2135" s="6"/>
    </row>
    <row r="2136" spans="1:6" x14ac:dyDescent="0.25">
      <c r="A2136" s="6"/>
      <c r="B2136" s="6"/>
      <c r="C2136" s="6"/>
      <c r="D2136" s="6"/>
      <c r="E2136" s="6"/>
      <c r="F2136" s="6"/>
    </row>
    <row r="2137" spans="1:6" x14ac:dyDescent="0.25">
      <c r="A2137" s="6"/>
      <c r="B2137" s="6"/>
      <c r="C2137" s="6"/>
      <c r="D2137" s="6"/>
      <c r="E2137" s="6"/>
      <c r="F2137" s="6"/>
    </row>
    <row r="2138" spans="1:6" x14ac:dyDescent="0.25">
      <c r="A2138" s="6"/>
      <c r="B2138" s="6"/>
      <c r="C2138" s="6"/>
      <c r="D2138" s="6"/>
      <c r="E2138" s="6"/>
      <c r="F2138" s="6"/>
    </row>
    <row r="2139" spans="1:6" x14ac:dyDescent="0.25">
      <c r="A2139" s="6"/>
      <c r="B2139" s="6"/>
      <c r="C2139" s="6"/>
      <c r="D2139" s="6"/>
      <c r="E2139" s="6"/>
      <c r="F2139" s="6"/>
    </row>
    <row r="2140" spans="1:6" x14ac:dyDescent="0.25">
      <c r="A2140" s="6"/>
      <c r="B2140" s="6"/>
      <c r="C2140" s="6"/>
      <c r="D2140" s="6"/>
      <c r="E2140" s="6"/>
      <c r="F2140" s="6"/>
    </row>
    <row r="2141" spans="1:6" x14ac:dyDescent="0.25">
      <c r="A2141" s="6"/>
      <c r="B2141" s="6"/>
      <c r="C2141" s="6"/>
      <c r="D2141" s="6"/>
      <c r="E2141" s="6"/>
      <c r="F2141" s="6"/>
    </row>
    <row r="2142" spans="1:6" x14ac:dyDescent="0.25">
      <c r="A2142" s="6"/>
      <c r="B2142" s="6"/>
      <c r="C2142" s="6"/>
      <c r="D2142" s="6"/>
      <c r="E2142" s="6"/>
      <c r="F2142" s="6"/>
    </row>
    <row r="2143" spans="1:6" x14ac:dyDescent="0.25">
      <c r="A2143" s="6"/>
      <c r="B2143" s="6"/>
      <c r="C2143" s="6"/>
      <c r="D2143" s="6"/>
      <c r="E2143" s="6"/>
      <c r="F2143" s="6"/>
    </row>
    <row r="2144" spans="1:6" x14ac:dyDescent="0.25">
      <c r="A2144" s="6"/>
      <c r="B2144" s="6"/>
      <c r="C2144" s="6"/>
      <c r="D2144" s="6"/>
      <c r="E2144" s="6"/>
      <c r="F2144" s="6"/>
    </row>
    <row r="2145" spans="1:6" x14ac:dyDescent="0.25">
      <c r="A2145" s="6"/>
      <c r="B2145" s="6"/>
      <c r="C2145" s="6"/>
      <c r="D2145" s="6"/>
      <c r="E2145" s="6"/>
      <c r="F2145" s="6"/>
    </row>
    <row r="2146" spans="1:6" x14ac:dyDescent="0.25">
      <c r="A2146" s="6"/>
      <c r="B2146" s="6"/>
      <c r="C2146" s="6"/>
      <c r="D2146" s="6"/>
      <c r="E2146" s="6"/>
      <c r="F2146" s="6"/>
    </row>
    <row r="2147" spans="1:6" x14ac:dyDescent="0.25">
      <c r="A2147" s="6"/>
      <c r="B2147" s="6"/>
      <c r="C2147" s="6"/>
      <c r="D2147" s="6"/>
      <c r="E2147" s="6"/>
      <c r="F2147" s="6"/>
    </row>
    <row r="2148" spans="1:6" x14ac:dyDescent="0.25">
      <c r="A2148" s="6"/>
      <c r="B2148" s="6"/>
      <c r="C2148" s="6"/>
      <c r="D2148" s="6"/>
      <c r="E2148" s="6"/>
      <c r="F2148" s="6"/>
    </row>
    <row r="2149" spans="1:6" x14ac:dyDescent="0.25">
      <c r="A2149" s="6"/>
      <c r="B2149" s="6"/>
      <c r="C2149" s="6"/>
      <c r="D2149" s="6"/>
      <c r="E2149" s="6"/>
      <c r="F2149" s="6"/>
    </row>
    <row r="2150" spans="1:6" x14ac:dyDescent="0.25">
      <c r="A2150" s="6"/>
      <c r="B2150" s="6"/>
      <c r="C2150" s="6"/>
      <c r="D2150" s="6"/>
      <c r="E2150" s="6"/>
      <c r="F2150" s="6"/>
    </row>
    <row r="2151" spans="1:6" x14ac:dyDescent="0.25">
      <c r="A2151" s="6"/>
      <c r="B2151" s="6"/>
      <c r="C2151" s="6"/>
      <c r="D2151" s="6"/>
      <c r="E2151" s="6"/>
      <c r="F2151" s="6"/>
    </row>
    <row r="2152" spans="1:6" x14ac:dyDescent="0.25">
      <c r="A2152" s="6"/>
      <c r="B2152" s="6"/>
      <c r="C2152" s="6"/>
      <c r="D2152" s="6"/>
      <c r="E2152" s="6"/>
      <c r="F2152" s="6"/>
    </row>
    <row r="2153" spans="1:6" x14ac:dyDescent="0.25">
      <c r="A2153" s="6"/>
      <c r="B2153" s="6"/>
      <c r="C2153" s="6"/>
      <c r="D2153" s="6"/>
      <c r="E2153" s="6"/>
      <c r="F2153" s="6"/>
    </row>
    <row r="2154" spans="1:6" x14ac:dyDescent="0.25">
      <c r="A2154" s="6"/>
      <c r="B2154" s="6"/>
      <c r="C2154" s="6"/>
      <c r="D2154" s="6"/>
      <c r="E2154" s="6"/>
      <c r="F2154" s="6"/>
    </row>
    <row r="2155" spans="1:6" x14ac:dyDescent="0.25">
      <c r="A2155" s="6"/>
      <c r="B2155" s="6"/>
      <c r="C2155" s="6"/>
      <c r="D2155" s="6"/>
      <c r="E2155" s="6"/>
      <c r="F2155" s="6"/>
    </row>
    <row r="2156" spans="1:6" x14ac:dyDescent="0.25">
      <c r="A2156" s="6"/>
      <c r="B2156" s="6"/>
      <c r="C2156" s="6"/>
      <c r="D2156" s="6"/>
      <c r="E2156" s="6"/>
      <c r="F2156" s="6"/>
    </row>
    <row r="2157" spans="1:6" x14ac:dyDescent="0.25">
      <c r="A2157" s="6"/>
      <c r="B2157" s="6"/>
      <c r="C2157" s="6"/>
      <c r="D2157" s="6"/>
      <c r="E2157" s="6"/>
      <c r="F2157" s="6"/>
    </row>
    <row r="2158" spans="1:6" x14ac:dyDescent="0.25">
      <c r="A2158" s="6"/>
      <c r="B2158" s="6"/>
      <c r="C2158" s="6"/>
      <c r="D2158" s="6"/>
      <c r="E2158" s="6"/>
      <c r="F2158" s="6"/>
    </row>
    <row r="2159" spans="1:6" x14ac:dyDescent="0.25">
      <c r="A2159" s="6"/>
      <c r="B2159" s="6"/>
      <c r="C2159" s="6"/>
      <c r="D2159" s="6"/>
      <c r="E2159" s="6"/>
      <c r="F2159" s="6"/>
    </row>
    <row r="2160" spans="1:6" x14ac:dyDescent="0.25">
      <c r="A2160" s="6"/>
      <c r="B2160" s="6"/>
      <c r="C2160" s="6"/>
      <c r="D2160" s="6"/>
      <c r="E2160" s="6"/>
      <c r="F2160" s="6"/>
    </row>
    <row r="2161" spans="1:6" x14ac:dyDescent="0.25">
      <c r="A2161" s="6"/>
      <c r="B2161" s="6"/>
      <c r="C2161" s="6"/>
      <c r="D2161" s="6"/>
      <c r="E2161" s="6"/>
      <c r="F2161" s="6"/>
    </row>
    <row r="2162" spans="1:6" x14ac:dyDescent="0.25">
      <c r="A2162" s="6"/>
      <c r="B2162" s="6"/>
      <c r="C2162" s="6"/>
      <c r="D2162" s="6"/>
      <c r="E2162" s="6"/>
      <c r="F2162" s="6"/>
    </row>
    <row r="2163" spans="1:6" x14ac:dyDescent="0.25">
      <c r="A2163" s="6"/>
      <c r="B2163" s="6"/>
      <c r="C2163" s="6"/>
      <c r="D2163" s="6"/>
      <c r="E2163" s="6"/>
      <c r="F2163" s="6"/>
    </row>
    <row r="2164" spans="1:6" x14ac:dyDescent="0.25">
      <c r="A2164" s="6"/>
      <c r="B2164" s="6"/>
      <c r="C2164" s="6"/>
      <c r="D2164" s="6"/>
      <c r="E2164" s="6"/>
      <c r="F2164" s="6"/>
    </row>
    <row r="2165" spans="1:6" x14ac:dyDescent="0.25">
      <c r="A2165" s="6"/>
      <c r="B2165" s="6"/>
      <c r="C2165" s="6"/>
      <c r="D2165" s="6"/>
      <c r="E2165" s="6"/>
      <c r="F2165" s="6"/>
    </row>
    <row r="2166" spans="1:6" x14ac:dyDescent="0.25">
      <c r="A2166" s="6"/>
      <c r="B2166" s="6"/>
      <c r="C2166" s="6"/>
      <c r="D2166" s="6"/>
      <c r="E2166" s="6"/>
      <c r="F2166" s="6"/>
    </row>
    <row r="2167" spans="1:6" x14ac:dyDescent="0.25">
      <c r="A2167" s="6"/>
      <c r="B2167" s="6"/>
      <c r="C2167" s="6"/>
      <c r="D2167" s="6"/>
      <c r="E2167" s="6"/>
      <c r="F2167" s="6"/>
    </row>
    <row r="2168" spans="1:6" x14ac:dyDescent="0.25">
      <c r="A2168" s="6"/>
      <c r="B2168" s="6"/>
      <c r="C2168" s="6"/>
      <c r="D2168" s="6"/>
      <c r="E2168" s="6"/>
      <c r="F2168" s="6"/>
    </row>
    <row r="2169" spans="1:6" x14ac:dyDescent="0.25">
      <c r="A2169" s="6"/>
      <c r="B2169" s="6"/>
      <c r="C2169" s="6"/>
      <c r="D2169" s="6"/>
      <c r="E2169" s="6"/>
      <c r="F2169" s="6"/>
    </row>
    <row r="2170" spans="1:6" x14ac:dyDescent="0.25">
      <c r="A2170" s="6"/>
      <c r="B2170" s="6"/>
      <c r="C2170" s="6"/>
      <c r="D2170" s="6"/>
      <c r="E2170" s="6"/>
      <c r="F2170" s="6"/>
    </row>
    <row r="2171" spans="1:6" x14ac:dyDescent="0.25">
      <c r="A2171" s="6"/>
      <c r="B2171" s="6"/>
      <c r="C2171" s="6"/>
      <c r="D2171" s="6"/>
      <c r="E2171" s="6"/>
      <c r="F2171" s="6"/>
    </row>
    <row r="2172" spans="1:6" x14ac:dyDescent="0.25">
      <c r="A2172" s="6"/>
      <c r="B2172" s="6"/>
      <c r="C2172" s="6"/>
      <c r="D2172" s="6"/>
      <c r="E2172" s="6"/>
      <c r="F2172" s="6"/>
    </row>
    <row r="2173" spans="1:6" x14ac:dyDescent="0.25">
      <c r="A2173" s="6"/>
      <c r="B2173" s="6"/>
      <c r="C2173" s="6"/>
      <c r="D2173" s="6"/>
      <c r="E2173" s="6"/>
      <c r="F2173" s="6"/>
    </row>
    <row r="2174" spans="1:6" x14ac:dyDescent="0.25">
      <c r="A2174" s="6"/>
      <c r="B2174" s="6"/>
      <c r="C2174" s="6"/>
      <c r="D2174" s="6"/>
      <c r="E2174" s="6"/>
      <c r="F2174" s="6"/>
    </row>
    <row r="2175" spans="1:6" x14ac:dyDescent="0.25">
      <c r="A2175" s="6"/>
      <c r="B2175" s="6"/>
      <c r="C2175" s="6"/>
      <c r="D2175" s="6"/>
      <c r="E2175" s="6"/>
      <c r="F2175" s="6"/>
    </row>
    <row r="2176" spans="1:6" x14ac:dyDescent="0.25">
      <c r="A2176" s="6"/>
      <c r="B2176" s="6"/>
      <c r="C2176" s="6"/>
      <c r="D2176" s="6"/>
      <c r="E2176" s="6"/>
      <c r="F2176" s="6"/>
    </row>
    <row r="2177" spans="1:6" x14ac:dyDescent="0.25">
      <c r="A2177" s="6"/>
      <c r="B2177" s="6"/>
      <c r="C2177" s="6"/>
      <c r="D2177" s="6"/>
      <c r="E2177" s="6"/>
      <c r="F2177" s="6"/>
    </row>
    <row r="2178" spans="1:6" x14ac:dyDescent="0.25">
      <c r="A2178" s="6"/>
      <c r="B2178" s="6"/>
      <c r="C2178" s="6"/>
      <c r="D2178" s="6"/>
      <c r="E2178" s="6"/>
      <c r="F2178" s="6"/>
    </row>
    <row r="2179" spans="1:6" x14ac:dyDescent="0.25">
      <c r="A2179" s="6"/>
      <c r="B2179" s="6"/>
      <c r="C2179" s="6"/>
      <c r="D2179" s="6"/>
      <c r="E2179" s="6"/>
      <c r="F2179" s="6"/>
    </row>
    <row r="2180" spans="1:6" x14ac:dyDescent="0.25">
      <c r="A2180" s="6"/>
      <c r="B2180" s="6"/>
      <c r="C2180" s="6"/>
      <c r="D2180" s="6"/>
      <c r="E2180" s="6"/>
      <c r="F2180" s="6"/>
    </row>
    <row r="2181" spans="1:6" x14ac:dyDescent="0.25">
      <c r="A2181" s="6"/>
      <c r="B2181" s="6"/>
      <c r="C2181" s="6"/>
      <c r="D2181" s="6"/>
      <c r="E2181" s="6"/>
      <c r="F2181" s="6"/>
    </row>
    <row r="2182" spans="1:6" x14ac:dyDescent="0.25">
      <c r="A2182" s="6"/>
      <c r="B2182" s="6"/>
      <c r="C2182" s="6"/>
      <c r="D2182" s="6"/>
      <c r="E2182" s="6"/>
      <c r="F2182" s="6"/>
    </row>
    <row r="2183" spans="1:6" x14ac:dyDescent="0.25">
      <c r="A2183" s="6"/>
      <c r="B2183" s="6"/>
      <c r="C2183" s="6"/>
      <c r="D2183" s="6"/>
      <c r="E2183" s="6"/>
      <c r="F2183" s="6"/>
    </row>
    <row r="2184" spans="1:6" x14ac:dyDescent="0.25">
      <c r="A2184" s="6"/>
      <c r="B2184" s="6"/>
      <c r="C2184" s="6"/>
      <c r="D2184" s="6"/>
      <c r="E2184" s="6"/>
      <c r="F2184" s="6"/>
    </row>
    <row r="2185" spans="1:6" x14ac:dyDescent="0.25">
      <c r="A2185" s="6"/>
      <c r="B2185" s="6"/>
      <c r="C2185" s="6"/>
      <c r="D2185" s="6"/>
      <c r="E2185" s="6"/>
      <c r="F2185" s="6"/>
    </row>
    <row r="2186" spans="1:6" x14ac:dyDescent="0.25">
      <c r="A2186" s="6"/>
      <c r="B2186" s="6"/>
      <c r="C2186" s="6"/>
      <c r="D2186" s="6"/>
      <c r="E2186" s="6"/>
      <c r="F2186" s="6"/>
    </row>
    <row r="2187" spans="1:6" x14ac:dyDescent="0.25">
      <c r="A2187" s="6"/>
      <c r="B2187" s="6"/>
      <c r="C2187" s="6"/>
      <c r="D2187" s="6"/>
      <c r="E2187" s="6"/>
      <c r="F2187" s="6"/>
    </row>
    <row r="2188" spans="1:6" x14ac:dyDescent="0.25">
      <c r="A2188" s="6"/>
      <c r="B2188" s="6"/>
      <c r="C2188" s="6"/>
      <c r="D2188" s="6"/>
      <c r="E2188" s="6"/>
      <c r="F2188" s="6"/>
    </row>
    <row r="2189" spans="1:6" x14ac:dyDescent="0.25">
      <c r="A2189" s="6"/>
      <c r="B2189" s="6"/>
      <c r="C2189" s="6"/>
      <c r="D2189" s="6"/>
      <c r="E2189" s="6"/>
      <c r="F2189" s="6"/>
    </row>
    <row r="2190" spans="1:6" x14ac:dyDescent="0.25">
      <c r="A2190" s="6"/>
      <c r="B2190" s="6"/>
      <c r="C2190" s="6"/>
      <c r="D2190" s="6"/>
      <c r="E2190" s="6"/>
      <c r="F2190" s="6"/>
    </row>
    <row r="2191" spans="1:6" x14ac:dyDescent="0.25">
      <c r="A2191" s="6"/>
      <c r="B2191" s="6"/>
      <c r="C2191" s="6"/>
      <c r="D2191" s="6"/>
      <c r="E2191" s="6"/>
      <c r="F2191" s="6"/>
    </row>
    <row r="2192" spans="1:6" x14ac:dyDescent="0.25">
      <c r="A2192" s="6"/>
      <c r="B2192" s="6"/>
      <c r="C2192" s="6"/>
      <c r="D2192" s="6"/>
      <c r="E2192" s="6"/>
      <c r="F2192" s="6"/>
    </row>
    <row r="2193" spans="1:6" x14ac:dyDescent="0.25">
      <c r="A2193" s="6"/>
      <c r="B2193" s="6"/>
      <c r="C2193" s="6"/>
      <c r="D2193" s="6"/>
      <c r="E2193" s="6"/>
      <c r="F2193" s="6"/>
    </row>
    <row r="2194" spans="1:6" x14ac:dyDescent="0.25">
      <c r="A2194" s="6"/>
      <c r="B2194" s="6"/>
      <c r="C2194" s="6"/>
      <c r="D2194" s="6"/>
      <c r="E2194" s="6"/>
      <c r="F2194" s="6"/>
    </row>
    <row r="2195" spans="1:6" x14ac:dyDescent="0.25">
      <c r="A2195" s="6"/>
      <c r="B2195" s="6"/>
      <c r="C2195" s="6"/>
      <c r="D2195" s="6"/>
      <c r="E2195" s="6"/>
      <c r="F2195" s="6"/>
    </row>
    <row r="2196" spans="1:6" x14ac:dyDescent="0.25">
      <c r="A2196" s="6"/>
      <c r="B2196" s="6"/>
      <c r="C2196" s="6"/>
      <c r="D2196" s="6"/>
      <c r="E2196" s="6"/>
      <c r="F2196" s="6"/>
    </row>
    <row r="2197" spans="1:6" x14ac:dyDescent="0.25">
      <c r="A2197" s="6"/>
      <c r="B2197" s="6"/>
      <c r="C2197" s="6"/>
      <c r="D2197" s="6"/>
      <c r="E2197" s="6"/>
      <c r="F2197" s="6"/>
    </row>
    <row r="2198" spans="1:6" x14ac:dyDescent="0.25">
      <c r="A2198" s="6"/>
      <c r="B2198" s="6"/>
      <c r="C2198" s="6"/>
      <c r="D2198" s="6"/>
      <c r="E2198" s="6"/>
      <c r="F2198" s="6"/>
    </row>
    <row r="2199" spans="1:6" x14ac:dyDescent="0.25">
      <c r="A2199" s="6"/>
      <c r="B2199" s="6"/>
      <c r="C2199" s="6"/>
      <c r="D2199" s="6"/>
      <c r="E2199" s="6"/>
      <c r="F2199" s="6"/>
    </row>
    <row r="2200" spans="1:6" x14ac:dyDescent="0.25">
      <c r="A2200" s="6"/>
      <c r="B2200" s="6"/>
      <c r="C2200" s="6"/>
      <c r="D2200" s="6"/>
      <c r="E2200" s="6"/>
      <c r="F2200" s="6"/>
    </row>
    <row r="2201" spans="1:6" x14ac:dyDescent="0.25">
      <c r="A2201" s="6"/>
      <c r="B2201" s="6"/>
      <c r="C2201" s="6"/>
      <c r="D2201" s="6"/>
      <c r="E2201" s="6"/>
      <c r="F2201" s="6"/>
    </row>
    <row r="2202" spans="1:6" x14ac:dyDescent="0.25">
      <c r="A2202" s="6"/>
      <c r="B2202" s="6"/>
      <c r="C2202" s="6"/>
      <c r="D2202" s="6"/>
      <c r="E2202" s="6"/>
      <c r="F2202" s="6"/>
    </row>
    <row r="2203" spans="1:6" x14ac:dyDescent="0.25">
      <c r="A2203" s="6"/>
      <c r="B2203" s="6"/>
      <c r="C2203" s="6"/>
      <c r="D2203" s="6"/>
      <c r="E2203" s="6"/>
      <c r="F2203" s="6"/>
    </row>
    <row r="2204" spans="1:6" x14ac:dyDescent="0.25">
      <c r="A2204" s="6"/>
      <c r="B2204" s="6"/>
      <c r="C2204" s="6"/>
      <c r="D2204" s="6"/>
      <c r="E2204" s="6"/>
      <c r="F2204" s="6"/>
    </row>
    <row r="2205" spans="1:6" x14ac:dyDescent="0.25">
      <c r="A2205" s="6"/>
      <c r="B2205" s="6"/>
      <c r="C2205" s="6"/>
      <c r="D2205" s="6"/>
      <c r="E2205" s="6"/>
      <c r="F2205" s="6"/>
    </row>
    <row r="2206" spans="1:6" x14ac:dyDescent="0.25">
      <c r="A2206" s="6"/>
      <c r="B2206" s="6"/>
      <c r="C2206" s="6"/>
      <c r="D2206" s="6"/>
      <c r="E2206" s="6"/>
      <c r="F2206" s="6"/>
    </row>
    <row r="2207" spans="1:6" x14ac:dyDescent="0.25">
      <c r="A2207" s="6"/>
      <c r="B2207" s="6"/>
      <c r="C2207" s="6"/>
      <c r="D2207" s="6"/>
      <c r="E2207" s="6"/>
      <c r="F2207" s="6"/>
    </row>
    <row r="2208" spans="1:6" x14ac:dyDescent="0.25">
      <c r="A2208" s="6"/>
      <c r="B2208" s="6"/>
      <c r="C2208" s="6"/>
      <c r="D2208" s="6"/>
      <c r="E2208" s="6"/>
      <c r="F2208" s="6"/>
    </row>
    <row r="2209" spans="1:6" x14ac:dyDescent="0.25">
      <c r="A2209" s="6"/>
      <c r="B2209" s="6"/>
      <c r="C2209" s="6"/>
      <c r="D2209" s="6"/>
      <c r="E2209" s="6"/>
      <c r="F2209" s="6"/>
    </row>
    <row r="2210" spans="1:6" x14ac:dyDescent="0.25">
      <c r="A2210" s="6"/>
      <c r="B2210" s="6"/>
      <c r="C2210" s="6"/>
      <c r="D2210" s="6"/>
      <c r="E2210" s="6"/>
      <c r="F2210" s="6"/>
    </row>
    <row r="2211" spans="1:6" x14ac:dyDescent="0.25">
      <c r="A2211" s="6"/>
      <c r="B2211" s="6"/>
      <c r="C2211" s="6"/>
      <c r="D2211" s="6"/>
      <c r="E2211" s="6"/>
      <c r="F2211" s="6"/>
    </row>
    <row r="2212" spans="1:6" x14ac:dyDescent="0.25">
      <c r="A2212" s="6"/>
      <c r="B2212" s="6"/>
      <c r="C2212" s="6"/>
      <c r="D2212" s="6"/>
      <c r="E2212" s="6"/>
      <c r="F2212" s="6"/>
    </row>
    <row r="2213" spans="1:6" x14ac:dyDescent="0.25">
      <c r="A2213" s="6"/>
      <c r="B2213" s="6"/>
      <c r="C2213" s="6"/>
      <c r="D2213" s="6"/>
      <c r="E2213" s="6"/>
      <c r="F2213" s="6"/>
    </row>
    <row r="2214" spans="1:6" x14ac:dyDescent="0.25">
      <c r="A2214" s="6"/>
      <c r="B2214" s="6"/>
      <c r="C2214" s="6"/>
      <c r="D2214" s="6"/>
      <c r="E2214" s="6"/>
      <c r="F2214" s="6"/>
    </row>
    <row r="2215" spans="1:6" x14ac:dyDescent="0.25">
      <c r="A2215" s="6"/>
      <c r="B2215" s="6"/>
      <c r="C2215" s="6"/>
      <c r="D2215" s="6"/>
      <c r="E2215" s="6"/>
      <c r="F2215" s="6"/>
    </row>
    <row r="2216" spans="1:6" x14ac:dyDescent="0.25">
      <c r="A2216" s="6"/>
      <c r="B2216" s="6"/>
      <c r="C2216" s="6"/>
      <c r="D2216" s="6"/>
      <c r="E2216" s="6"/>
      <c r="F2216" s="6"/>
    </row>
    <row r="2217" spans="1:6" x14ac:dyDescent="0.25">
      <c r="A2217" s="6"/>
      <c r="B2217" s="6"/>
      <c r="C2217" s="6"/>
      <c r="D2217" s="6"/>
      <c r="E2217" s="6"/>
      <c r="F2217" s="6"/>
    </row>
    <row r="2218" spans="1:6" x14ac:dyDescent="0.25">
      <c r="A2218" s="6"/>
      <c r="B2218" s="6"/>
      <c r="C2218" s="6"/>
      <c r="D2218" s="6"/>
      <c r="E2218" s="6"/>
      <c r="F2218" s="6"/>
    </row>
    <row r="2219" spans="1:6" x14ac:dyDescent="0.25">
      <c r="A2219" s="6"/>
      <c r="B2219" s="6"/>
      <c r="C2219" s="6"/>
      <c r="D2219" s="6"/>
      <c r="E2219" s="6"/>
      <c r="F2219" s="6"/>
    </row>
    <row r="2220" spans="1:6" x14ac:dyDescent="0.25">
      <c r="A2220" s="6"/>
      <c r="B2220" s="6"/>
      <c r="C2220" s="6"/>
      <c r="D2220" s="6"/>
      <c r="E2220" s="6"/>
      <c r="F2220" s="6"/>
    </row>
    <row r="2221" spans="1:6" x14ac:dyDescent="0.25">
      <c r="A2221" s="6"/>
      <c r="B2221" s="6"/>
      <c r="C2221" s="6"/>
      <c r="D2221" s="6"/>
      <c r="E2221" s="6"/>
      <c r="F2221" s="6"/>
    </row>
    <row r="2222" spans="1:6" x14ac:dyDescent="0.25">
      <c r="A2222" s="6"/>
      <c r="B2222" s="6"/>
      <c r="C2222" s="6"/>
      <c r="D2222" s="6"/>
      <c r="E2222" s="6"/>
      <c r="F2222" s="6"/>
    </row>
    <row r="2223" spans="1:6" x14ac:dyDescent="0.25">
      <c r="A2223" s="6"/>
      <c r="B2223" s="6"/>
      <c r="C2223" s="6"/>
      <c r="D2223" s="6"/>
      <c r="E2223" s="6"/>
      <c r="F2223" s="6"/>
    </row>
    <row r="2224" spans="1:6" x14ac:dyDescent="0.25">
      <c r="A2224" s="6"/>
      <c r="B2224" s="6"/>
      <c r="C2224" s="6"/>
      <c r="D2224" s="6"/>
      <c r="E2224" s="6"/>
      <c r="F2224" s="6"/>
    </row>
    <row r="2225" spans="1:6" x14ac:dyDescent="0.25">
      <c r="A2225" s="6"/>
      <c r="B2225" s="6"/>
      <c r="C2225" s="6"/>
      <c r="D2225" s="6"/>
      <c r="E2225" s="6"/>
      <c r="F2225" s="6"/>
    </row>
    <row r="2226" spans="1:6" x14ac:dyDescent="0.25">
      <c r="A2226" s="6"/>
      <c r="B2226" s="6"/>
      <c r="C2226" s="6"/>
      <c r="D2226" s="6"/>
      <c r="E2226" s="6"/>
      <c r="F2226" s="6"/>
    </row>
    <row r="2227" spans="1:6" x14ac:dyDescent="0.25">
      <c r="A2227" s="6"/>
      <c r="B2227" s="6"/>
      <c r="C2227" s="6"/>
      <c r="D2227" s="6"/>
      <c r="E2227" s="6"/>
      <c r="F2227" s="6"/>
    </row>
    <row r="2228" spans="1:6" x14ac:dyDescent="0.25">
      <c r="A2228" s="6"/>
      <c r="B2228" s="6"/>
      <c r="C2228" s="6"/>
      <c r="D2228" s="6"/>
      <c r="E2228" s="6"/>
      <c r="F2228" s="6"/>
    </row>
    <row r="2229" spans="1:6" x14ac:dyDescent="0.25">
      <c r="A2229" s="6"/>
      <c r="B2229" s="6"/>
      <c r="C2229" s="6"/>
      <c r="D2229" s="6"/>
      <c r="E2229" s="6"/>
      <c r="F2229" s="6"/>
    </row>
    <row r="2230" spans="1:6" x14ac:dyDescent="0.25">
      <c r="A2230" s="6"/>
      <c r="B2230" s="6"/>
      <c r="C2230" s="6"/>
      <c r="D2230" s="6"/>
      <c r="E2230" s="6"/>
      <c r="F2230" s="6"/>
    </row>
    <row r="2231" spans="1:6" x14ac:dyDescent="0.25">
      <c r="A2231" s="6"/>
      <c r="B2231" s="6"/>
      <c r="C2231" s="6"/>
      <c r="D2231" s="6"/>
      <c r="E2231" s="6"/>
      <c r="F2231" s="6"/>
    </row>
    <row r="2232" spans="1:6" x14ac:dyDescent="0.25">
      <c r="A2232" s="6"/>
      <c r="B2232" s="6"/>
      <c r="C2232" s="6"/>
      <c r="D2232" s="6"/>
      <c r="E2232" s="6"/>
      <c r="F2232" s="6"/>
    </row>
    <row r="2233" spans="1:6" x14ac:dyDescent="0.25">
      <c r="A2233" s="6"/>
      <c r="B2233" s="6"/>
      <c r="C2233" s="6"/>
      <c r="D2233" s="6"/>
      <c r="E2233" s="6"/>
      <c r="F2233" s="6"/>
    </row>
    <row r="2234" spans="1:6" x14ac:dyDescent="0.25">
      <c r="A2234" s="6"/>
      <c r="B2234" s="6"/>
      <c r="C2234" s="6"/>
      <c r="D2234" s="6"/>
      <c r="E2234" s="6"/>
      <c r="F2234" s="6"/>
    </row>
    <row r="2235" spans="1:6" x14ac:dyDescent="0.25">
      <c r="A2235" s="6"/>
      <c r="B2235" s="6"/>
      <c r="C2235" s="6"/>
      <c r="D2235" s="6"/>
      <c r="E2235" s="6"/>
      <c r="F2235" s="6"/>
    </row>
    <row r="2236" spans="1:6" x14ac:dyDescent="0.25">
      <c r="A2236" s="6"/>
      <c r="B2236" s="6"/>
      <c r="C2236" s="6"/>
      <c r="D2236" s="6"/>
      <c r="E2236" s="6"/>
      <c r="F2236" s="6"/>
    </row>
    <row r="2237" spans="1:6" x14ac:dyDescent="0.25">
      <c r="A2237" s="6"/>
      <c r="B2237" s="6"/>
      <c r="C2237" s="6"/>
      <c r="D2237" s="6"/>
      <c r="E2237" s="6"/>
      <c r="F2237" s="6"/>
    </row>
    <row r="2238" spans="1:6" x14ac:dyDescent="0.25">
      <c r="A2238" s="6"/>
      <c r="B2238" s="6"/>
      <c r="C2238" s="6"/>
      <c r="D2238" s="6"/>
      <c r="E2238" s="6"/>
      <c r="F2238" s="6"/>
    </row>
    <row r="2239" spans="1:6" x14ac:dyDescent="0.25">
      <c r="A2239" s="6"/>
      <c r="B2239" s="6"/>
      <c r="C2239" s="6"/>
      <c r="D2239" s="6"/>
      <c r="E2239" s="6"/>
      <c r="F2239" s="6"/>
    </row>
    <row r="2240" spans="1:6" x14ac:dyDescent="0.25">
      <c r="A2240" s="6"/>
      <c r="B2240" s="6"/>
      <c r="C2240" s="6"/>
      <c r="D2240" s="6"/>
      <c r="E2240" s="6"/>
      <c r="F2240" s="6"/>
    </row>
    <row r="2241" spans="1:6" x14ac:dyDescent="0.25">
      <c r="A2241" s="6"/>
      <c r="B2241" s="6"/>
      <c r="C2241" s="6"/>
      <c r="D2241" s="6"/>
      <c r="E2241" s="6"/>
      <c r="F2241" s="6"/>
    </row>
    <row r="2242" spans="1:6" x14ac:dyDescent="0.25">
      <c r="A2242" s="6"/>
      <c r="B2242" s="6"/>
      <c r="C2242" s="6"/>
      <c r="D2242" s="6"/>
      <c r="E2242" s="6"/>
      <c r="F2242" s="6"/>
    </row>
    <row r="2243" spans="1:6" x14ac:dyDescent="0.25">
      <c r="A2243" s="6"/>
      <c r="B2243" s="6"/>
      <c r="C2243" s="6"/>
      <c r="D2243" s="6"/>
      <c r="E2243" s="6"/>
      <c r="F2243" s="6"/>
    </row>
    <row r="2244" spans="1:6" x14ac:dyDescent="0.25">
      <c r="A2244" s="6"/>
      <c r="B2244" s="6"/>
      <c r="C2244" s="6"/>
      <c r="D2244" s="6"/>
      <c r="E2244" s="6"/>
      <c r="F2244" s="6"/>
    </row>
    <row r="2245" spans="1:6" x14ac:dyDescent="0.25">
      <c r="A2245" s="6"/>
      <c r="B2245" s="6"/>
      <c r="C2245" s="6"/>
      <c r="D2245" s="6"/>
      <c r="E2245" s="6"/>
      <c r="F2245" s="6"/>
    </row>
    <row r="2246" spans="1:6" x14ac:dyDescent="0.25">
      <c r="A2246" s="6"/>
      <c r="B2246" s="6"/>
      <c r="C2246" s="6"/>
      <c r="D2246" s="6"/>
      <c r="E2246" s="6"/>
      <c r="F2246" s="6"/>
    </row>
    <row r="2247" spans="1:6" x14ac:dyDescent="0.25">
      <c r="A2247" s="6"/>
      <c r="B2247" s="6"/>
      <c r="C2247" s="6"/>
      <c r="D2247" s="6"/>
      <c r="E2247" s="6"/>
      <c r="F2247" s="6"/>
    </row>
    <row r="2248" spans="1:6" x14ac:dyDescent="0.25">
      <c r="A2248" s="6"/>
      <c r="B2248" s="6"/>
      <c r="C2248" s="6"/>
      <c r="D2248" s="6"/>
      <c r="E2248" s="6"/>
      <c r="F2248" s="6"/>
    </row>
    <row r="2249" spans="1:6" x14ac:dyDescent="0.25">
      <c r="A2249" s="6"/>
      <c r="B2249" s="6"/>
      <c r="C2249" s="6"/>
      <c r="D2249" s="6"/>
      <c r="E2249" s="6"/>
      <c r="F2249" s="6"/>
    </row>
    <row r="2250" spans="1:6" x14ac:dyDescent="0.25">
      <c r="A2250" s="6"/>
      <c r="B2250" s="6"/>
      <c r="C2250" s="6"/>
      <c r="D2250" s="6"/>
      <c r="E2250" s="6"/>
      <c r="F2250" s="6"/>
    </row>
    <row r="2251" spans="1:6" x14ac:dyDescent="0.25">
      <c r="A2251" s="6"/>
      <c r="B2251" s="6"/>
      <c r="C2251" s="6"/>
      <c r="D2251" s="6"/>
      <c r="E2251" s="6"/>
      <c r="F2251" s="6"/>
    </row>
    <row r="2252" spans="1:6" x14ac:dyDescent="0.25">
      <c r="A2252" s="6"/>
      <c r="B2252" s="6"/>
      <c r="C2252" s="6"/>
      <c r="D2252" s="6"/>
      <c r="E2252" s="6"/>
      <c r="F2252" s="6"/>
    </row>
    <row r="2253" spans="1:6" x14ac:dyDescent="0.25">
      <c r="A2253" s="6"/>
      <c r="B2253" s="6"/>
      <c r="C2253" s="6"/>
      <c r="D2253" s="6"/>
      <c r="E2253" s="6"/>
      <c r="F2253" s="6"/>
    </row>
    <row r="2254" spans="1:6" x14ac:dyDescent="0.25">
      <c r="A2254" s="6"/>
      <c r="B2254" s="6"/>
      <c r="C2254" s="6"/>
      <c r="D2254" s="6"/>
      <c r="E2254" s="6"/>
      <c r="F2254" s="6"/>
    </row>
    <row r="2255" spans="1:6" x14ac:dyDescent="0.25">
      <c r="A2255" s="6"/>
      <c r="B2255" s="6"/>
      <c r="C2255" s="6"/>
      <c r="D2255" s="6"/>
      <c r="E2255" s="6"/>
      <c r="F2255" s="6"/>
    </row>
    <row r="2256" spans="1:6" x14ac:dyDescent="0.25">
      <c r="A2256" s="6"/>
      <c r="B2256" s="6"/>
      <c r="C2256" s="6"/>
      <c r="D2256" s="6"/>
      <c r="E2256" s="6"/>
      <c r="F2256" s="6"/>
    </row>
    <row r="2257" spans="1:6" x14ac:dyDescent="0.25">
      <c r="A2257" s="6"/>
      <c r="B2257" s="6"/>
      <c r="C2257" s="6"/>
      <c r="D2257" s="6"/>
      <c r="E2257" s="6"/>
      <c r="F2257" s="6"/>
    </row>
    <row r="2258" spans="1:6" x14ac:dyDescent="0.25">
      <c r="A2258" s="6"/>
      <c r="B2258" s="6"/>
      <c r="C2258" s="6"/>
      <c r="D2258" s="6"/>
      <c r="E2258" s="6"/>
      <c r="F2258" s="6"/>
    </row>
    <row r="2259" spans="1:6" x14ac:dyDescent="0.25">
      <c r="A2259" s="6"/>
      <c r="B2259" s="6"/>
      <c r="C2259" s="6"/>
      <c r="D2259" s="6"/>
      <c r="E2259" s="6"/>
      <c r="F2259" s="6"/>
    </row>
    <row r="2260" spans="1:6" x14ac:dyDescent="0.25">
      <c r="A2260" s="6"/>
      <c r="B2260" s="6"/>
      <c r="C2260" s="6"/>
      <c r="D2260" s="6"/>
      <c r="E2260" s="6"/>
      <c r="F2260" s="6"/>
    </row>
    <row r="2261" spans="1:6" x14ac:dyDescent="0.25">
      <c r="A2261" s="6"/>
      <c r="B2261" s="6"/>
      <c r="C2261" s="6"/>
      <c r="D2261" s="6"/>
      <c r="E2261" s="6"/>
      <c r="F2261" s="6"/>
    </row>
    <row r="2262" spans="1:6" x14ac:dyDescent="0.25">
      <c r="A2262" s="6"/>
      <c r="B2262" s="6"/>
      <c r="C2262" s="6"/>
      <c r="D2262" s="6"/>
      <c r="E2262" s="6"/>
      <c r="F2262" s="6"/>
    </row>
    <row r="2263" spans="1:6" x14ac:dyDescent="0.25">
      <c r="A2263" s="6"/>
      <c r="B2263" s="6"/>
      <c r="C2263" s="6"/>
      <c r="D2263" s="6"/>
      <c r="E2263" s="6"/>
      <c r="F2263" s="6"/>
    </row>
    <row r="2264" spans="1:6" x14ac:dyDescent="0.25">
      <c r="A2264" s="6"/>
      <c r="B2264" s="6"/>
      <c r="C2264" s="6"/>
      <c r="D2264" s="6"/>
      <c r="E2264" s="6"/>
      <c r="F2264" s="6"/>
    </row>
    <row r="2265" spans="1:6" x14ac:dyDescent="0.25">
      <c r="A2265" s="6"/>
      <c r="B2265" s="6"/>
      <c r="C2265" s="6"/>
      <c r="D2265" s="6"/>
      <c r="E2265" s="6"/>
      <c r="F2265" s="6"/>
    </row>
    <row r="2266" spans="1:6" x14ac:dyDescent="0.25">
      <c r="A2266" s="6"/>
      <c r="B2266" s="6"/>
      <c r="C2266" s="6"/>
      <c r="D2266" s="6"/>
      <c r="E2266" s="6"/>
      <c r="F2266" s="6"/>
    </row>
    <row r="2267" spans="1:6" x14ac:dyDescent="0.25">
      <c r="A2267" s="6"/>
      <c r="B2267" s="6"/>
      <c r="C2267" s="6"/>
      <c r="D2267" s="6"/>
      <c r="E2267" s="6"/>
      <c r="F2267" s="6"/>
    </row>
    <row r="2268" spans="1:6" x14ac:dyDescent="0.25">
      <c r="A2268" s="6"/>
      <c r="B2268" s="6"/>
      <c r="C2268" s="6"/>
      <c r="D2268" s="6"/>
      <c r="E2268" s="6"/>
      <c r="F2268" s="6"/>
    </row>
    <row r="2269" spans="1:6" x14ac:dyDescent="0.25">
      <c r="A2269" s="6"/>
      <c r="B2269" s="6"/>
      <c r="C2269" s="6"/>
      <c r="D2269" s="6"/>
      <c r="E2269" s="6"/>
      <c r="F2269" s="6"/>
    </row>
    <row r="2270" spans="1:6" x14ac:dyDescent="0.25">
      <c r="A2270" s="6"/>
      <c r="B2270" s="6"/>
      <c r="C2270" s="6"/>
      <c r="D2270" s="6"/>
      <c r="E2270" s="6"/>
      <c r="F2270" s="6"/>
    </row>
    <row r="2271" spans="1:6" x14ac:dyDescent="0.25">
      <c r="A2271" s="6"/>
      <c r="B2271" s="6"/>
      <c r="C2271" s="6"/>
      <c r="D2271" s="6"/>
      <c r="E2271" s="6"/>
      <c r="F2271" s="6"/>
    </row>
    <row r="2272" spans="1:6" x14ac:dyDescent="0.25">
      <c r="A2272" s="6"/>
      <c r="B2272" s="6"/>
      <c r="C2272" s="6"/>
      <c r="D2272" s="6"/>
      <c r="E2272" s="6"/>
      <c r="F2272" s="6"/>
    </row>
    <row r="2273" spans="1:6" x14ac:dyDescent="0.25">
      <c r="A2273" s="6"/>
      <c r="B2273" s="6"/>
      <c r="C2273" s="6"/>
      <c r="D2273" s="6"/>
      <c r="E2273" s="6"/>
      <c r="F2273" s="6"/>
    </row>
    <row r="2274" spans="1:6" x14ac:dyDescent="0.25">
      <c r="A2274" s="6"/>
      <c r="B2274" s="6"/>
      <c r="C2274" s="6"/>
      <c r="D2274" s="6"/>
      <c r="E2274" s="6"/>
      <c r="F2274" s="6"/>
    </row>
    <row r="2275" spans="1:6" x14ac:dyDescent="0.25">
      <c r="A2275" s="6"/>
      <c r="B2275" s="6"/>
      <c r="C2275" s="6"/>
      <c r="D2275" s="6"/>
      <c r="E2275" s="6"/>
      <c r="F2275" s="6"/>
    </row>
    <row r="2276" spans="1:6" x14ac:dyDescent="0.25">
      <c r="A2276" s="6"/>
      <c r="B2276" s="6"/>
      <c r="C2276" s="6"/>
      <c r="D2276" s="6"/>
      <c r="E2276" s="6"/>
      <c r="F2276" s="6"/>
    </row>
    <row r="2277" spans="1:6" x14ac:dyDescent="0.25">
      <c r="A2277" s="6"/>
      <c r="B2277" s="6"/>
      <c r="C2277" s="6"/>
      <c r="D2277" s="6"/>
      <c r="E2277" s="6"/>
      <c r="F2277" s="6"/>
    </row>
    <row r="2278" spans="1:6" x14ac:dyDescent="0.25">
      <c r="A2278" s="6"/>
      <c r="B2278" s="6"/>
      <c r="C2278" s="6"/>
      <c r="D2278" s="6"/>
      <c r="E2278" s="6"/>
      <c r="F2278" s="6"/>
    </row>
    <row r="2279" spans="1:6" x14ac:dyDescent="0.25">
      <c r="A2279" s="6"/>
      <c r="B2279" s="6"/>
      <c r="C2279" s="6"/>
      <c r="D2279" s="6"/>
      <c r="E2279" s="6"/>
      <c r="F2279" s="6"/>
    </row>
    <row r="2280" spans="1:6" x14ac:dyDescent="0.25">
      <c r="A2280" s="6"/>
      <c r="B2280" s="6"/>
      <c r="C2280" s="6"/>
      <c r="D2280" s="6"/>
      <c r="E2280" s="6"/>
      <c r="F2280" s="6"/>
    </row>
    <row r="2281" spans="1:6" x14ac:dyDescent="0.25">
      <c r="A2281" s="6"/>
      <c r="B2281" s="6"/>
      <c r="C2281" s="6"/>
      <c r="D2281" s="6"/>
      <c r="E2281" s="6"/>
      <c r="F2281" s="6"/>
    </row>
    <row r="2282" spans="1:6" x14ac:dyDescent="0.25">
      <c r="A2282" s="6"/>
      <c r="B2282" s="6"/>
      <c r="C2282" s="6"/>
      <c r="D2282" s="6"/>
      <c r="E2282" s="6"/>
      <c r="F2282" s="6"/>
    </row>
    <row r="2283" spans="1:6" x14ac:dyDescent="0.25">
      <c r="A2283" s="6"/>
      <c r="B2283" s="6"/>
      <c r="C2283" s="6"/>
      <c r="D2283" s="6"/>
      <c r="E2283" s="6"/>
      <c r="F2283" s="6"/>
    </row>
    <row r="2284" spans="1:6" x14ac:dyDescent="0.25">
      <c r="A2284" s="6"/>
      <c r="B2284" s="6"/>
      <c r="C2284" s="6"/>
      <c r="D2284" s="6"/>
      <c r="E2284" s="6"/>
      <c r="F2284" s="6"/>
    </row>
    <row r="2285" spans="1:6" x14ac:dyDescent="0.25">
      <c r="A2285" s="6"/>
      <c r="B2285" s="6"/>
      <c r="C2285" s="6"/>
      <c r="D2285" s="6"/>
      <c r="E2285" s="6"/>
      <c r="F2285" s="6"/>
    </row>
    <row r="2286" spans="1:6" x14ac:dyDescent="0.25">
      <c r="A2286" s="6"/>
      <c r="B2286" s="6"/>
      <c r="C2286" s="6"/>
      <c r="D2286" s="6"/>
      <c r="E2286" s="6"/>
      <c r="F2286" s="6"/>
    </row>
    <row r="2287" spans="1:6" x14ac:dyDescent="0.25">
      <c r="A2287" s="6"/>
      <c r="B2287" s="6"/>
      <c r="C2287" s="6"/>
      <c r="D2287" s="6"/>
      <c r="E2287" s="6"/>
      <c r="F2287" s="6"/>
    </row>
    <row r="2288" spans="1:6" x14ac:dyDescent="0.25">
      <c r="A2288" s="6"/>
      <c r="B2288" s="6"/>
      <c r="C2288" s="6"/>
      <c r="D2288" s="6"/>
      <c r="E2288" s="6"/>
      <c r="F2288" s="6"/>
    </row>
    <row r="2289" spans="1:6" x14ac:dyDescent="0.25">
      <c r="A2289" s="6"/>
      <c r="B2289" s="6"/>
      <c r="C2289" s="6"/>
      <c r="D2289" s="6"/>
      <c r="E2289" s="6"/>
      <c r="F2289" s="6"/>
    </row>
    <row r="2290" spans="1:6" x14ac:dyDescent="0.25">
      <c r="A2290" s="6"/>
      <c r="B2290" s="6"/>
      <c r="C2290" s="6"/>
      <c r="D2290" s="6"/>
      <c r="E2290" s="6"/>
      <c r="F2290" s="6"/>
    </row>
    <row r="2291" spans="1:6" x14ac:dyDescent="0.25">
      <c r="A2291" s="6"/>
      <c r="B2291" s="6"/>
      <c r="C2291" s="6"/>
      <c r="D2291" s="6"/>
      <c r="E2291" s="6"/>
      <c r="F2291" s="6"/>
    </row>
    <row r="2292" spans="1:6" x14ac:dyDescent="0.25">
      <c r="A2292" s="6"/>
      <c r="B2292" s="6"/>
      <c r="C2292" s="6"/>
      <c r="D2292" s="6"/>
      <c r="E2292" s="6"/>
      <c r="F2292" s="6"/>
    </row>
    <row r="2293" spans="1:6" x14ac:dyDescent="0.25">
      <c r="A2293" s="6"/>
      <c r="B2293" s="6"/>
      <c r="C2293" s="6"/>
      <c r="D2293" s="6"/>
      <c r="E2293" s="6"/>
      <c r="F2293" s="6"/>
    </row>
    <row r="2294" spans="1:6" x14ac:dyDescent="0.25">
      <c r="A2294" s="6"/>
      <c r="B2294" s="6"/>
      <c r="C2294" s="6"/>
      <c r="D2294" s="6"/>
      <c r="E2294" s="6"/>
      <c r="F2294" s="6"/>
    </row>
    <row r="2295" spans="1:6" x14ac:dyDescent="0.25">
      <c r="A2295" s="6"/>
      <c r="B2295" s="6"/>
      <c r="C2295" s="6"/>
      <c r="D2295" s="6"/>
      <c r="E2295" s="6"/>
      <c r="F2295" s="6"/>
    </row>
    <row r="2296" spans="1:6" x14ac:dyDescent="0.25">
      <c r="A2296" s="6"/>
      <c r="B2296" s="6"/>
      <c r="C2296" s="6"/>
      <c r="D2296" s="6"/>
      <c r="E2296" s="6"/>
      <c r="F2296" s="6"/>
    </row>
    <row r="2297" spans="1:6" x14ac:dyDescent="0.25">
      <c r="A2297" s="6"/>
      <c r="B2297" s="6"/>
      <c r="C2297" s="6"/>
      <c r="D2297" s="6"/>
      <c r="E2297" s="6"/>
      <c r="F2297" s="6"/>
    </row>
    <row r="2298" spans="1:6" x14ac:dyDescent="0.25">
      <c r="A2298" s="6"/>
      <c r="B2298" s="6"/>
      <c r="C2298" s="6"/>
      <c r="D2298" s="6"/>
      <c r="E2298" s="6"/>
      <c r="F2298" s="6"/>
    </row>
    <row r="2299" spans="1:6" x14ac:dyDescent="0.25">
      <c r="A2299" s="6"/>
      <c r="B2299" s="6"/>
      <c r="C2299" s="6"/>
      <c r="D2299" s="6"/>
      <c r="E2299" s="6"/>
      <c r="F2299" s="6"/>
    </row>
    <row r="2300" spans="1:6" x14ac:dyDescent="0.25">
      <c r="A2300" s="6"/>
      <c r="B2300" s="6"/>
      <c r="C2300" s="6"/>
      <c r="D2300" s="6"/>
      <c r="E2300" s="6"/>
      <c r="F2300" s="6"/>
    </row>
    <row r="2301" spans="1:6" x14ac:dyDescent="0.25">
      <c r="A2301" s="6"/>
      <c r="B2301" s="6"/>
      <c r="C2301" s="6"/>
      <c r="D2301" s="6"/>
      <c r="E2301" s="6"/>
      <c r="F2301" s="6"/>
    </row>
    <row r="2302" spans="1:6" x14ac:dyDescent="0.25">
      <c r="A2302" s="6"/>
      <c r="B2302" s="6"/>
      <c r="C2302" s="6"/>
      <c r="D2302" s="6"/>
      <c r="E2302" s="6"/>
      <c r="F2302" s="6"/>
    </row>
    <row r="2303" spans="1:6" x14ac:dyDescent="0.25">
      <c r="A2303" s="6"/>
      <c r="B2303" s="6"/>
      <c r="C2303" s="6"/>
      <c r="D2303" s="6"/>
      <c r="E2303" s="6"/>
      <c r="F2303" s="6"/>
    </row>
    <row r="2304" spans="1:6" x14ac:dyDescent="0.25">
      <c r="A2304" s="6"/>
      <c r="B2304" s="6"/>
      <c r="C2304" s="6"/>
      <c r="D2304" s="6"/>
      <c r="E2304" s="6"/>
      <c r="F2304" s="6"/>
    </row>
    <row r="2305" spans="1:6" x14ac:dyDescent="0.25">
      <c r="A2305" s="6"/>
      <c r="B2305" s="6"/>
      <c r="C2305" s="6"/>
      <c r="D2305" s="6"/>
      <c r="E2305" s="6"/>
      <c r="F2305" s="6"/>
    </row>
    <row r="2306" spans="1:6" x14ac:dyDescent="0.25">
      <c r="A2306" s="6"/>
      <c r="B2306" s="6"/>
      <c r="C2306" s="6"/>
      <c r="D2306" s="6"/>
      <c r="E2306" s="6"/>
      <c r="F2306" s="6"/>
    </row>
    <row r="2307" spans="1:6" x14ac:dyDescent="0.25">
      <c r="A2307" s="6"/>
      <c r="B2307" s="6"/>
      <c r="C2307" s="6"/>
      <c r="D2307" s="6"/>
      <c r="E2307" s="6"/>
      <c r="F2307" s="6"/>
    </row>
    <row r="2308" spans="1:6" x14ac:dyDescent="0.25">
      <c r="A2308" s="6"/>
      <c r="B2308" s="6"/>
      <c r="C2308" s="6"/>
      <c r="D2308" s="6"/>
      <c r="E2308" s="6"/>
      <c r="F2308" s="6"/>
    </row>
    <row r="2309" spans="1:6" x14ac:dyDescent="0.25">
      <c r="A2309" s="6"/>
      <c r="B2309" s="6"/>
      <c r="C2309" s="6"/>
      <c r="D2309" s="6"/>
      <c r="E2309" s="6"/>
      <c r="F2309" s="6"/>
    </row>
    <row r="2310" spans="1:6" x14ac:dyDescent="0.25">
      <c r="A2310" s="6"/>
      <c r="B2310" s="6"/>
      <c r="C2310" s="6"/>
      <c r="D2310" s="6"/>
      <c r="E2310" s="6"/>
      <c r="F2310" s="6"/>
    </row>
    <row r="2311" spans="1:6" x14ac:dyDescent="0.25">
      <c r="A2311" s="6"/>
      <c r="B2311" s="6"/>
      <c r="C2311" s="6"/>
      <c r="D2311" s="6"/>
      <c r="E2311" s="6"/>
      <c r="F2311" s="6"/>
    </row>
    <row r="2312" spans="1:6" x14ac:dyDescent="0.25">
      <c r="A2312" s="6"/>
      <c r="B2312" s="6"/>
      <c r="C2312" s="6"/>
      <c r="D2312" s="6"/>
      <c r="E2312" s="6"/>
      <c r="F2312" s="6"/>
    </row>
    <row r="2313" spans="1:6" x14ac:dyDescent="0.25">
      <c r="A2313" s="6"/>
      <c r="B2313" s="6"/>
      <c r="C2313" s="6"/>
      <c r="D2313" s="6"/>
      <c r="E2313" s="6"/>
      <c r="F2313" s="6"/>
    </row>
    <row r="2314" spans="1:6" x14ac:dyDescent="0.25">
      <c r="A2314" s="6"/>
      <c r="B2314" s="6"/>
      <c r="C2314" s="6"/>
      <c r="D2314" s="6"/>
      <c r="E2314" s="6"/>
      <c r="F2314" s="6"/>
    </row>
    <row r="2315" spans="1:6" x14ac:dyDescent="0.25">
      <c r="A2315" s="6"/>
      <c r="B2315" s="6"/>
      <c r="C2315" s="6"/>
      <c r="D2315" s="6"/>
      <c r="E2315" s="6"/>
      <c r="F2315" s="6"/>
    </row>
    <row r="2316" spans="1:6" x14ac:dyDescent="0.25">
      <c r="A2316" s="6"/>
      <c r="B2316" s="6"/>
      <c r="C2316" s="6"/>
      <c r="D2316" s="6"/>
      <c r="E2316" s="6"/>
      <c r="F2316" s="6"/>
    </row>
    <row r="2317" spans="1:6" x14ac:dyDescent="0.25">
      <c r="A2317" s="6"/>
      <c r="B2317" s="6"/>
      <c r="C2317" s="6"/>
      <c r="D2317" s="6"/>
      <c r="E2317" s="6"/>
      <c r="F2317" s="6"/>
    </row>
    <row r="2318" spans="1:6" x14ac:dyDescent="0.25">
      <c r="A2318" s="6"/>
      <c r="B2318" s="6"/>
      <c r="C2318" s="6"/>
      <c r="D2318" s="6"/>
      <c r="E2318" s="6"/>
      <c r="F2318" s="6"/>
    </row>
    <row r="2319" spans="1:6" x14ac:dyDescent="0.25">
      <c r="A2319" s="6"/>
      <c r="B2319" s="6"/>
      <c r="C2319" s="6"/>
      <c r="D2319" s="6"/>
      <c r="E2319" s="6"/>
      <c r="F2319" s="6"/>
    </row>
    <row r="2320" spans="1:6" x14ac:dyDescent="0.25">
      <c r="A2320" s="6"/>
      <c r="B2320" s="6"/>
      <c r="C2320" s="6"/>
      <c r="D2320" s="6"/>
      <c r="E2320" s="6"/>
      <c r="F2320" s="6"/>
    </row>
    <row r="2321" spans="1:6" x14ac:dyDescent="0.25">
      <c r="A2321" s="6"/>
      <c r="B2321" s="6"/>
      <c r="C2321" s="6"/>
      <c r="D2321" s="6"/>
      <c r="E2321" s="6"/>
      <c r="F2321" s="6"/>
    </row>
    <row r="2322" spans="1:6" x14ac:dyDescent="0.25">
      <c r="A2322" s="6"/>
      <c r="B2322" s="6"/>
      <c r="C2322" s="6"/>
      <c r="D2322" s="6"/>
      <c r="E2322" s="6"/>
      <c r="F2322" s="6"/>
    </row>
    <row r="2323" spans="1:6" x14ac:dyDescent="0.25">
      <c r="A2323" s="6"/>
      <c r="B2323" s="6"/>
      <c r="C2323" s="6"/>
      <c r="D2323" s="6"/>
      <c r="E2323" s="6"/>
      <c r="F2323" s="6"/>
    </row>
    <row r="2324" spans="1:6" x14ac:dyDescent="0.25">
      <c r="A2324" s="6"/>
      <c r="B2324" s="6"/>
      <c r="C2324" s="6"/>
      <c r="D2324" s="6"/>
      <c r="E2324" s="6"/>
      <c r="F2324" s="6"/>
    </row>
    <row r="2325" spans="1:6" x14ac:dyDescent="0.25">
      <c r="A2325" s="6"/>
      <c r="B2325" s="6"/>
      <c r="C2325" s="6"/>
      <c r="D2325" s="6"/>
      <c r="E2325" s="6"/>
      <c r="F2325" s="6"/>
    </row>
    <row r="2326" spans="1:6" x14ac:dyDescent="0.25">
      <c r="A2326" s="6"/>
      <c r="B2326" s="6"/>
      <c r="C2326" s="6"/>
      <c r="D2326" s="6"/>
      <c r="E2326" s="6"/>
      <c r="F2326" s="6"/>
    </row>
    <row r="2327" spans="1:6" x14ac:dyDescent="0.25">
      <c r="A2327" s="6"/>
      <c r="B2327" s="6"/>
      <c r="C2327" s="6"/>
      <c r="D2327" s="6"/>
      <c r="E2327" s="6"/>
      <c r="F2327" s="6"/>
    </row>
    <row r="2328" spans="1:6" x14ac:dyDescent="0.25">
      <c r="A2328" s="6"/>
      <c r="B2328" s="6"/>
      <c r="C2328" s="6"/>
      <c r="D2328" s="6"/>
      <c r="E2328" s="6"/>
      <c r="F2328" s="6"/>
    </row>
    <row r="2329" spans="1:6" x14ac:dyDescent="0.25">
      <c r="A2329" s="6"/>
      <c r="B2329" s="6"/>
      <c r="C2329" s="6"/>
      <c r="D2329" s="6"/>
      <c r="E2329" s="6"/>
      <c r="F2329" s="6"/>
    </row>
    <row r="2330" spans="1:6" x14ac:dyDescent="0.25">
      <c r="A2330" s="6"/>
      <c r="B2330" s="6"/>
      <c r="C2330" s="6"/>
      <c r="D2330" s="6"/>
      <c r="E2330" s="6"/>
      <c r="F2330" s="6"/>
    </row>
    <row r="2331" spans="1:6" x14ac:dyDescent="0.25">
      <c r="A2331" s="6"/>
      <c r="B2331" s="6"/>
      <c r="C2331" s="6"/>
      <c r="D2331" s="6"/>
      <c r="E2331" s="6"/>
      <c r="F2331" s="6"/>
    </row>
    <row r="2332" spans="1:6" x14ac:dyDescent="0.25">
      <c r="A2332" s="6"/>
      <c r="B2332" s="6"/>
      <c r="C2332" s="6"/>
      <c r="D2332" s="6"/>
      <c r="E2332" s="6"/>
      <c r="F2332" s="6"/>
    </row>
    <row r="2333" spans="1:6" x14ac:dyDescent="0.25">
      <c r="A2333" s="6"/>
      <c r="B2333" s="6"/>
      <c r="C2333" s="6"/>
      <c r="D2333" s="6"/>
      <c r="E2333" s="6"/>
      <c r="F2333" s="6"/>
    </row>
    <row r="2334" spans="1:6" x14ac:dyDescent="0.25">
      <c r="A2334" s="6"/>
      <c r="B2334" s="6"/>
      <c r="C2334" s="6"/>
      <c r="D2334" s="6"/>
      <c r="E2334" s="6"/>
      <c r="F2334" s="6"/>
    </row>
    <row r="2335" spans="1:6" x14ac:dyDescent="0.25">
      <c r="A2335" s="6"/>
      <c r="B2335" s="6"/>
      <c r="C2335" s="6"/>
      <c r="D2335" s="6"/>
      <c r="E2335" s="6"/>
      <c r="F2335" s="6"/>
    </row>
    <row r="2336" spans="1:6" x14ac:dyDescent="0.25">
      <c r="A2336" s="6"/>
      <c r="B2336" s="6"/>
      <c r="C2336" s="6"/>
      <c r="D2336" s="6"/>
      <c r="E2336" s="6"/>
      <c r="F2336" s="6"/>
    </row>
    <row r="2337" spans="1:6" x14ac:dyDescent="0.25">
      <c r="A2337" s="6"/>
      <c r="B2337" s="6"/>
      <c r="C2337" s="6"/>
      <c r="D2337" s="6"/>
      <c r="E2337" s="6"/>
      <c r="F2337" s="6"/>
    </row>
    <row r="2338" spans="1:6" x14ac:dyDescent="0.25">
      <c r="A2338" s="6"/>
      <c r="B2338" s="6"/>
      <c r="C2338" s="6"/>
      <c r="D2338" s="6"/>
      <c r="E2338" s="6"/>
      <c r="F2338" s="6"/>
    </row>
    <row r="2339" spans="1:6" x14ac:dyDescent="0.25">
      <c r="A2339" s="6"/>
      <c r="B2339" s="6"/>
      <c r="C2339" s="6"/>
      <c r="D2339" s="6"/>
      <c r="E2339" s="6"/>
      <c r="F2339" s="6"/>
    </row>
    <row r="2340" spans="1:6" x14ac:dyDescent="0.25">
      <c r="A2340" s="6"/>
      <c r="B2340" s="6"/>
      <c r="C2340" s="6"/>
      <c r="D2340" s="6"/>
      <c r="E2340" s="6"/>
      <c r="F2340" s="6"/>
    </row>
    <row r="2341" spans="1:6" x14ac:dyDescent="0.25">
      <c r="A2341" s="6"/>
      <c r="B2341" s="6"/>
      <c r="C2341" s="6"/>
      <c r="D2341" s="6"/>
      <c r="E2341" s="6"/>
      <c r="F2341" s="6"/>
    </row>
    <row r="2342" spans="1:6" x14ac:dyDescent="0.25">
      <c r="A2342" s="6"/>
      <c r="B2342" s="6"/>
      <c r="C2342" s="6"/>
      <c r="D2342" s="6"/>
      <c r="E2342" s="6"/>
      <c r="F2342" s="6"/>
    </row>
    <row r="2343" spans="1:6" x14ac:dyDescent="0.25">
      <c r="A2343" s="6"/>
      <c r="B2343" s="6"/>
      <c r="C2343" s="6"/>
      <c r="D2343" s="6"/>
      <c r="E2343" s="6"/>
      <c r="F2343" s="6"/>
    </row>
    <row r="2344" spans="1:6" x14ac:dyDescent="0.25">
      <c r="A2344" s="6"/>
      <c r="B2344" s="6"/>
      <c r="C2344" s="6"/>
      <c r="D2344" s="6"/>
      <c r="E2344" s="6"/>
      <c r="F2344" s="6"/>
    </row>
    <row r="2345" spans="1:6" x14ac:dyDescent="0.25">
      <c r="A2345" s="6"/>
      <c r="B2345" s="6"/>
      <c r="C2345" s="6"/>
      <c r="D2345" s="6"/>
      <c r="E2345" s="6"/>
      <c r="F2345" s="6"/>
    </row>
    <row r="2346" spans="1:6" x14ac:dyDescent="0.25">
      <c r="A2346" s="6"/>
      <c r="B2346" s="6"/>
      <c r="C2346" s="6"/>
      <c r="D2346" s="6"/>
      <c r="E2346" s="6"/>
      <c r="F2346" s="6"/>
    </row>
    <row r="2347" spans="1:6" x14ac:dyDescent="0.25">
      <c r="A2347" s="6"/>
      <c r="B2347" s="6"/>
      <c r="C2347" s="6"/>
      <c r="D2347" s="6"/>
      <c r="E2347" s="6"/>
      <c r="F2347" s="6"/>
    </row>
    <row r="2348" spans="1:6" x14ac:dyDescent="0.25">
      <c r="A2348" s="6"/>
      <c r="B2348" s="6"/>
      <c r="C2348" s="6"/>
      <c r="D2348" s="6"/>
      <c r="E2348" s="6"/>
      <c r="F2348" s="6"/>
    </row>
    <row r="2349" spans="1:6" x14ac:dyDescent="0.25">
      <c r="A2349" s="6"/>
      <c r="B2349" s="6"/>
      <c r="C2349" s="6"/>
      <c r="D2349" s="6"/>
      <c r="E2349" s="6"/>
      <c r="F2349" s="6"/>
    </row>
    <row r="2350" spans="1:6" x14ac:dyDescent="0.25">
      <c r="A2350" s="6"/>
      <c r="B2350" s="6"/>
      <c r="C2350" s="6"/>
      <c r="D2350" s="6"/>
      <c r="E2350" s="6"/>
      <c r="F2350" s="6"/>
    </row>
    <row r="2351" spans="1:6" x14ac:dyDescent="0.25">
      <c r="A2351" s="6"/>
      <c r="B2351" s="6"/>
      <c r="C2351" s="6"/>
      <c r="D2351" s="6"/>
      <c r="E2351" s="6"/>
      <c r="F2351" s="6"/>
    </row>
    <row r="2352" spans="1:6" x14ac:dyDescent="0.25">
      <c r="A2352" s="6"/>
      <c r="B2352" s="6"/>
      <c r="C2352" s="6"/>
      <c r="D2352" s="6"/>
      <c r="E2352" s="6"/>
      <c r="F2352" s="6"/>
    </row>
    <row r="2353" spans="1:6" x14ac:dyDescent="0.25">
      <c r="A2353" s="6"/>
      <c r="B2353" s="6"/>
      <c r="C2353" s="6"/>
      <c r="D2353" s="6"/>
      <c r="E2353" s="6"/>
      <c r="F2353" s="6"/>
    </row>
    <row r="2354" spans="1:6" x14ac:dyDescent="0.25">
      <c r="A2354" s="6"/>
      <c r="B2354" s="6"/>
      <c r="C2354" s="6"/>
      <c r="D2354" s="6"/>
      <c r="E2354" s="6"/>
      <c r="F2354" s="6"/>
    </row>
    <row r="2355" spans="1:6" x14ac:dyDescent="0.25">
      <c r="A2355" s="6"/>
      <c r="B2355" s="6"/>
      <c r="C2355" s="6"/>
      <c r="D2355" s="6"/>
      <c r="E2355" s="6"/>
      <c r="F2355" s="6"/>
    </row>
    <row r="2356" spans="1:6" x14ac:dyDescent="0.25">
      <c r="A2356" s="6"/>
      <c r="B2356" s="6"/>
      <c r="C2356" s="6"/>
      <c r="D2356" s="6"/>
      <c r="E2356" s="6"/>
      <c r="F2356" s="6"/>
    </row>
    <row r="2357" spans="1:6" x14ac:dyDescent="0.25">
      <c r="A2357" s="6"/>
      <c r="B2357" s="6"/>
      <c r="C2357" s="6"/>
      <c r="D2357" s="6"/>
      <c r="E2357" s="6"/>
      <c r="F2357" s="6"/>
    </row>
    <row r="2358" spans="1:6" x14ac:dyDescent="0.25">
      <c r="A2358" s="6"/>
      <c r="B2358" s="6"/>
      <c r="C2358" s="6"/>
      <c r="D2358" s="6"/>
      <c r="E2358" s="6"/>
      <c r="F2358" s="6"/>
    </row>
    <row r="2359" spans="1:6" x14ac:dyDescent="0.25">
      <c r="A2359" s="6"/>
      <c r="B2359" s="6"/>
      <c r="C2359" s="6"/>
      <c r="D2359" s="6"/>
      <c r="E2359" s="6"/>
      <c r="F2359" s="6"/>
    </row>
    <row r="2360" spans="1:6" x14ac:dyDescent="0.25">
      <c r="A2360" s="6"/>
      <c r="B2360" s="6"/>
      <c r="C2360" s="6"/>
      <c r="D2360" s="6"/>
      <c r="E2360" s="6"/>
      <c r="F2360" s="6"/>
    </row>
    <row r="2361" spans="1:6" x14ac:dyDescent="0.25">
      <c r="A2361" s="6"/>
      <c r="B2361" s="6"/>
      <c r="C2361" s="6"/>
      <c r="D2361" s="6"/>
      <c r="E2361" s="6"/>
      <c r="F2361" s="6"/>
    </row>
    <row r="2362" spans="1:6" x14ac:dyDescent="0.25">
      <c r="A2362" s="6"/>
      <c r="B2362" s="6"/>
      <c r="C2362" s="6"/>
      <c r="D2362" s="6"/>
      <c r="E2362" s="6"/>
      <c r="F2362" s="6"/>
    </row>
    <row r="2363" spans="1:6" x14ac:dyDescent="0.25">
      <c r="A2363" s="6"/>
      <c r="B2363" s="6"/>
      <c r="C2363" s="6"/>
      <c r="D2363" s="6"/>
      <c r="E2363" s="6"/>
      <c r="F2363" s="6"/>
    </row>
    <row r="2364" spans="1:6" x14ac:dyDescent="0.25">
      <c r="A2364" s="6"/>
      <c r="B2364" s="6"/>
      <c r="C2364" s="6"/>
      <c r="D2364" s="6"/>
      <c r="E2364" s="6"/>
      <c r="F2364" s="6"/>
    </row>
    <row r="2365" spans="1:6" x14ac:dyDescent="0.25">
      <c r="A2365" s="6"/>
      <c r="B2365" s="6"/>
      <c r="C2365" s="6"/>
      <c r="D2365" s="6"/>
      <c r="E2365" s="6"/>
      <c r="F2365" s="6"/>
    </row>
    <row r="2366" spans="1:6" x14ac:dyDescent="0.25">
      <c r="A2366" s="6"/>
      <c r="B2366" s="6"/>
      <c r="C2366" s="6"/>
      <c r="D2366" s="6"/>
      <c r="E2366" s="6"/>
      <c r="F2366" s="6"/>
    </row>
    <row r="2367" spans="1:6" x14ac:dyDescent="0.25">
      <c r="A2367" s="6"/>
      <c r="B2367" s="6"/>
      <c r="C2367" s="6"/>
      <c r="D2367" s="6"/>
      <c r="E2367" s="6"/>
      <c r="F2367" s="6"/>
    </row>
    <row r="2368" spans="1:6" x14ac:dyDescent="0.25">
      <c r="A2368" s="6"/>
      <c r="B2368" s="6"/>
      <c r="C2368" s="6"/>
      <c r="D2368" s="6"/>
      <c r="E2368" s="6"/>
      <c r="F2368" s="6"/>
    </row>
    <row r="2369" spans="1:6" x14ac:dyDescent="0.25">
      <c r="A2369" s="6"/>
      <c r="B2369" s="6"/>
      <c r="C2369" s="6"/>
      <c r="D2369" s="6"/>
      <c r="E2369" s="6"/>
      <c r="F2369" s="6"/>
    </row>
    <row r="2370" spans="1:6" x14ac:dyDescent="0.25">
      <c r="A2370" s="6"/>
      <c r="B2370" s="6"/>
      <c r="C2370" s="6"/>
      <c r="D2370" s="6"/>
      <c r="E2370" s="6"/>
      <c r="F2370" s="6"/>
    </row>
    <row r="2371" spans="1:6" x14ac:dyDescent="0.25">
      <c r="A2371" s="6"/>
      <c r="B2371" s="6"/>
      <c r="C2371" s="6"/>
      <c r="D2371" s="6"/>
      <c r="E2371" s="6"/>
      <c r="F2371" s="6"/>
    </row>
    <row r="2372" spans="1:6" x14ac:dyDescent="0.25">
      <c r="A2372" s="6"/>
      <c r="B2372" s="6"/>
      <c r="C2372" s="6"/>
      <c r="D2372" s="6"/>
      <c r="E2372" s="6"/>
      <c r="F2372" s="6"/>
    </row>
    <row r="2373" spans="1:6" x14ac:dyDescent="0.25">
      <c r="A2373" s="6"/>
      <c r="B2373" s="6"/>
      <c r="C2373" s="6"/>
      <c r="D2373" s="6"/>
      <c r="E2373" s="6"/>
      <c r="F2373" s="6"/>
    </row>
    <row r="2374" spans="1:6" x14ac:dyDescent="0.25">
      <c r="A2374" s="6"/>
      <c r="B2374" s="6"/>
      <c r="C2374" s="6"/>
      <c r="D2374" s="6"/>
      <c r="E2374" s="6"/>
      <c r="F2374" s="6"/>
    </row>
    <row r="2375" spans="1:6" x14ac:dyDescent="0.25">
      <c r="A2375" s="6"/>
      <c r="B2375" s="6"/>
      <c r="C2375" s="6"/>
      <c r="D2375" s="6"/>
      <c r="E2375" s="6"/>
      <c r="F2375" s="6"/>
    </row>
    <row r="2376" spans="1:6" x14ac:dyDescent="0.25">
      <c r="A2376" s="6"/>
      <c r="B2376" s="6"/>
      <c r="C2376" s="6"/>
      <c r="D2376" s="6"/>
      <c r="E2376" s="6"/>
      <c r="F2376" s="6"/>
    </row>
    <row r="2377" spans="1:6" x14ac:dyDescent="0.25">
      <c r="A2377" s="6"/>
      <c r="B2377" s="6"/>
      <c r="C2377" s="6"/>
      <c r="D2377" s="6"/>
      <c r="E2377" s="6"/>
      <c r="F2377" s="6"/>
    </row>
    <row r="2378" spans="1:6" x14ac:dyDescent="0.25">
      <c r="A2378" s="6"/>
      <c r="B2378" s="6"/>
      <c r="C2378" s="6"/>
      <c r="D2378" s="6"/>
      <c r="E2378" s="6"/>
      <c r="F2378" s="6"/>
    </row>
    <row r="2379" spans="1:6" x14ac:dyDescent="0.25">
      <c r="A2379" s="6"/>
      <c r="B2379" s="6"/>
      <c r="C2379" s="6"/>
      <c r="D2379" s="6"/>
      <c r="E2379" s="6"/>
      <c r="F2379" s="6"/>
    </row>
    <row r="2380" spans="1:6" x14ac:dyDescent="0.25">
      <c r="A2380" s="6"/>
      <c r="B2380" s="6"/>
      <c r="C2380" s="6"/>
      <c r="D2380" s="6"/>
      <c r="E2380" s="6"/>
      <c r="F2380" s="6"/>
    </row>
    <row r="2381" spans="1:6" x14ac:dyDescent="0.25">
      <c r="A2381" s="6"/>
      <c r="B2381" s="6"/>
      <c r="C2381" s="6"/>
      <c r="D2381" s="6"/>
      <c r="E2381" s="6"/>
      <c r="F2381" s="6"/>
    </row>
    <row r="2382" spans="1:6" x14ac:dyDescent="0.25">
      <c r="A2382" s="6"/>
      <c r="B2382" s="6"/>
      <c r="C2382" s="6"/>
      <c r="D2382" s="6"/>
      <c r="E2382" s="6"/>
      <c r="F2382" s="6"/>
    </row>
    <row r="2383" spans="1:6" x14ac:dyDescent="0.25">
      <c r="A2383" s="6"/>
      <c r="B2383" s="6"/>
      <c r="C2383" s="6"/>
      <c r="D2383" s="6"/>
      <c r="E2383" s="6"/>
      <c r="F2383" s="6"/>
    </row>
    <row r="2384" spans="1:6" x14ac:dyDescent="0.25">
      <c r="A2384" s="6"/>
      <c r="B2384" s="6"/>
      <c r="C2384" s="6"/>
      <c r="D2384" s="6"/>
      <c r="E2384" s="6"/>
      <c r="F2384" s="6"/>
    </row>
    <row r="2385" spans="1:6" x14ac:dyDescent="0.25">
      <c r="A2385" s="6"/>
      <c r="B2385" s="6"/>
      <c r="C2385" s="6"/>
      <c r="D2385" s="6"/>
      <c r="E2385" s="6"/>
      <c r="F2385" s="6"/>
    </row>
    <row r="2386" spans="1:6" x14ac:dyDescent="0.25">
      <c r="A2386" s="6"/>
      <c r="B2386" s="6"/>
      <c r="C2386" s="6"/>
      <c r="D2386" s="6"/>
      <c r="E2386" s="6"/>
      <c r="F2386" s="6"/>
    </row>
    <row r="2387" spans="1:6" x14ac:dyDescent="0.25">
      <c r="A2387" s="6"/>
      <c r="B2387" s="6"/>
      <c r="C2387" s="6"/>
      <c r="D2387" s="6"/>
      <c r="E2387" s="6"/>
      <c r="F2387" s="6"/>
    </row>
    <row r="2388" spans="1:6" x14ac:dyDescent="0.25">
      <c r="A2388" s="6"/>
      <c r="B2388" s="6"/>
      <c r="C2388" s="6"/>
      <c r="D2388" s="6"/>
      <c r="E2388" s="6"/>
      <c r="F2388" s="6"/>
    </row>
    <row r="2389" spans="1:6" x14ac:dyDescent="0.25">
      <c r="A2389" s="6"/>
      <c r="B2389" s="6"/>
      <c r="C2389" s="6"/>
      <c r="D2389" s="6"/>
      <c r="E2389" s="6"/>
      <c r="F2389" s="6"/>
    </row>
    <row r="2390" spans="1:6" x14ac:dyDescent="0.25">
      <c r="A2390" s="6"/>
      <c r="B2390" s="6"/>
      <c r="C2390" s="6"/>
      <c r="D2390" s="6"/>
      <c r="E2390" s="6"/>
      <c r="F2390" s="6"/>
    </row>
    <row r="2391" spans="1:6" x14ac:dyDescent="0.25">
      <c r="A2391" s="6"/>
      <c r="B2391" s="6"/>
      <c r="C2391" s="6"/>
      <c r="D2391" s="6"/>
      <c r="E2391" s="6"/>
      <c r="F2391" s="6"/>
    </row>
    <row r="2392" spans="1:6" x14ac:dyDescent="0.25">
      <c r="A2392" s="6"/>
      <c r="B2392" s="6"/>
      <c r="C2392" s="6"/>
      <c r="D2392" s="6"/>
      <c r="E2392" s="6"/>
      <c r="F2392" s="6"/>
    </row>
    <row r="2393" spans="1:6" x14ac:dyDescent="0.25">
      <c r="A2393" s="6"/>
      <c r="B2393" s="6"/>
      <c r="C2393" s="6"/>
      <c r="D2393" s="6"/>
      <c r="E2393" s="6"/>
      <c r="F2393" s="6"/>
    </row>
    <row r="2394" spans="1:6" x14ac:dyDescent="0.25">
      <c r="A2394" s="6"/>
      <c r="B2394" s="6"/>
      <c r="C2394" s="6"/>
      <c r="D2394" s="6"/>
      <c r="E2394" s="6"/>
      <c r="F2394" s="6"/>
    </row>
    <row r="2395" spans="1:6" x14ac:dyDescent="0.25">
      <c r="A2395" s="6"/>
      <c r="B2395" s="6"/>
      <c r="C2395" s="6"/>
      <c r="D2395" s="6"/>
      <c r="E2395" s="6"/>
      <c r="F2395" s="6"/>
    </row>
    <row r="2396" spans="1:6" x14ac:dyDescent="0.25">
      <c r="A2396" s="6"/>
      <c r="B2396" s="6"/>
      <c r="C2396" s="6"/>
      <c r="D2396" s="6"/>
      <c r="E2396" s="6"/>
      <c r="F2396" s="6"/>
    </row>
    <row r="2397" spans="1:6" x14ac:dyDescent="0.25">
      <c r="A2397" s="6"/>
      <c r="B2397" s="6"/>
      <c r="C2397" s="6"/>
      <c r="D2397" s="6"/>
      <c r="E2397" s="6"/>
      <c r="F2397" s="6"/>
    </row>
    <row r="2398" spans="1:6" x14ac:dyDescent="0.25">
      <c r="A2398" s="6"/>
      <c r="B2398" s="6"/>
      <c r="C2398" s="6"/>
      <c r="D2398" s="6"/>
      <c r="E2398" s="6"/>
      <c r="F2398" s="6"/>
    </row>
    <row r="2399" spans="1:6" x14ac:dyDescent="0.25">
      <c r="A2399" s="6"/>
      <c r="B2399" s="6"/>
      <c r="C2399" s="6"/>
      <c r="D2399" s="6"/>
      <c r="E2399" s="6"/>
      <c r="F2399" s="6"/>
    </row>
    <row r="2400" spans="1:6" x14ac:dyDescent="0.25">
      <c r="A2400" s="6"/>
      <c r="B2400" s="6"/>
      <c r="C2400" s="6"/>
      <c r="D2400" s="6"/>
      <c r="E2400" s="6"/>
      <c r="F2400" s="6"/>
    </row>
    <row r="2401" spans="1:6" x14ac:dyDescent="0.25">
      <c r="A2401" s="6"/>
      <c r="B2401" s="6"/>
      <c r="C2401" s="6"/>
      <c r="D2401" s="6"/>
      <c r="E2401" s="6"/>
      <c r="F2401" s="6"/>
    </row>
    <row r="2402" spans="1:6" x14ac:dyDescent="0.25">
      <c r="A2402" s="6"/>
      <c r="B2402" s="6"/>
      <c r="C2402" s="6"/>
      <c r="D2402" s="6"/>
      <c r="E2402" s="6"/>
      <c r="F2402" s="6"/>
    </row>
    <row r="2403" spans="1:6" x14ac:dyDescent="0.25">
      <c r="A2403" s="6"/>
      <c r="B2403" s="6"/>
      <c r="C2403" s="6"/>
      <c r="D2403" s="6"/>
      <c r="E2403" s="6"/>
      <c r="F2403" s="6"/>
    </row>
    <row r="2404" spans="1:6" x14ac:dyDescent="0.25">
      <c r="A2404" s="6"/>
      <c r="B2404" s="6"/>
      <c r="C2404" s="6"/>
      <c r="D2404" s="6"/>
      <c r="E2404" s="6"/>
      <c r="F2404" s="6"/>
    </row>
    <row r="2405" spans="1:6" x14ac:dyDescent="0.25">
      <c r="A2405" s="6"/>
      <c r="B2405" s="6"/>
      <c r="C2405" s="6"/>
      <c r="D2405" s="6"/>
      <c r="E2405" s="6"/>
      <c r="F2405" s="6"/>
    </row>
    <row r="2406" spans="1:6" x14ac:dyDescent="0.25">
      <c r="A2406" s="6"/>
      <c r="B2406" s="6"/>
      <c r="C2406" s="6"/>
      <c r="D2406" s="6"/>
      <c r="E2406" s="6"/>
      <c r="F2406" s="6"/>
    </row>
    <row r="2407" spans="1:6" x14ac:dyDescent="0.25">
      <c r="A2407" s="6"/>
      <c r="B2407" s="6"/>
      <c r="C2407" s="6"/>
      <c r="D2407" s="6"/>
      <c r="E2407" s="6"/>
      <c r="F2407" s="6"/>
    </row>
    <row r="2408" spans="1:6" x14ac:dyDescent="0.25">
      <c r="A2408" s="6"/>
      <c r="B2408" s="6"/>
      <c r="C2408" s="6"/>
      <c r="D2408" s="6"/>
      <c r="E2408" s="6"/>
      <c r="F2408" s="6"/>
    </row>
    <row r="2409" spans="1:6" x14ac:dyDescent="0.25">
      <c r="A2409" s="6"/>
      <c r="B2409" s="6"/>
      <c r="C2409" s="6"/>
      <c r="D2409" s="6"/>
      <c r="E2409" s="6"/>
      <c r="F2409" s="6"/>
    </row>
    <row r="2410" spans="1:6" x14ac:dyDescent="0.25">
      <c r="A2410" s="6"/>
      <c r="B2410" s="6"/>
      <c r="C2410" s="6"/>
      <c r="D2410" s="6"/>
      <c r="E2410" s="6"/>
      <c r="F2410" s="6"/>
    </row>
    <row r="2411" spans="1:6" x14ac:dyDescent="0.25">
      <c r="A2411" s="6"/>
      <c r="B2411" s="6"/>
      <c r="C2411" s="6"/>
      <c r="D2411" s="6"/>
      <c r="E2411" s="6"/>
      <c r="F2411" s="6"/>
    </row>
    <row r="2412" spans="1:6" x14ac:dyDescent="0.25">
      <c r="A2412" s="6"/>
      <c r="B2412" s="6"/>
      <c r="C2412" s="6"/>
      <c r="D2412" s="6"/>
      <c r="E2412" s="6"/>
      <c r="F2412" s="6"/>
    </row>
    <row r="2413" spans="1:6" x14ac:dyDescent="0.25">
      <c r="A2413" s="6"/>
      <c r="B2413" s="6"/>
      <c r="C2413" s="6"/>
      <c r="D2413" s="6"/>
      <c r="E2413" s="6"/>
      <c r="F2413" s="6"/>
    </row>
    <row r="2414" spans="1:6" x14ac:dyDescent="0.25">
      <c r="A2414" s="6"/>
      <c r="B2414" s="6"/>
      <c r="C2414" s="6"/>
      <c r="D2414" s="6"/>
      <c r="E2414" s="6"/>
      <c r="F2414" s="6"/>
    </row>
    <row r="2415" spans="1:6" x14ac:dyDescent="0.25">
      <c r="A2415" s="6"/>
      <c r="B2415" s="6"/>
      <c r="C2415" s="6"/>
      <c r="D2415" s="6"/>
      <c r="E2415" s="6"/>
      <c r="F2415" s="6"/>
    </row>
    <row r="2416" spans="1:6" x14ac:dyDescent="0.25">
      <c r="A2416" s="6"/>
      <c r="B2416" s="6"/>
      <c r="C2416" s="6"/>
      <c r="D2416" s="6"/>
      <c r="E2416" s="6"/>
      <c r="F2416" s="6"/>
    </row>
    <row r="2417" spans="1:6" x14ac:dyDescent="0.25">
      <c r="A2417" s="6"/>
      <c r="B2417" s="6"/>
      <c r="C2417" s="6"/>
      <c r="D2417" s="6"/>
      <c r="E2417" s="6"/>
      <c r="F2417" s="6"/>
    </row>
    <row r="2418" spans="1:6" x14ac:dyDescent="0.25">
      <c r="A2418" s="6"/>
      <c r="B2418" s="6"/>
      <c r="C2418" s="6"/>
      <c r="D2418" s="6"/>
      <c r="E2418" s="6"/>
      <c r="F2418" s="6"/>
    </row>
    <row r="2419" spans="1:6" x14ac:dyDescent="0.25">
      <c r="A2419" s="6"/>
      <c r="B2419" s="6"/>
      <c r="C2419" s="6"/>
      <c r="D2419" s="6"/>
      <c r="E2419" s="6"/>
      <c r="F2419" s="6"/>
    </row>
    <row r="2420" spans="1:6" x14ac:dyDescent="0.25">
      <c r="A2420" s="6"/>
      <c r="B2420" s="6"/>
      <c r="C2420" s="6"/>
      <c r="D2420" s="6"/>
      <c r="E2420" s="6"/>
      <c r="F2420" s="6"/>
    </row>
    <row r="2421" spans="1:6" x14ac:dyDescent="0.25">
      <c r="A2421" s="6"/>
      <c r="B2421" s="6"/>
      <c r="C2421" s="6"/>
      <c r="D2421" s="6"/>
      <c r="E2421" s="6"/>
      <c r="F2421" s="6"/>
    </row>
    <row r="2422" spans="1:6" x14ac:dyDescent="0.25">
      <c r="A2422" s="6"/>
      <c r="B2422" s="6"/>
      <c r="C2422" s="6"/>
      <c r="D2422" s="6"/>
      <c r="E2422" s="6"/>
      <c r="F2422" s="6"/>
    </row>
    <row r="2423" spans="1:6" x14ac:dyDescent="0.25">
      <c r="A2423" s="6"/>
      <c r="B2423" s="6"/>
      <c r="C2423" s="6"/>
      <c r="D2423" s="6"/>
      <c r="E2423" s="6"/>
      <c r="F2423" s="6"/>
    </row>
    <row r="2424" spans="1:6" x14ac:dyDescent="0.25">
      <c r="A2424" s="6"/>
      <c r="B2424" s="6"/>
      <c r="C2424" s="6"/>
      <c r="D2424" s="6"/>
      <c r="E2424" s="6"/>
      <c r="F2424" s="6"/>
    </row>
    <row r="2425" spans="1:6" x14ac:dyDescent="0.25">
      <c r="A2425" s="6"/>
      <c r="B2425" s="6"/>
      <c r="C2425" s="6"/>
      <c r="D2425" s="6"/>
      <c r="E2425" s="6"/>
      <c r="F2425" s="6"/>
    </row>
    <row r="2426" spans="1:6" x14ac:dyDescent="0.25">
      <c r="A2426" s="6"/>
      <c r="B2426" s="6"/>
      <c r="C2426" s="6"/>
      <c r="D2426" s="6"/>
      <c r="E2426" s="6"/>
      <c r="F2426" s="6"/>
    </row>
    <row r="2427" spans="1:6" x14ac:dyDescent="0.25">
      <c r="A2427" s="6"/>
      <c r="B2427" s="6"/>
      <c r="C2427" s="6"/>
      <c r="D2427" s="6"/>
      <c r="E2427" s="6"/>
      <c r="F2427" s="6"/>
    </row>
    <row r="2428" spans="1:6" x14ac:dyDescent="0.25">
      <c r="A2428" s="6"/>
      <c r="B2428" s="6"/>
      <c r="C2428" s="6"/>
      <c r="D2428" s="6"/>
      <c r="E2428" s="6"/>
      <c r="F2428" s="6"/>
    </row>
    <row r="2429" spans="1:6" x14ac:dyDescent="0.25">
      <c r="A2429" s="6"/>
      <c r="B2429" s="6"/>
      <c r="C2429" s="6"/>
      <c r="D2429" s="6"/>
      <c r="E2429" s="6"/>
      <c r="F2429" s="6"/>
    </row>
    <row r="2430" spans="1:6" x14ac:dyDescent="0.25">
      <c r="A2430" s="6"/>
      <c r="B2430" s="6"/>
      <c r="C2430" s="6"/>
      <c r="D2430" s="6"/>
      <c r="E2430" s="6"/>
      <c r="F2430" s="6"/>
    </row>
    <row r="2431" spans="1:6" x14ac:dyDescent="0.25">
      <c r="A2431" s="6"/>
      <c r="B2431" s="6"/>
      <c r="C2431" s="6"/>
      <c r="D2431" s="6"/>
      <c r="E2431" s="6"/>
      <c r="F2431" s="6"/>
    </row>
    <row r="2432" spans="1:6" x14ac:dyDescent="0.25">
      <c r="A2432" s="6"/>
      <c r="B2432" s="6"/>
      <c r="C2432" s="6"/>
      <c r="D2432" s="6"/>
      <c r="E2432" s="6"/>
      <c r="F2432" s="6"/>
    </row>
    <row r="2433" spans="1:6" x14ac:dyDescent="0.25">
      <c r="A2433" s="6"/>
      <c r="B2433" s="6"/>
      <c r="C2433" s="6"/>
      <c r="D2433" s="6"/>
      <c r="E2433" s="6"/>
      <c r="F2433" s="6"/>
    </row>
    <row r="2434" spans="1:6" x14ac:dyDescent="0.25">
      <c r="A2434" s="6"/>
      <c r="B2434" s="6"/>
      <c r="C2434" s="6"/>
      <c r="D2434" s="6"/>
      <c r="E2434" s="6"/>
      <c r="F2434" s="6"/>
    </row>
    <row r="2435" spans="1:6" x14ac:dyDescent="0.25">
      <c r="A2435" s="6"/>
      <c r="B2435" s="6"/>
      <c r="C2435" s="6"/>
      <c r="D2435" s="6"/>
      <c r="E2435" s="6"/>
      <c r="F2435" s="6"/>
    </row>
    <row r="2436" spans="1:6" x14ac:dyDescent="0.25">
      <c r="A2436" s="6"/>
      <c r="B2436" s="6"/>
      <c r="C2436" s="6"/>
      <c r="D2436" s="6"/>
      <c r="E2436" s="6"/>
      <c r="F2436" s="6"/>
    </row>
    <row r="2437" spans="1:6" x14ac:dyDescent="0.25">
      <c r="A2437" s="6"/>
      <c r="B2437" s="6"/>
      <c r="C2437" s="6"/>
      <c r="D2437" s="6"/>
      <c r="E2437" s="6"/>
      <c r="F2437" s="6"/>
    </row>
    <row r="2438" spans="1:6" x14ac:dyDescent="0.25">
      <c r="A2438" s="6"/>
      <c r="B2438" s="6"/>
      <c r="C2438" s="6"/>
      <c r="D2438" s="6"/>
      <c r="E2438" s="6"/>
      <c r="F2438" s="6"/>
    </row>
    <row r="2439" spans="1:6" x14ac:dyDescent="0.25">
      <c r="A2439" s="6"/>
      <c r="B2439" s="6"/>
      <c r="C2439" s="6"/>
      <c r="D2439" s="6"/>
      <c r="E2439" s="6"/>
      <c r="F2439" s="6"/>
    </row>
    <row r="2440" spans="1:6" x14ac:dyDescent="0.25">
      <c r="A2440" s="6"/>
      <c r="B2440" s="6"/>
      <c r="C2440" s="6"/>
      <c r="D2440" s="6"/>
      <c r="E2440" s="6"/>
      <c r="F2440" s="6"/>
    </row>
    <row r="2441" spans="1:6" x14ac:dyDescent="0.25">
      <c r="A2441" s="6"/>
      <c r="B2441" s="6"/>
      <c r="C2441" s="6"/>
      <c r="D2441" s="6"/>
      <c r="E2441" s="6"/>
      <c r="F2441" s="6"/>
    </row>
    <row r="2442" spans="1:6" x14ac:dyDescent="0.25">
      <c r="A2442" s="6"/>
      <c r="B2442" s="6"/>
      <c r="C2442" s="6"/>
      <c r="D2442" s="6"/>
      <c r="E2442" s="6"/>
      <c r="F2442" s="6"/>
    </row>
    <row r="2443" spans="1:6" x14ac:dyDescent="0.25">
      <c r="A2443" s="6"/>
      <c r="B2443" s="6"/>
      <c r="C2443" s="6"/>
      <c r="D2443" s="6"/>
      <c r="E2443" s="6"/>
      <c r="F2443" s="6"/>
    </row>
    <row r="2444" spans="1:6" x14ac:dyDescent="0.25">
      <c r="A2444" s="6"/>
      <c r="B2444" s="6"/>
      <c r="C2444" s="6"/>
      <c r="D2444" s="6"/>
      <c r="E2444" s="6"/>
      <c r="F2444" s="6"/>
    </row>
    <row r="2445" spans="1:6" x14ac:dyDescent="0.25">
      <c r="A2445" s="6"/>
      <c r="B2445" s="6"/>
      <c r="C2445" s="6"/>
      <c r="D2445" s="6"/>
      <c r="E2445" s="6"/>
      <c r="F2445" s="6"/>
    </row>
    <row r="2446" spans="1:6" x14ac:dyDescent="0.25">
      <c r="A2446" s="6"/>
      <c r="B2446" s="6"/>
      <c r="C2446" s="6"/>
      <c r="D2446" s="6"/>
      <c r="E2446" s="6"/>
      <c r="F2446" s="6"/>
    </row>
    <row r="2447" spans="1:6" x14ac:dyDescent="0.25">
      <c r="A2447" s="6"/>
      <c r="B2447" s="6"/>
      <c r="C2447" s="6"/>
      <c r="D2447" s="6"/>
      <c r="E2447" s="6"/>
      <c r="F2447" s="6"/>
    </row>
    <row r="2448" spans="1:6" x14ac:dyDescent="0.25">
      <c r="A2448" s="6"/>
      <c r="B2448" s="6"/>
      <c r="C2448" s="6"/>
      <c r="D2448" s="6"/>
      <c r="E2448" s="6"/>
      <c r="F2448" s="6"/>
    </row>
    <row r="2449" spans="1:6" x14ac:dyDescent="0.25">
      <c r="A2449" s="6"/>
      <c r="B2449" s="6"/>
      <c r="C2449" s="6"/>
      <c r="D2449" s="6"/>
      <c r="E2449" s="6"/>
      <c r="F2449" s="6"/>
    </row>
    <row r="2450" spans="1:6" x14ac:dyDescent="0.25">
      <c r="A2450" s="6"/>
      <c r="B2450" s="6"/>
      <c r="C2450" s="6"/>
      <c r="D2450" s="6"/>
      <c r="E2450" s="6"/>
      <c r="F2450" s="6"/>
    </row>
    <row r="2451" spans="1:6" x14ac:dyDescent="0.25">
      <c r="A2451" s="6"/>
      <c r="B2451" s="6"/>
      <c r="C2451" s="6"/>
      <c r="D2451" s="6"/>
      <c r="E2451" s="6"/>
      <c r="F2451" s="6"/>
    </row>
    <row r="2452" spans="1:6" x14ac:dyDescent="0.25">
      <c r="A2452" s="6"/>
      <c r="B2452" s="6"/>
      <c r="C2452" s="6"/>
      <c r="D2452" s="6"/>
      <c r="E2452" s="6"/>
      <c r="F2452" s="6"/>
    </row>
    <row r="2453" spans="1:6" x14ac:dyDescent="0.25">
      <c r="A2453" s="6"/>
      <c r="B2453" s="6"/>
      <c r="C2453" s="6"/>
      <c r="D2453" s="6"/>
      <c r="E2453" s="6"/>
      <c r="F2453" s="6"/>
    </row>
    <row r="2454" spans="1:6" x14ac:dyDescent="0.25">
      <c r="A2454" s="6"/>
      <c r="B2454" s="6"/>
      <c r="C2454" s="6"/>
      <c r="D2454" s="6"/>
      <c r="E2454" s="6"/>
      <c r="F2454" s="6"/>
    </row>
    <row r="2455" spans="1:6" x14ac:dyDescent="0.25">
      <c r="A2455" s="6"/>
      <c r="B2455" s="6"/>
      <c r="C2455" s="6"/>
      <c r="D2455" s="6"/>
      <c r="E2455" s="6"/>
      <c r="F2455" s="6"/>
    </row>
    <row r="2456" spans="1:6" x14ac:dyDescent="0.25">
      <c r="A2456" s="6"/>
      <c r="B2456" s="6"/>
      <c r="C2456" s="6"/>
      <c r="D2456" s="6"/>
      <c r="E2456" s="6"/>
      <c r="F2456" s="6"/>
    </row>
    <row r="2457" spans="1:6" x14ac:dyDescent="0.25">
      <c r="A2457" s="6"/>
      <c r="B2457" s="6"/>
      <c r="C2457" s="6"/>
      <c r="D2457" s="6"/>
      <c r="E2457" s="6"/>
      <c r="F2457" s="6"/>
    </row>
    <row r="2458" spans="1:6" x14ac:dyDescent="0.25">
      <c r="A2458" s="6"/>
      <c r="B2458" s="6"/>
      <c r="C2458" s="6"/>
      <c r="D2458" s="6"/>
      <c r="E2458" s="6"/>
      <c r="F2458" s="6"/>
    </row>
    <row r="2459" spans="1:6" x14ac:dyDescent="0.25">
      <c r="A2459" s="6"/>
      <c r="B2459" s="6"/>
      <c r="C2459" s="6"/>
      <c r="D2459" s="6"/>
      <c r="E2459" s="6"/>
      <c r="F2459" s="6"/>
    </row>
    <row r="2460" spans="1:6" x14ac:dyDescent="0.25">
      <c r="A2460" s="6"/>
      <c r="B2460" s="6"/>
      <c r="C2460" s="6"/>
      <c r="D2460" s="6"/>
      <c r="E2460" s="6"/>
      <c r="F2460" s="6"/>
    </row>
    <row r="2461" spans="1:6" x14ac:dyDescent="0.25">
      <c r="A2461" s="6"/>
      <c r="B2461" s="6"/>
      <c r="C2461" s="6"/>
      <c r="D2461" s="6"/>
      <c r="E2461" s="6"/>
      <c r="F2461" s="6"/>
    </row>
    <row r="2462" spans="1:6" x14ac:dyDescent="0.25">
      <c r="A2462" s="6"/>
      <c r="B2462" s="6"/>
      <c r="C2462" s="6"/>
      <c r="D2462" s="6"/>
      <c r="E2462" s="6"/>
      <c r="F2462" s="6"/>
    </row>
    <row r="2463" spans="1:6" x14ac:dyDescent="0.25">
      <c r="A2463" s="6"/>
      <c r="B2463" s="6"/>
      <c r="C2463" s="6"/>
      <c r="D2463" s="6"/>
      <c r="E2463" s="6"/>
      <c r="F2463" s="6"/>
    </row>
    <row r="2464" spans="1:6" x14ac:dyDescent="0.25">
      <c r="A2464" s="6"/>
      <c r="B2464" s="6"/>
      <c r="C2464" s="6"/>
      <c r="D2464" s="6"/>
      <c r="E2464" s="6"/>
      <c r="F2464" s="6"/>
    </row>
    <row r="2465" spans="1:6" x14ac:dyDescent="0.25">
      <c r="A2465" s="6"/>
      <c r="B2465" s="6"/>
      <c r="C2465" s="6"/>
      <c r="D2465" s="6"/>
      <c r="E2465" s="6"/>
      <c r="F2465" s="6"/>
    </row>
    <row r="2466" spans="1:6" x14ac:dyDescent="0.25">
      <c r="A2466" s="6"/>
      <c r="B2466" s="6"/>
      <c r="C2466" s="6"/>
      <c r="D2466" s="6"/>
      <c r="E2466" s="6"/>
      <c r="F2466" s="6"/>
    </row>
    <row r="2467" spans="1:6" x14ac:dyDescent="0.25">
      <c r="A2467" s="6"/>
      <c r="B2467" s="6"/>
      <c r="C2467" s="6"/>
      <c r="D2467" s="6"/>
      <c r="E2467" s="6"/>
      <c r="F2467" s="6"/>
    </row>
    <row r="2468" spans="1:6" x14ac:dyDescent="0.25">
      <c r="A2468" s="6"/>
      <c r="B2468" s="6"/>
      <c r="C2468" s="6"/>
      <c r="D2468" s="6"/>
      <c r="E2468" s="6"/>
      <c r="F2468" s="6"/>
    </row>
    <row r="2469" spans="1:6" x14ac:dyDescent="0.25">
      <c r="A2469" s="6"/>
      <c r="B2469" s="6"/>
      <c r="C2469" s="6"/>
      <c r="D2469" s="6"/>
      <c r="E2469" s="6"/>
      <c r="F2469" s="6"/>
    </row>
    <row r="2470" spans="1:6" x14ac:dyDescent="0.25">
      <c r="A2470" s="6"/>
      <c r="B2470" s="6"/>
      <c r="C2470" s="6"/>
      <c r="D2470" s="6"/>
      <c r="E2470" s="6"/>
      <c r="F2470" s="6"/>
    </row>
    <row r="2471" spans="1:6" x14ac:dyDescent="0.25">
      <c r="A2471" s="6"/>
      <c r="B2471" s="6"/>
      <c r="C2471" s="6"/>
      <c r="D2471" s="6"/>
      <c r="E2471" s="6"/>
      <c r="F2471" s="6"/>
    </row>
    <row r="2472" spans="1:6" x14ac:dyDescent="0.25">
      <c r="A2472" s="6"/>
      <c r="B2472" s="6"/>
      <c r="C2472" s="6"/>
      <c r="D2472" s="6"/>
      <c r="E2472" s="6"/>
      <c r="F2472" s="6"/>
    </row>
    <row r="2473" spans="1:6" x14ac:dyDescent="0.25">
      <c r="A2473" s="6"/>
      <c r="B2473" s="6"/>
      <c r="C2473" s="6"/>
      <c r="D2473" s="6"/>
      <c r="E2473" s="6"/>
      <c r="F2473" s="6"/>
    </row>
    <row r="2474" spans="1:6" x14ac:dyDescent="0.25">
      <c r="A2474" s="6"/>
      <c r="B2474" s="6"/>
      <c r="C2474" s="6"/>
      <c r="D2474" s="6"/>
      <c r="E2474" s="6"/>
      <c r="F2474" s="6"/>
    </row>
    <row r="2475" spans="1:6" x14ac:dyDescent="0.25">
      <c r="A2475" s="6"/>
      <c r="B2475" s="6"/>
      <c r="C2475" s="6"/>
      <c r="D2475" s="6"/>
      <c r="E2475" s="6"/>
      <c r="F2475" s="6"/>
    </row>
    <row r="2476" spans="1:6" x14ac:dyDescent="0.25">
      <c r="A2476" s="6"/>
      <c r="B2476" s="6"/>
      <c r="C2476" s="6"/>
      <c r="D2476" s="6"/>
      <c r="E2476" s="6"/>
      <c r="F2476" s="6"/>
    </row>
    <row r="2477" spans="1:6" x14ac:dyDescent="0.25">
      <c r="A2477" s="6"/>
      <c r="B2477" s="6"/>
      <c r="C2477" s="6"/>
      <c r="D2477" s="6"/>
      <c r="E2477" s="6"/>
      <c r="F2477" s="6"/>
    </row>
    <row r="2478" spans="1:6" x14ac:dyDescent="0.25">
      <c r="A2478" s="6"/>
      <c r="B2478" s="6"/>
      <c r="C2478" s="6"/>
      <c r="D2478" s="6"/>
      <c r="E2478" s="6"/>
      <c r="F2478" s="6"/>
    </row>
    <row r="2479" spans="1:6" x14ac:dyDescent="0.25">
      <c r="A2479" s="6"/>
      <c r="B2479" s="6"/>
      <c r="C2479" s="6"/>
      <c r="D2479" s="6"/>
      <c r="E2479" s="6"/>
      <c r="F2479" s="6"/>
    </row>
    <row r="2480" spans="1:6" x14ac:dyDescent="0.25">
      <c r="A2480" s="6"/>
      <c r="B2480" s="6"/>
      <c r="C2480" s="6"/>
      <c r="D2480" s="6"/>
      <c r="E2480" s="6"/>
      <c r="F2480" s="6"/>
    </row>
    <row r="2481" spans="1:6" x14ac:dyDescent="0.25">
      <c r="A2481" s="6"/>
      <c r="B2481" s="6"/>
      <c r="C2481" s="6"/>
      <c r="D2481" s="6"/>
      <c r="E2481" s="6"/>
      <c r="F2481" s="6"/>
    </row>
    <row r="2482" spans="1:6" x14ac:dyDescent="0.25">
      <c r="A2482" s="6"/>
      <c r="B2482" s="6"/>
      <c r="C2482" s="6"/>
      <c r="D2482" s="6"/>
      <c r="E2482" s="6"/>
      <c r="F2482" s="6"/>
    </row>
    <row r="2483" spans="1:6" x14ac:dyDescent="0.25">
      <c r="A2483" s="6"/>
      <c r="B2483" s="6"/>
      <c r="C2483" s="6"/>
      <c r="D2483" s="6"/>
      <c r="E2483" s="6"/>
      <c r="F2483" s="6"/>
    </row>
    <row r="2484" spans="1:6" x14ac:dyDescent="0.25">
      <c r="A2484" s="6"/>
      <c r="B2484" s="6"/>
      <c r="C2484" s="6"/>
      <c r="D2484" s="6"/>
      <c r="E2484" s="6"/>
      <c r="F2484" s="6"/>
    </row>
    <row r="2485" spans="1:6" x14ac:dyDescent="0.25">
      <c r="A2485" s="6"/>
      <c r="B2485" s="6"/>
      <c r="C2485" s="6"/>
      <c r="D2485" s="6"/>
      <c r="E2485" s="6"/>
      <c r="F2485" s="6"/>
    </row>
    <row r="2486" spans="1:6" x14ac:dyDescent="0.25">
      <c r="A2486" s="6"/>
      <c r="B2486" s="6"/>
      <c r="C2486" s="6"/>
      <c r="D2486" s="6"/>
      <c r="E2486" s="6"/>
      <c r="F2486" s="6"/>
    </row>
    <row r="2487" spans="1:6" x14ac:dyDescent="0.25">
      <c r="A2487" s="6"/>
      <c r="B2487" s="6"/>
      <c r="C2487" s="6"/>
      <c r="D2487" s="6"/>
      <c r="E2487" s="6"/>
      <c r="F2487" s="6"/>
    </row>
    <row r="2488" spans="1:6" x14ac:dyDescent="0.25">
      <c r="A2488" s="6"/>
      <c r="B2488" s="6"/>
      <c r="C2488" s="6"/>
      <c r="D2488" s="6"/>
      <c r="E2488" s="6"/>
      <c r="F2488" s="6"/>
    </row>
    <row r="2489" spans="1:6" x14ac:dyDescent="0.25">
      <c r="A2489" s="6"/>
      <c r="B2489" s="6"/>
      <c r="C2489" s="6"/>
      <c r="D2489" s="6"/>
      <c r="E2489" s="6"/>
      <c r="F2489" s="6"/>
    </row>
    <row r="2490" spans="1:6" x14ac:dyDescent="0.25">
      <c r="A2490" s="6"/>
      <c r="B2490" s="6"/>
      <c r="C2490" s="6"/>
      <c r="D2490" s="6"/>
      <c r="E2490" s="6"/>
      <c r="F2490" s="6"/>
    </row>
    <row r="2491" spans="1:6" x14ac:dyDescent="0.25">
      <c r="A2491" s="6"/>
      <c r="B2491" s="6"/>
      <c r="C2491" s="6"/>
      <c r="D2491" s="6"/>
      <c r="E2491" s="6"/>
      <c r="F2491" s="6"/>
    </row>
    <row r="2492" spans="1:6" x14ac:dyDescent="0.25">
      <c r="A2492" s="6"/>
      <c r="B2492" s="6"/>
      <c r="C2492" s="6"/>
      <c r="D2492" s="6"/>
      <c r="E2492" s="6"/>
      <c r="F2492" s="6"/>
    </row>
    <row r="2493" spans="1:6" x14ac:dyDescent="0.25">
      <c r="A2493" s="6"/>
      <c r="B2493" s="6"/>
      <c r="C2493" s="6"/>
      <c r="D2493" s="6"/>
      <c r="E2493" s="6"/>
      <c r="F2493" s="6"/>
    </row>
    <row r="2494" spans="1:6" x14ac:dyDescent="0.25">
      <c r="A2494" s="6"/>
      <c r="B2494" s="6"/>
      <c r="C2494" s="6"/>
      <c r="D2494" s="6"/>
      <c r="E2494" s="6"/>
      <c r="F2494" s="6"/>
    </row>
    <row r="2495" spans="1:6" x14ac:dyDescent="0.25">
      <c r="A2495" s="6"/>
      <c r="B2495" s="6"/>
      <c r="C2495" s="6"/>
      <c r="D2495" s="6"/>
      <c r="E2495" s="6"/>
      <c r="F2495" s="6"/>
    </row>
    <row r="2496" spans="1:6" x14ac:dyDescent="0.25">
      <c r="A2496" s="6"/>
      <c r="B2496" s="6"/>
      <c r="C2496" s="6"/>
      <c r="D2496" s="6"/>
      <c r="E2496" s="6"/>
      <c r="F2496" s="6"/>
    </row>
    <row r="2497" spans="1:6" x14ac:dyDescent="0.25">
      <c r="A2497" s="6"/>
      <c r="B2497" s="6"/>
      <c r="C2497" s="6"/>
      <c r="D2497" s="6"/>
      <c r="E2497" s="6"/>
      <c r="F2497" s="6"/>
    </row>
    <row r="2498" spans="1:6" x14ac:dyDescent="0.25">
      <c r="A2498" s="6"/>
      <c r="B2498" s="6"/>
      <c r="C2498" s="6"/>
      <c r="D2498" s="6"/>
      <c r="E2498" s="6"/>
      <c r="F2498" s="6"/>
    </row>
    <row r="2499" spans="1:6" x14ac:dyDescent="0.25">
      <c r="A2499" s="6"/>
      <c r="B2499" s="6"/>
      <c r="C2499" s="6"/>
      <c r="D2499" s="6"/>
      <c r="E2499" s="6"/>
      <c r="F2499" s="6"/>
    </row>
    <row r="2500" spans="1:6" x14ac:dyDescent="0.25">
      <c r="A2500" s="6"/>
      <c r="B2500" s="6"/>
      <c r="C2500" s="6"/>
      <c r="D2500" s="6"/>
      <c r="E2500" s="6"/>
      <c r="F2500" s="6"/>
    </row>
    <row r="2501" spans="1:6" x14ac:dyDescent="0.25">
      <c r="A2501" s="6"/>
      <c r="B2501" s="6"/>
      <c r="C2501" s="6"/>
      <c r="D2501" s="6"/>
      <c r="E2501" s="6"/>
      <c r="F2501" s="6"/>
    </row>
    <row r="2502" spans="1:6" x14ac:dyDescent="0.25">
      <c r="A2502" s="6"/>
      <c r="B2502" s="6"/>
      <c r="C2502" s="6"/>
      <c r="D2502" s="6"/>
      <c r="E2502" s="6"/>
      <c r="F2502" s="6"/>
    </row>
    <row r="2503" spans="1:6" x14ac:dyDescent="0.25">
      <c r="A2503" s="6"/>
      <c r="B2503" s="6"/>
      <c r="C2503" s="6"/>
      <c r="D2503" s="6"/>
      <c r="E2503" s="6"/>
      <c r="F2503" s="6"/>
    </row>
    <row r="2504" spans="1:6" x14ac:dyDescent="0.25">
      <c r="A2504" s="6"/>
      <c r="B2504" s="6"/>
      <c r="C2504" s="6"/>
      <c r="D2504" s="6"/>
      <c r="E2504" s="6"/>
      <c r="F2504" s="6"/>
    </row>
    <row r="2505" spans="1:6" x14ac:dyDescent="0.25">
      <c r="A2505" s="6"/>
      <c r="B2505" s="6"/>
      <c r="C2505" s="6"/>
      <c r="D2505" s="6"/>
      <c r="E2505" s="6"/>
      <c r="F2505" s="6"/>
    </row>
    <row r="2506" spans="1:6" x14ac:dyDescent="0.25">
      <c r="A2506" s="6"/>
      <c r="B2506" s="6"/>
      <c r="C2506" s="6"/>
      <c r="D2506" s="6"/>
      <c r="E2506" s="6"/>
      <c r="F2506" s="6"/>
    </row>
    <row r="2507" spans="1:6" x14ac:dyDescent="0.25">
      <c r="A2507" s="6"/>
      <c r="B2507" s="6"/>
      <c r="C2507" s="6"/>
      <c r="D2507" s="6"/>
      <c r="E2507" s="6"/>
      <c r="F2507" s="6"/>
    </row>
    <row r="2508" spans="1:6" x14ac:dyDescent="0.25">
      <c r="A2508" s="6"/>
      <c r="B2508" s="6"/>
      <c r="C2508" s="6"/>
      <c r="D2508" s="6"/>
      <c r="E2508" s="6"/>
      <c r="F2508" s="6"/>
    </row>
    <row r="2509" spans="1:6" x14ac:dyDescent="0.25">
      <c r="A2509" s="6"/>
      <c r="B2509" s="6"/>
      <c r="C2509" s="6"/>
      <c r="D2509" s="6"/>
      <c r="E2509" s="6"/>
      <c r="F2509" s="6"/>
    </row>
    <row r="2510" spans="1:6" x14ac:dyDescent="0.25">
      <c r="A2510" s="6"/>
      <c r="B2510" s="6"/>
      <c r="C2510" s="6"/>
      <c r="D2510" s="6"/>
      <c r="E2510" s="6"/>
      <c r="F2510" s="6"/>
    </row>
    <row r="2511" spans="1:6" x14ac:dyDescent="0.25">
      <c r="A2511" s="6"/>
      <c r="B2511" s="6"/>
      <c r="C2511" s="6"/>
      <c r="D2511" s="6"/>
      <c r="E2511" s="6"/>
      <c r="F2511" s="6"/>
    </row>
    <row r="2512" spans="1:6" x14ac:dyDescent="0.25">
      <c r="A2512" s="6"/>
      <c r="B2512" s="6"/>
      <c r="C2512" s="6"/>
      <c r="D2512" s="6"/>
      <c r="E2512" s="6"/>
      <c r="F2512" s="6"/>
    </row>
    <row r="2513" spans="1:6" x14ac:dyDescent="0.25">
      <c r="A2513" s="6"/>
      <c r="B2513" s="6"/>
      <c r="C2513" s="6"/>
      <c r="D2513" s="6"/>
      <c r="E2513" s="6"/>
      <c r="F2513" s="6"/>
    </row>
    <row r="2514" spans="1:6" x14ac:dyDescent="0.25">
      <c r="A2514" s="6"/>
      <c r="B2514" s="6"/>
      <c r="C2514" s="6"/>
      <c r="D2514" s="6"/>
      <c r="E2514" s="6"/>
      <c r="F2514" s="6"/>
    </row>
    <row r="2515" spans="1:6" x14ac:dyDescent="0.25">
      <c r="A2515" s="6"/>
      <c r="B2515" s="6"/>
      <c r="C2515" s="6"/>
      <c r="D2515" s="6"/>
      <c r="E2515" s="6"/>
      <c r="F2515" s="6"/>
    </row>
    <row r="2516" spans="1:6" x14ac:dyDescent="0.25">
      <c r="A2516" s="6"/>
      <c r="B2516" s="6"/>
      <c r="C2516" s="6"/>
      <c r="D2516" s="6"/>
      <c r="E2516" s="6"/>
      <c r="F2516" s="6"/>
    </row>
    <row r="2517" spans="1:6" x14ac:dyDescent="0.25">
      <c r="A2517" s="6"/>
      <c r="B2517" s="6"/>
      <c r="C2517" s="6"/>
      <c r="D2517" s="6"/>
      <c r="E2517" s="6"/>
      <c r="F2517" s="6"/>
    </row>
    <row r="2518" spans="1:6" x14ac:dyDescent="0.25">
      <c r="A2518" s="6"/>
      <c r="B2518" s="6"/>
      <c r="C2518" s="6"/>
      <c r="D2518" s="6"/>
      <c r="E2518" s="6"/>
      <c r="F2518" s="6"/>
    </row>
    <row r="2519" spans="1:6" x14ac:dyDescent="0.25">
      <c r="A2519" s="6"/>
      <c r="B2519" s="6"/>
      <c r="C2519" s="6"/>
      <c r="D2519" s="6"/>
      <c r="E2519" s="6"/>
      <c r="F2519" s="6"/>
    </row>
    <row r="2520" spans="1:6" x14ac:dyDescent="0.25">
      <c r="A2520" s="6"/>
      <c r="B2520" s="6"/>
      <c r="C2520" s="6"/>
      <c r="D2520" s="6"/>
      <c r="E2520" s="6"/>
      <c r="F2520" s="6"/>
    </row>
    <row r="2521" spans="1:6" x14ac:dyDescent="0.25">
      <c r="A2521" s="6"/>
      <c r="B2521" s="6"/>
      <c r="C2521" s="6"/>
      <c r="D2521" s="6"/>
      <c r="E2521" s="6"/>
      <c r="F2521" s="6"/>
    </row>
    <row r="2522" spans="1:6" x14ac:dyDescent="0.25">
      <c r="A2522" s="6"/>
      <c r="B2522" s="6"/>
      <c r="C2522" s="6"/>
      <c r="D2522" s="6"/>
      <c r="E2522" s="6"/>
      <c r="F2522" s="6"/>
    </row>
    <row r="2523" spans="1:6" x14ac:dyDescent="0.25">
      <c r="A2523" s="6"/>
      <c r="B2523" s="6"/>
      <c r="C2523" s="6"/>
      <c r="D2523" s="6"/>
      <c r="E2523" s="6"/>
      <c r="F2523" s="6"/>
    </row>
    <row r="2524" spans="1:6" x14ac:dyDescent="0.25">
      <c r="A2524" s="6"/>
      <c r="B2524" s="6"/>
      <c r="C2524" s="6"/>
      <c r="D2524" s="6"/>
      <c r="E2524" s="6"/>
      <c r="F2524" s="6"/>
    </row>
    <row r="2525" spans="1:6" x14ac:dyDescent="0.25">
      <c r="A2525" s="6"/>
      <c r="B2525" s="6"/>
      <c r="C2525" s="6"/>
      <c r="D2525" s="6"/>
      <c r="E2525" s="6"/>
      <c r="F2525" s="6"/>
    </row>
    <row r="2526" spans="1:6" x14ac:dyDescent="0.25">
      <c r="A2526" s="6"/>
      <c r="B2526" s="6"/>
      <c r="C2526" s="6"/>
      <c r="D2526" s="6"/>
      <c r="E2526" s="6"/>
      <c r="F2526" s="6"/>
    </row>
    <row r="2527" spans="1:6" x14ac:dyDescent="0.25">
      <c r="A2527" s="6"/>
      <c r="B2527" s="6"/>
      <c r="C2527" s="6"/>
      <c r="D2527" s="6"/>
      <c r="E2527" s="6"/>
      <c r="F2527" s="6"/>
    </row>
    <row r="2528" spans="1:6" x14ac:dyDescent="0.25">
      <c r="A2528" s="6"/>
      <c r="B2528" s="6"/>
      <c r="C2528" s="6"/>
      <c r="D2528" s="6"/>
      <c r="E2528" s="6"/>
      <c r="F2528" s="6"/>
    </row>
    <row r="2529" spans="1:6" x14ac:dyDescent="0.25">
      <c r="A2529" s="6"/>
      <c r="B2529" s="6"/>
      <c r="C2529" s="6"/>
      <c r="D2529" s="6"/>
      <c r="E2529" s="6"/>
      <c r="F2529" s="6"/>
    </row>
    <row r="2530" spans="1:6" x14ac:dyDescent="0.25">
      <c r="A2530" s="6"/>
      <c r="B2530" s="6"/>
      <c r="C2530" s="6"/>
      <c r="D2530" s="6"/>
      <c r="E2530" s="6"/>
      <c r="F2530" s="6"/>
    </row>
    <row r="2531" spans="1:6" x14ac:dyDescent="0.25">
      <c r="A2531" s="6"/>
      <c r="B2531" s="6"/>
      <c r="C2531" s="6"/>
      <c r="D2531" s="6"/>
      <c r="E2531" s="6"/>
      <c r="F2531" s="6"/>
    </row>
    <row r="2532" spans="1:6" x14ac:dyDescent="0.25">
      <c r="A2532" s="6"/>
      <c r="B2532" s="6"/>
      <c r="C2532" s="6"/>
      <c r="D2532" s="6"/>
      <c r="E2532" s="6"/>
      <c r="F2532" s="6"/>
    </row>
    <row r="2533" spans="1:6" x14ac:dyDescent="0.25">
      <c r="A2533" s="6"/>
      <c r="B2533" s="6"/>
      <c r="C2533" s="6"/>
      <c r="D2533" s="6"/>
      <c r="E2533" s="6"/>
      <c r="F2533" s="6"/>
    </row>
    <row r="2534" spans="1:6" x14ac:dyDescent="0.25">
      <c r="A2534" s="6"/>
      <c r="B2534" s="6"/>
      <c r="C2534" s="6"/>
      <c r="D2534" s="6"/>
      <c r="E2534" s="6"/>
      <c r="F2534" s="6"/>
    </row>
    <row r="2535" spans="1:6" x14ac:dyDescent="0.25">
      <c r="A2535" s="6"/>
      <c r="B2535" s="6"/>
      <c r="C2535" s="6"/>
      <c r="D2535" s="6"/>
      <c r="E2535" s="6"/>
      <c r="F2535" s="6"/>
    </row>
    <row r="2536" spans="1:6" x14ac:dyDescent="0.25">
      <c r="A2536" s="6"/>
      <c r="B2536" s="6"/>
      <c r="C2536" s="6"/>
      <c r="D2536" s="6"/>
      <c r="E2536" s="6"/>
      <c r="F2536" s="6"/>
    </row>
    <row r="2537" spans="1:6" x14ac:dyDescent="0.25">
      <c r="A2537" s="6"/>
      <c r="B2537" s="6"/>
      <c r="C2537" s="6"/>
      <c r="D2537" s="6"/>
      <c r="E2537" s="6"/>
      <c r="F253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1"/>
  <sheetViews>
    <sheetView workbookViewId="0">
      <selection activeCell="S398" sqref="S398:W845"/>
    </sheetView>
  </sheetViews>
  <sheetFormatPr defaultColWidth="8.85546875" defaultRowHeight="15" x14ac:dyDescent="0.25"/>
  <sheetData>
    <row r="1" spans="1:23" s="7" customFormat="1" x14ac:dyDescent="0.25">
      <c r="A1" s="7" t="s">
        <v>35</v>
      </c>
      <c r="C1" s="7" t="s">
        <v>476</v>
      </c>
      <c r="D1" s="7" t="s">
        <v>477</v>
      </c>
      <c r="E1" s="7" t="s">
        <v>478</v>
      </c>
      <c r="G1" s="7" t="s">
        <v>37</v>
      </c>
      <c r="I1" s="7" t="s">
        <v>476</v>
      </c>
      <c r="J1" s="7" t="s">
        <v>477</v>
      </c>
      <c r="K1" s="7" t="s">
        <v>478</v>
      </c>
      <c r="M1" s="7" t="s">
        <v>38</v>
      </c>
      <c r="O1" s="7" t="s">
        <v>476</v>
      </c>
      <c r="P1" s="7" t="s">
        <v>477</v>
      </c>
      <c r="Q1" s="7" t="s">
        <v>478</v>
      </c>
      <c r="S1" s="7" t="s">
        <v>46</v>
      </c>
      <c r="U1" s="7" t="s">
        <v>476</v>
      </c>
      <c r="V1" s="7" t="s">
        <v>477</v>
      </c>
      <c r="W1" s="7" t="s">
        <v>478</v>
      </c>
    </row>
    <row r="3" spans="1:23" x14ac:dyDescent="0.25">
      <c r="A3" s="8" t="s">
        <v>104</v>
      </c>
      <c r="B3" s="8" t="s">
        <v>65</v>
      </c>
      <c r="C3" s="8">
        <v>1</v>
      </c>
      <c r="D3" s="8">
        <v>8.8383599999999998</v>
      </c>
      <c r="E3" s="8">
        <v>0.295597</v>
      </c>
      <c r="G3" s="6" t="s">
        <v>104</v>
      </c>
      <c r="H3" s="6" t="s">
        <v>65</v>
      </c>
      <c r="I3" s="6">
        <v>1</v>
      </c>
      <c r="J3" s="6">
        <v>8.8383599999999998</v>
      </c>
      <c r="K3" s="6">
        <v>0.295597</v>
      </c>
      <c r="M3" t="s">
        <v>104</v>
      </c>
      <c r="N3" t="s">
        <v>85</v>
      </c>
      <c r="O3">
        <v>1</v>
      </c>
      <c r="P3">
        <v>12.517799999999999</v>
      </c>
      <c r="Q3">
        <v>0.41865400000000003</v>
      </c>
      <c r="S3" s="15" t="s">
        <v>104</v>
      </c>
      <c r="T3" s="15" t="s">
        <v>88</v>
      </c>
      <c r="U3" s="15">
        <v>8.6956521739130432E-2</v>
      </c>
      <c r="V3" s="15">
        <v>30.4328</v>
      </c>
      <c r="W3" s="15">
        <v>1.0178199999999999</v>
      </c>
    </row>
    <row r="4" spans="1:23" x14ac:dyDescent="0.25">
      <c r="A4" s="8" t="s">
        <v>105</v>
      </c>
      <c r="B4" s="8" t="s">
        <v>65</v>
      </c>
      <c r="C4" s="8">
        <v>1</v>
      </c>
      <c r="D4" s="8">
        <v>9.2009000000000007</v>
      </c>
      <c r="E4" s="8">
        <v>0.306697</v>
      </c>
      <c r="G4" s="6" t="s">
        <v>105</v>
      </c>
      <c r="H4" s="6" t="s">
        <v>65</v>
      </c>
      <c r="I4" s="6">
        <v>1</v>
      </c>
      <c r="J4" s="6">
        <v>9.2009000000000007</v>
      </c>
      <c r="K4" s="6">
        <v>0.306697</v>
      </c>
      <c r="M4" t="s">
        <v>105</v>
      </c>
      <c r="N4" t="s">
        <v>85</v>
      </c>
      <c r="O4">
        <v>1</v>
      </c>
      <c r="P4">
        <v>12.762499999999999</v>
      </c>
      <c r="Q4">
        <v>0.42541499999999999</v>
      </c>
      <c r="S4" s="15" t="s">
        <v>105</v>
      </c>
      <c r="T4" s="15" t="s">
        <v>88</v>
      </c>
      <c r="U4" s="15">
        <v>0.36666666666666664</v>
      </c>
      <c r="V4" s="15">
        <v>25.460999999999999</v>
      </c>
      <c r="W4" s="15">
        <v>0.84870000000000001</v>
      </c>
    </row>
    <row r="5" spans="1:23" x14ac:dyDescent="0.25">
      <c r="A5" s="8" t="s">
        <v>106</v>
      </c>
      <c r="B5" s="8" t="s">
        <v>65</v>
      </c>
      <c r="C5" s="8">
        <v>1</v>
      </c>
      <c r="D5" s="8">
        <v>9.3636700000000008</v>
      </c>
      <c r="E5" s="8">
        <v>0.31212200000000001</v>
      </c>
      <c r="G5" s="6" t="s">
        <v>106</v>
      </c>
      <c r="H5" s="6" t="s">
        <v>65</v>
      </c>
      <c r="I5" s="6">
        <v>1</v>
      </c>
      <c r="J5" s="6">
        <v>9.3636700000000008</v>
      </c>
      <c r="K5" s="6">
        <v>0.31212200000000001</v>
      </c>
      <c r="M5" t="s">
        <v>106</v>
      </c>
      <c r="N5" t="s">
        <v>85</v>
      </c>
      <c r="O5">
        <v>1</v>
      </c>
      <c r="P5">
        <v>12.0398</v>
      </c>
      <c r="Q5">
        <v>0.40132600000000002</v>
      </c>
      <c r="S5" s="15" t="s">
        <v>106</v>
      </c>
      <c r="T5" s="15" t="s">
        <v>88</v>
      </c>
      <c r="U5" s="15">
        <v>0.93333333333333335</v>
      </c>
      <c r="V5" s="15">
        <v>12.5435</v>
      </c>
      <c r="W5" s="15">
        <v>0.41811799999999999</v>
      </c>
    </row>
    <row r="6" spans="1:23" x14ac:dyDescent="0.25">
      <c r="A6" s="8" t="s">
        <v>107</v>
      </c>
      <c r="B6" s="8" t="s">
        <v>65</v>
      </c>
      <c r="C6" s="8">
        <v>1</v>
      </c>
      <c r="D6" s="8">
        <v>10.083</v>
      </c>
      <c r="E6" s="8">
        <v>0.33610200000000001</v>
      </c>
      <c r="G6" s="6" t="s">
        <v>107</v>
      </c>
      <c r="H6" s="6" t="s">
        <v>65</v>
      </c>
      <c r="I6" s="6">
        <v>1</v>
      </c>
      <c r="J6" s="6">
        <v>10.083</v>
      </c>
      <c r="K6" s="6">
        <v>0.33610200000000001</v>
      </c>
      <c r="M6" t="s">
        <v>107</v>
      </c>
      <c r="N6" t="s">
        <v>85</v>
      </c>
      <c r="O6">
        <v>0.51</v>
      </c>
      <c r="P6">
        <v>23.290600000000001</v>
      </c>
      <c r="Q6">
        <v>0.77635399999999999</v>
      </c>
      <c r="S6" s="15" t="s">
        <v>107</v>
      </c>
      <c r="T6" s="15" t="s">
        <v>88</v>
      </c>
      <c r="U6" s="15">
        <v>0.64666666666666661</v>
      </c>
      <c r="V6" s="15">
        <v>18.697299999999998</v>
      </c>
      <c r="W6" s="15">
        <v>0.62324299999999999</v>
      </c>
    </row>
    <row r="7" spans="1:23" x14ac:dyDescent="0.25">
      <c r="A7" s="8" t="s">
        <v>108</v>
      </c>
      <c r="B7" s="8" t="s">
        <v>65</v>
      </c>
      <c r="C7" s="8">
        <v>1</v>
      </c>
      <c r="D7" s="8">
        <v>9.8875700000000002</v>
      </c>
      <c r="E7" s="8">
        <v>0.32958599999999999</v>
      </c>
      <c r="G7" s="6" t="s">
        <v>108</v>
      </c>
      <c r="H7" s="6" t="s">
        <v>65</v>
      </c>
      <c r="I7" s="6">
        <v>1</v>
      </c>
      <c r="J7" s="6">
        <v>9.8875700000000002</v>
      </c>
      <c r="K7" s="6">
        <v>0.32958599999999999</v>
      </c>
      <c r="M7" t="s">
        <v>108</v>
      </c>
      <c r="N7" t="s">
        <v>85</v>
      </c>
      <c r="O7">
        <v>1</v>
      </c>
      <c r="P7">
        <v>12.4183</v>
      </c>
      <c r="Q7">
        <v>0.41394399999999998</v>
      </c>
      <c r="S7" s="15" t="s">
        <v>108</v>
      </c>
      <c r="T7" s="15" t="s">
        <v>88</v>
      </c>
      <c r="U7" s="15">
        <v>0.11</v>
      </c>
      <c r="V7" s="15">
        <v>22.792400000000001</v>
      </c>
      <c r="W7" s="15">
        <v>0.75974799999999998</v>
      </c>
    </row>
    <row r="8" spans="1:23" x14ac:dyDescent="0.25">
      <c r="A8" s="8" t="s">
        <v>109</v>
      </c>
      <c r="B8" s="8" t="s">
        <v>65</v>
      </c>
      <c r="C8" s="8">
        <v>1</v>
      </c>
      <c r="D8" s="8">
        <v>9.2821200000000008</v>
      </c>
      <c r="E8" s="8">
        <v>0.30940400000000001</v>
      </c>
      <c r="G8" s="6" t="s">
        <v>109</v>
      </c>
      <c r="H8" s="6" t="s">
        <v>65</v>
      </c>
      <c r="I8" s="6">
        <v>1</v>
      </c>
      <c r="J8" s="6">
        <v>9.2821200000000008</v>
      </c>
      <c r="K8" s="6">
        <v>0.30940400000000001</v>
      </c>
      <c r="M8" t="s">
        <v>109</v>
      </c>
      <c r="N8" t="s">
        <v>85</v>
      </c>
      <c r="O8">
        <v>1</v>
      </c>
      <c r="P8">
        <v>10.378500000000001</v>
      </c>
      <c r="Q8">
        <v>0.34595100000000001</v>
      </c>
      <c r="S8" s="15" t="s">
        <v>109</v>
      </c>
      <c r="T8" s="15" t="s">
        <v>88</v>
      </c>
      <c r="U8" s="15">
        <v>0.10333333333333333</v>
      </c>
      <c r="V8" s="15">
        <v>32.514499999999998</v>
      </c>
      <c r="W8" s="15">
        <v>1.09477</v>
      </c>
    </row>
    <row r="9" spans="1:23" x14ac:dyDescent="0.25">
      <c r="A9" s="8" t="s">
        <v>110</v>
      </c>
      <c r="B9" s="8" t="s">
        <v>65</v>
      </c>
      <c r="C9" s="8">
        <v>1</v>
      </c>
      <c r="D9" s="8">
        <v>10.1523</v>
      </c>
      <c r="E9" s="8">
        <v>0.33841100000000002</v>
      </c>
      <c r="G9" s="6" t="s">
        <v>110</v>
      </c>
      <c r="H9" s="6" t="s">
        <v>65</v>
      </c>
      <c r="I9" s="6">
        <v>1</v>
      </c>
      <c r="J9" s="6">
        <v>10.1523</v>
      </c>
      <c r="K9" s="6">
        <v>0.33841100000000002</v>
      </c>
      <c r="M9" t="s">
        <v>110</v>
      </c>
      <c r="N9" t="s">
        <v>85</v>
      </c>
      <c r="O9">
        <v>1</v>
      </c>
      <c r="P9">
        <v>10.254300000000001</v>
      </c>
      <c r="Q9">
        <v>0.341812</v>
      </c>
      <c r="S9" s="15" t="s">
        <v>110</v>
      </c>
      <c r="T9" s="15" t="s">
        <v>88</v>
      </c>
      <c r="U9" s="15">
        <v>0.76</v>
      </c>
      <c r="V9" s="15">
        <v>17.367999999999999</v>
      </c>
      <c r="W9" s="15">
        <v>0.57893300000000003</v>
      </c>
    </row>
    <row r="10" spans="1:23" x14ac:dyDescent="0.25">
      <c r="A10" s="8" t="s">
        <v>111</v>
      </c>
      <c r="B10" s="8" t="s">
        <v>65</v>
      </c>
      <c r="C10" s="8">
        <v>1</v>
      </c>
      <c r="D10" s="8">
        <v>9.8447899999999997</v>
      </c>
      <c r="E10" s="8">
        <v>0.32816000000000001</v>
      </c>
      <c r="G10" s="6" t="s">
        <v>111</v>
      </c>
      <c r="H10" s="6" t="s">
        <v>65</v>
      </c>
      <c r="I10" s="6">
        <v>1</v>
      </c>
      <c r="J10" s="6">
        <v>9.8447899999999997</v>
      </c>
      <c r="K10" s="6">
        <v>0.32816000000000001</v>
      </c>
      <c r="M10" t="s">
        <v>111</v>
      </c>
      <c r="N10" t="s">
        <v>85</v>
      </c>
      <c r="O10">
        <v>0.81333333333333324</v>
      </c>
      <c r="P10">
        <v>13.1911</v>
      </c>
      <c r="Q10">
        <v>0.43970199999999998</v>
      </c>
      <c r="S10" s="15" t="s">
        <v>111</v>
      </c>
      <c r="T10" s="15" t="s">
        <v>88</v>
      </c>
      <c r="U10" s="15">
        <v>0.98</v>
      </c>
      <c r="V10" s="15">
        <v>9.1412300000000002</v>
      </c>
      <c r="W10" s="15">
        <v>0.30470799999999998</v>
      </c>
    </row>
    <row r="11" spans="1:23" x14ac:dyDescent="0.25">
      <c r="A11" s="8" t="s">
        <v>112</v>
      </c>
      <c r="B11" s="8" t="s">
        <v>65</v>
      </c>
      <c r="C11" s="8">
        <v>1</v>
      </c>
      <c r="D11" s="8">
        <v>10.162100000000001</v>
      </c>
      <c r="E11" s="8">
        <v>0.33873700000000001</v>
      </c>
      <c r="G11" s="6" t="s">
        <v>112</v>
      </c>
      <c r="H11" s="6" t="s">
        <v>65</v>
      </c>
      <c r="I11" s="6">
        <v>1</v>
      </c>
      <c r="J11" s="6">
        <v>10.162100000000001</v>
      </c>
      <c r="K11" s="6">
        <v>0.33873700000000001</v>
      </c>
      <c r="M11" t="s">
        <v>112</v>
      </c>
      <c r="N11" t="s">
        <v>85</v>
      </c>
      <c r="O11">
        <v>1</v>
      </c>
      <c r="P11">
        <v>10.759600000000001</v>
      </c>
      <c r="Q11">
        <v>0.358655</v>
      </c>
      <c r="S11" s="15" t="s">
        <v>112</v>
      </c>
      <c r="T11" s="15" t="s">
        <v>88</v>
      </c>
      <c r="U11" s="15">
        <v>1</v>
      </c>
      <c r="V11" s="15">
        <v>8.82775</v>
      </c>
      <c r="W11" s="15">
        <v>0.29425800000000002</v>
      </c>
    </row>
    <row r="12" spans="1:23" x14ac:dyDescent="0.25">
      <c r="A12" s="8" t="s">
        <v>113</v>
      </c>
      <c r="B12" s="8" t="s">
        <v>65</v>
      </c>
      <c r="C12" s="8">
        <v>1</v>
      </c>
      <c r="D12" s="8">
        <v>9.7130299999999998</v>
      </c>
      <c r="E12" s="8">
        <v>0.323768</v>
      </c>
      <c r="G12" s="6" t="s">
        <v>113</v>
      </c>
      <c r="H12" s="6" t="s">
        <v>65</v>
      </c>
      <c r="I12" s="6">
        <v>1</v>
      </c>
      <c r="J12" s="6">
        <v>9.7130299999999998</v>
      </c>
      <c r="K12" s="6">
        <v>0.323768</v>
      </c>
      <c r="M12" t="s">
        <v>113</v>
      </c>
      <c r="N12" t="s">
        <v>85</v>
      </c>
      <c r="O12">
        <v>1</v>
      </c>
      <c r="P12">
        <v>11.577400000000001</v>
      </c>
      <c r="Q12">
        <v>0.38591199999999998</v>
      </c>
      <c r="S12" s="15" t="s">
        <v>113</v>
      </c>
      <c r="T12" s="15" t="s">
        <v>88</v>
      </c>
      <c r="U12" s="15">
        <v>0.32</v>
      </c>
      <c r="V12" s="15">
        <v>18.7926</v>
      </c>
      <c r="W12" s="15">
        <v>0.62641999999999998</v>
      </c>
    </row>
    <row r="13" spans="1:23" x14ac:dyDescent="0.25">
      <c r="A13" s="8" t="s">
        <v>114</v>
      </c>
      <c r="B13" s="8" t="s">
        <v>65</v>
      </c>
      <c r="C13" s="8">
        <v>1</v>
      </c>
      <c r="D13" s="8">
        <v>10.5259</v>
      </c>
      <c r="E13" s="8">
        <v>0.35086499999999998</v>
      </c>
      <c r="G13" s="6" t="s">
        <v>114</v>
      </c>
      <c r="H13" s="6" t="s">
        <v>65</v>
      </c>
      <c r="I13" s="6">
        <v>1</v>
      </c>
      <c r="J13" s="6">
        <v>10.5259</v>
      </c>
      <c r="K13" s="6">
        <v>0.35086499999999998</v>
      </c>
      <c r="M13" t="s">
        <v>114</v>
      </c>
      <c r="N13" t="s">
        <v>85</v>
      </c>
      <c r="O13">
        <v>0.74666666666666659</v>
      </c>
      <c r="P13">
        <v>15.0129</v>
      </c>
      <c r="Q13">
        <v>0.50043099999999996</v>
      </c>
      <c r="S13" s="15" t="s">
        <v>114</v>
      </c>
      <c r="T13" s="15" t="s">
        <v>88</v>
      </c>
      <c r="U13" s="15">
        <v>0.75</v>
      </c>
      <c r="V13" s="15">
        <v>15.696199999999999</v>
      </c>
      <c r="W13" s="15">
        <v>0.52320599999999995</v>
      </c>
    </row>
    <row r="14" spans="1:23" x14ac:dyDescent="0.25">
      <c r="A14" s="8" t="s">
        <v>115</v>
      </c>
      <c r="B14" s="8" t="s">
        <v>65</v>
      </c>
      <c r="C14" s="8">
        <v>1</v>
      </c>
      <c r="D14" s="8">
        <v>10.559900000000001</v>
      </c>
      <c r="E14" s="8">
        <v>0.351995</v>
      </c>
      <c r="G14" s="6" t="s">
        <v>115</v>
      </c>
      <c r="H14" s="6" t="s">
        <v>65</v>
      </c>
      <c r="I14" s="6">
        <v>1</v>
      </c>
      <c r="J14" s="6">
        <v>10.559900000000001</v>
      </c>
      <c r="K14" s="6">
        <v>0.351995</v>
      </c>
      <c r="M14" t="s">
        <v>115</v>
      </c>
      <c r="N14" t="s">
        <v>85</v>
      </c>
      <c r="O14">
        <v>0.8666666666666667</v>
      </c>
      <c r="P14">
        <v>13.5169</v>
      </c>
      <c r="Q14">
        <v>0.45056400000000002</v>
      </c>
      <c r="S14" s="15" t="s">
        <v>115</v>
      </c>
      <c r="T14" s="15" t="s">
        <v>88</v>
      </c>
      <c r="U14" s="15">
        <v>0.95</v>
      </c>
      <c r="V14" s="15">
        <v>14.2256</v>
      </c>
      <c r="W14" s="15">
        <v>0.47418500000000002</v>
      </c>
    </row>
    <row r="15" spans="1:23" x14ac:dyDescent="0.25">
      <c r="A15" s="8" t="s">
        <v>116</v>
      </c>
      <c r="B15" s="8" t="s">
        <v>65</v>
      </c>
      <c r="C15" s="8">
        <v>1</v>
      </c>
      <c r="D15" s="8">
        <v>10.6225</v>
      </c>
      <c r="E15" s="8">
        <v>0.35408400000000001</v>
      </c>
      <c r="G15" s="6" t="s">
        <v>116</v>
      </c>
      <c r="H15" s="6" t="s">
        <v>65</v>
      </c>
      <c r="I15" s="6">
        <v>1</v>
      </c>
      <c r="J15" s="6">
        <v>10.6225</v>
      </c>
      <c r="K15" s="6">
        <v>0.35408400000000001</v>
      </c>
      <c r="M15" t="s">
        <v>116</v>
      </c>
      <c r="N15" t="s">
        <v>85</v>
      </c>
      <c r="O15">
        <v>0.36000000000000004</v>
      </c>
      <c r="P15">
        <v>23.522200000000002</v>
      </c>
      <c r="Q15">
        <v>0.78407400000000005</v>
      </c>
      <c r="S15" s="15" t="s">
        <v>116</v>
      </c>
      <c r="T15" s="15" t="s">
        <v>88</v>
      </c>
      <c r="U15" s="15">
        <v>0.73333333333333328</v>
      </c>
      <c r="V15" s="15">
        <v>17.316700000000001</v>
      </c>
      <c r="W15" s="15">
        <v>0.57722300000000004</v>
      </c>
    </row>
    <row r="16" spans="1:23" x14ac:dyDescent="0.25">
      <c r="A16" s="8" t="s">
        <v>117</v>
      </c>
      <c r="B16" s="8" t="s">
        <v>65</v>
      </c>
      <c r="C16" s="8">
        <v>1</v>
      </c>
      <c r="D16" s="8">
        <v>9.7922600000000006</v>
      </c>
      <c r="E16" s="8">
        <v>0.326409</v>
      </c>
      <c r="G16" s="6" t="s">
        <v>117</v>
      </c>
      <c r="H16" s="6" t="s">
        <v>65</v>
      </c>
      <c r="I16" s="6">
        <v>1</v>
      </c>
      <c r="J16" s="6">
        <v>9.7922600000000006</v>
      </c>
      <c r="K16" s="6">
        <v>0.326409</v>
      </c>
      <c r="M16" t="s">
        <v>117</v>
      </c>
      <c r="N16" t="s">
        <v>85</v>
      </c>
      <c r="O16">
        <v>0.95333333333333337</v>
      </c>
      <c r="P16">
        <v>12.0405</v>
      </c>
      <c r="Q16">
        <v>0.40135100000000001</v>
      </c>
      <c r="S16" s="15" t="s">
        <v>117</v>
      </c>
      <c r="T16" s="15" t="s">
        <v>88</v>
      </c>
      <c r="U16" s="15">
        <v>0.8</v>
      </c>
      <c r="V16" s="15">
        <v>14.263400000000001</v>
      </c>
      <c r="W16" s="15">
        <v>0.47544799999999998</v>
      </c>
    </row>
    <row r="17" spans="1:23" x14ac:dyDescent="0.25">
      <c r="A17" s="8" t="s">
        <v>118</v>
      </c>
      <c r="B17" s="8" t="s">
        <v>65</v>
      </c>
      <c r="C17" s="8">
        <v>1</v>
      </c>
      <c r="D17" s="8">
        <v>10.0388</v>
      </c>
      <c r="E17" s="8">
        <v>0.33462799999999998</v>
      </c>
      <c r="G17" s="6" t="s">
        <v>118</v>
      </c>
      <c r="H17" s="6" t="s">
        <v>65</v>
      </c>
      <c r="I17" s="6">
        <v>1</v>
      </c>
      <c r="J17" s="6">
        <v>10.0388</v>
      </c>
      <c r="K17" s="6">
        <v>0.33462799999999998</v>
      </c>
      <c r="M17" t="s">
        <v>118</v>
      </c>
      <c r="N17" t="s">
        <v>85</v>
      </c>
      <c r="O17">
        <v>1</v>
      </c>
      <c r="P17">
        <v>13.0875</v>
      </c>
      <c r="Q17">
        <v>0.436251</v>
      </c>
      <c r="S17" s="15" t="s">
        <v>118</v>
      </c>
      <c r="T17" s="15" t="s">
        <v>88</v>
      </c>
      <c r="U17" s="15">
        <v>1</v>
      </c>
      <c r="V17" s="15">
        <v>7.1055700000000002</v>
      </c>
      <c r="W17" s="15">
        <v>0.23685200000000001</v>
      </c>
    </row>
    <row r="18" spans="1:23" x14ac:dyDescent="0.25">
      <c r="A18" s="8" t="s">
        <v>119</v>
      </c>
      <c r="B18" s="8" t="s">
        <v>65</v>
      </c>
      <c r="C18" s="8">
        <v>1</v>
      </c>
      <c r="D18" s="8">
        <v>9.3751300000000004</v>
      </c>
      <c r="E18" s="8">
        <v>0.312504</v>
      </c>
      <c r="G18" s="6" t="s">
        <v>119</v>
      </c>
      <c r="H18" s="6" t="s">
        <v>65</v>
      </c>
      <c r="I18" s="6">
        <v>1</v>
      </c>
      <c r="J18" s="6">
        <v>9.3751300000000004</v>
      </c>
      <c r="K18" s="6">
        <v>0.312504</v>
      </c>
      <c r="M18" t="s">
        <v>119</v>
      </c>
      <c r="N18" t="s">
        <v>85</v>
      </c>
      <c r="O18">
        <v>1</v>
      </c>
      <c r="P18">
        <v>14.2018</v>
      </c>
      <c r="Q18">
        <v>0.47339500000000001</v>
      </c>
      <c r="S18" s="15" t="s">
        <v>119</v>
      </c>
      <c r="T18" s="15" t="s">
        <v>88</v>
      </c>
      <c r="U18" s="15">
        <v>0.8666666666666667</v>
      </c>
      <c r="V18" s="15">
        <v>12.0083</v>
      </c>
      <c r="W18" s="15">
        <v>0.40027499999999999</v>
      </c>
    </row>
    <row r="19" spans="1:23" x14ac:dyDescent="0.25">
      <c r="A19" s="8" t="s">
        <v>120</v>
      </c>
      <c r="B19" s="8" t="s">
        <v>65</v>
      </c>
      <c r="C19" s="8">
        <v>1</v>
      </c>
      <c r="D19" s="8">
        <v>8.7894400000000008</v>
      </c>
      <c r="E19" s="8">
        <v>0.29298099999999999</v>
      </c>
      <c r="G19" s="6" t="s">
        <v>120</v>
      </c>
      <c r="H19" s="6" t="s">
        <v>65</v>
      </c>
      <c r="I19" s="6">
        <v>1</v>
      </c>
      <c r="J19" s="6">
        <v>8.7894400000000008</v>
      </c>
      <c r="K19" s="6">
        <v>0.29298099999999999</v>
      </c>
      <c r="M19" t="s">
        <v>120</v>
      </c>
      <c r="N19" t="s">
        <v>85</v>
      </c>
      <c r="O19">
        <v>0.79333333333333333</v>
      </c>
      <c r="P19">
        <v>16.6722</v>
      </c>
      <c r="Q19">
        <v>0.55573899999999998</v>
      </c>
      <c r="S19" s="15" t="s">
        <v>120</v>
      </c>
      <c r="T19" s="15" t="s">
        <v>88</v>
      </c>
      <c r="U19" s="15">
        <v>0.96333333333333326</v>
      </c>
      <c r="V19" s="15">
        <v>10.428699999999999</v>
      </c>
      <c r="W19" s="15">
        <v>0.34762300000000002</v>
      </c>
    </row>
    <row r="20" spans="1:23" x14ac:dyDescent="0.25">
      <c r="A20" s="8" t="s">
        <v>121</v>
      </c>
      <c r="B20" s="8" t="s">
        <v>65</v>
      </c>
      <c r="C20" s="8">
        <v>1</v>
      </c>
      <c r="D20" s="8">
        <v>8.0803899999999995</v>
      </c>
      <c r="E20" s="8">
        <v>0.26934599999999997</v>
      </c>
      <c r="G20" s="6" t="s">
        <v>121</v>
      </c>
      <c r="H20" s="6" t="s">
        <v>65</v>
      </c>
      <c r="I20" s="6">
        <v>1</v>
      </c>
      <c r="J20" s="6">
        <v>8.0803899999999995</v>
      </c>
      <c r="K20" s="6">
        <v>0.26934599999999997</v>
      </c>
      <c r="M20" t="s">
        <v>121</v>
      </c>
      <c r="N20" t="s">
        <v>85</v>
      </c>
      <c r="O20">
        <v>0.76666666666666672</v>
      </c>
      <c r="P20">
        <v>17.217400000000001</v>
      </c>
      <c r="Q20">
        <v>0.57391300000000001</v>
      </c>
      <c r="S20" s="15" t="s">
        <v>121</v>
      </c>
      <c r="T20" s="15" t="s">
        <v>88</v>
      </c>
      <c r="U20" s="15">
        <v>0.84333333333333338</v>
      </c>
      <c r="V20" s="15">
        <v>13.0092</v>
      </c>
      <c r="W20" s="15">
        <v>0.433641</v>
      </c>
    </row>
    <row r="21" spans="1:23" x14ac:dyDescent="0.25">
      <c r="A21" s="8" t="s">
        <v>122</v>
      </c>
      <c r="B21" s="8" t="s">
        <v>65</v>
      </c>
      <c r="C21" s="8">
        <v>1</v>
      </c>
      <c r="D21" s="8">
        <v>8.4836500000000008</v>
      </c>
      <c r="E21" s="8">
        <v>0.28278799999999998</v>
      </c>
      <c r="G21" s="6" t="s">
        <v>122</v>
      </c>
      <c r="H21" s="6" t="s">
        <v>65</v>
      </c>
      <c r="I21" s="6">
        <v>1</v>
      </c>
      <c r="J21" s="6">
        <v>8.4836500000000008</v>
      </c>
      <c r="K21" s="6">
        <v>0.28278799999999998</v>
      </c>
      <c r="M21" t="s">
        <v>122</v>
      </c>
      <c r="N21" t="s">
        <v>85</v>
      </c>
      <c r="O21">
        <v>0.9</v>
      </c>
      <c r="P21">
        <v>13.9975</v>
      </c>
      <c r="Q21">
        <v>0.466584</v>
      </c>
      <c r="S21" s="15" t="s">
        <v>122</v>
      </c>
      <c r="T21" s="15" t="s">
        <v>88</v>
      </c>
      <c r="U21" s="15">
        <v>6.6666666666666671E-3</v>
      </c>
      <c r="V21" s="15">
        <v>55.875500000000002</v>
      </c>
      <c r="W21" s="15">
        <v>1.86252</v>
      </c>
    </row>
    <row r="22" spans="1:23" x14ac:dyDescent="0.25">
      <c r="A22" s="8" t="s">
        <v>123</v>
      </c>
      <c r="B22" s="8" t="s">
        <v>65</v>
      </c>
      <c r="C22" s="8">
        <v>1</v>
      </c>
      <c r="D22" s="8">
        <v>8.2997300000000003</v>
      </c>
      <c r="E22" s="8">
        <v>0.27665800000000002</v>
      </c>
      <c r="G22" s="6" t="s">
        <v>123</v>
      </c>
      <c r="H22" s="6" t="s">
        <v>65</v>
      </c>
      <c r="I22" s="6">
        <v>1</v>
      </c>
      <c r="J22" s="6">
        <v>8.2997300000000003</v>
      </c>
      <c r="K22" s="6">
        <v>0.27665800000000002</v>
      </c>
      <c r="M22" t="s">
        <v>123</v>
      </c>
      <c r="N22" t="s">
        <v>85</v>
      </c>
      <c r="O22">
        <v>1</v>
      </c>
      <c r="P22">
        <v>12.848800000000001</v>
      </c>
      <c r="Q22">
        <v>0.42829200000000001</v>
      </c>
      <c r="S22" s="15" t="s">
        <v>123</v>
      </c>
      <c r="T22" s="15" t="s">
        <v>88</v>
      </c>
      <c r="U22" s="15">
        <v>0.14000000000000001</v>
      </c>
      <c r="V22" s="15">
        <v>29.212599999999998</v>
      </c>
      <c r="W22" s="15">
        <v>0.97375299999999998</v>
      </c>
    </row>
    <row r="23" spans="1:23" s="10" customFormat="1" x14ac:dyDescent="0.25">
      <c r="A23" s="9" t="s">
        <v>104</v>
      </c>
      <c r="B23" s="9" t="s">
        <v>66</v>
      </c>
      <c r="C23" s="9">
        <v>1</v>
      </c>
      <c r="D23" s="9">
        <v>5.6381199999999998</v>
      </c>
      <c r="E23" s="9">
        <v>0.18856600000000001</v>
      </c>
      <c r="G23" s="11" t="s">
        <v>104</v>
      </c>
      <c r="H23" s="11" t="s">
        <v>66</v>
      </c>
      <c r="I23" s="11">
        <v>1</v>
      </c>
      <c r="J23" s="11">
        <v>5.6381199999999998</v>
      </c>
      <c r="K23" s="11">
        <v>0.18856600000000001</v>
      </c>
      <c r="M23" s="10" t="s">
        <v>104</v>
      </c>
      <c r="N23" s="10" t="s">
        <v>86</v>
      </c>
      <c r="O23" s="10">
        <v>1</v>
      </c>
      <c r="P23" s="10">
        <v>11.4922</v>
      </c>
      <c r="Q23" s="10">
        <v>0.38435399999999997</v>
      </c>
      <c r="S23" s="10" t="s">
        <v>104</v>
      </c>
      <c r="T23" s="10" t="s">
        <v>89</v>
      </c>
      <c r="U23" s="10">
        <v>0.61409395973154368</v>
      </c>
      <c r="V23" s="10">
        <v>27.488700000000001</v>
      </c>
      <c r="W23" s="10">
        <v>0.91935299999999998</v>
      </c>
    </row>
    <row r="24" spans="1:23" x14ac:dyDescent="0.25">
      <c r="A24" s="8" t="s">
        <v>105</v>
      </c>
      <c r="B24" s="8" t="s">
        <v>66</v>
      </c>
      <c r="C24" s="8">
        <v>1</v>
      </c>
      <c r="D24" s="8">
        <v>6.11747</v>
      </c>
      <c r="E24" s="8">
        <v>0.20391599999999999</v>
      </c>
      <c r="G24" s="6" t="s">
        <v>105</v>
      </c>
      <c r="H24" s="6" t="s">
        <v>66</v>
      </c>
      <c r="I24" s="6">
        <v>1</v>
      </c>
      <c r="J24" s="6">
        <v>6.11747</v>
      </c>
      <c r="K24" s="6">
        <v>0.20391599999999999</v>
      </c>
      <c r="M24" t="s">
        <v>105</v>
      </c>
      <c r="N24" t="s">
        <v>86</v>
      </c>
      <c r="O24">
        <v>0.77666666666666673</v>
      </c>
      <c r="P24">
        <v>13.823700000000001</v>
      </c>
      <c r="Q24">
        <v>0.46078999999999998</v>
      </c>
      <c r="S24" s="15" t="s">
        <v>105</v>
      </c>
      <c r="T24" s="15" t="s">
        <v>89</v>
      </c>
      <c r="U24" s="15">
        <v>7.3333333333333334E-2</v>
      </c>
      <c r="V24" s="15">
        <v>40.342399999999998</v>
      </c>
      <c r="W24" s="15">
        <v>1.3447499999999999</v>
      </c>
    </row>
    <row r="25" spans="1:23" x14ac:dyDescent="0.25">
      <c r="A25" s="8" t="s">
        <v>106</v>
      </c>
      <c r="B25" s="8" t="s">
        <v>66</v>
      </c>
      <c r="C25" s="8">
        <v>1</v>
      </c>
      <c r="D25" s="8">
        <v>4.7238899999999999</v>
      </c>
      <c r="E25" s="8">
        <v>0.15746299999999999</v>
      </c>
      <c r="G25" s="6" t="s">
        <v>106</v>
      </c>
      <c r="H25" s="6" t="s">
        <v>66</v>
      </c>
      <c r="I25" s="6">
        <v>1</v>
      </c>
      <c r="J25" s="6">
        <v>4.7238899999999999</v>
      </c>
      <c r="K25" s="6">
        <v>0.15746299999999999</v>
      </c>
      <c r="M25" t="s">
        <v>106</v>
      </c>
      <c r="N25" t="s">
        <v>86</v>
      </c>
      <c r="O25">
        <v>0.97666666666666668</v>
      </c>
      <c r="P25">
        <v>8.3861000000000008</v>
      </c>
      <c r="Q25">
        <v>0.27953699999999998</v>
      </c>
      <c r="S25" s="15" t="s">
        <v>106</v>
      </c>
      <c r="T25" s="15" t="s">
        <v>89</v>
      </c>
      <c r="U25" s="15">
        <v>6.3333333333333325E-2</v>
      </c>
      <c r="V25" s="15">
        <v>49.019100000000002</v>
      </c>
      <c r="W25" s="15">
        <v>1.6339699999999999</v>
      </c>
    </row>
    <row r="26" spans="1:23" x14ac:dyDescent="0.25">
      <c r="A26" s="8" t="s">
        <v>107</v>
      </c>
      <c r="B26" s="8" t="s">
        <v>66</v>
      </c>
      <c r="C26" s="8">
        <v>0.94666700000000004</v>
      </c>
      <c r="D26" s="8">
        <v>9.0188100000000002</v>
      </c>
      <c r="E26" s="8">
        <v>0.30062699999999998</v>
      </c>
      <c r="G26" s="6" t="s">
        <v>107</v>
      </c>
      <c r="H26" s="6" t="s">
        <v>66</v>
      </c>
      <c r="I26" s="6">
        <v>0.94666700000000004</v>
      </c>
      <c r="J26" s="6">
        <v>9.0188100000000002</v>
      </c>
      <c r="K26" s="6">
        <v>0.30062699999999998</v>
      </c>
      <c r="M26" t="s">
        <v>107</v>
      </c>
      <c r="N26" t="s">
        <v>86</v>
      </c>
      <c r="O26">
        <v>0.51</v>
      </c>
      <c r="P26">
        <v>20.443300000000001</v>
      </c>
      <c r="Q26">
        <v>0.68144499999999997</v>
      </c>
      <c r="S26" s="15" t="s">
        <v>107</v>
      </c>
      <c r="T26" s="15" t="s">
        <v>89</v>
      </c>
      <c r="U26" s="15">
        <v>0.38</v>
      </c>
      <c r="V26" s="15">
        <v>40.574599999999997</v>
      </c>
      <c r="W26" s="15">
        <v>1.38954</v>
      </c>
    </row>
    <row r="27" spans="1:23" x14ac:dyDescent="0.25">
      <c r="A27" s="8" t="s">
        <v>108</v>
      </c>
      <c r="B27" s="8" t="s">
        <v>66</v>
      </c>
      <c r="C27" s="8">
        <v>1</v>
      </c>
      <c r="D27" s="8">
        <v>7.2662500000000003</v>
      </c>
      <c r="E27" s="8">
        <v>0.24220800000000001</v>
      </c>
      <c r="G27" s="6" t="s">
        <v>108</v>
      </c>
      <c r="H27" s="6" t="s">
        <v>66</v>
      </c>
      <c r="I27" s="6">
        <v>1</v>
      </c>
      <c r="J27" s="6">
        <v>7.2662500000000003</v>
      </c>
      <c r="K27" s="6">
        <v>0.24220800000000001</v>
      </c>
      <c r="M27" t="s">
        <v>108</v>
      </c>
      <c r="N27" t="s">
        <v>86</v>
      </c>
      <c r="O27">
        <v>0.83</v>
      </c>
      <c r="P27">
        <v>13.0442</v>
      </c>
      <c r="Q27">
        <v>0.434807</v>
      </c>
      <c r="S27" s="15" t="s">
        <v>108</v>
      </c>
      <c r="T27" s="15" t="s">
        <v>89</v>
      </c>
      <c r="U27" s="15">
        <v>0.23333333333333334</v>
      </c>
      <c r="V27" s="15">
        <v>36.444200000000002</v>
      </c>
      <c r="W27" s="15">
        <v>1.2480899999999999</v>
      </c>
    </row>
    <row r="28" spans="1:23" x14ac:dyDescent="0.25">
      <c r="A28" s="8" t="s">
        <v>109</v>
      </c>
      <c r="B28" s="8" t="s">
        <v>66</v>
      </c>
      <c r="C28" s="8">
        <v>0.75</v>
      </c>
      <c r="D28" s="8">
        <v>14.8565</v>
      </c>
      <c r="E28" s="8">
        <v>0.49521599999999999</v>
      </c>
      <c r="G28" s="6" t="s">
        <v>109</v>
      </c>
      <c r="H28" s="6" t="s">
        <v>66</v>
      </c>
      <c r="I28" s="6">
        <v>0.75</v>
      </c>
      <c r="J28" s="6">
        <v>14.8565</v>
      </c>
      <c r="K28" s="6">
        <v>0.49521599999999999</v>
      </c>
      <c r="M28" t="s">
        <v>109</v>
      </c>
      <c r="N28" t="s">
        <v>86</v>
      </c>
      <c r="O28">
        <v>1</v>
      </c>
      <c r="P28">
        <v>10.583</v>
      </c>
      <c r="Q28">
        <v>0.352765</v>
      </c>
      <c r="S28" s="15" t="s">
        <v>109</v>
      </c>
      <c r="T28" s="15" t="s">
        <v>89</v>
      </c>
      <c r="U28" s="15">
        <v>0.16999999999999998</v>
      </c>
      <c r="V28" s="15">
        <v>35.374899999999997</v>
      </c>
      <c r="W28" s="15">
        <v>1.44387</v>
      </c>
    </row>
    <row r="29" spans="1:23" x14ac:dyDescent="0.25">
      <c r="A29" s="8" t="s">
        <v>110</v>
      </c>
      <c r="B29" s="8" t="s">
        <v>66</v>
      </c>
      <c r="C29" s="8">
        <v>0.42333300000000001</v>
      </c>
      <c r="D29" s="8">
        <v>43.114800000000002</v>
      </c>
      <c r="E29" s="8">
        <v>1.4816100000000001</v>
      </c>
      <c r="G29" s="6" t="s">
        <v>110</v>
      </c>
      <c r="H29" s="6" t="s">
        <v>66</v>
      </c>
      <c r="I29" s="6">
        <v>0.42333300000000001</v>
      </c>
      <c r="J29" s="6">
        <v>43.114800000000002</v>
      </c>
      <c r="K29" s="6">
        <v>1.4816100000000001</v>
      </c>
      <c r="M29" t="s">
        <v>110</v>
      </c>
      <c r="N29" t="s">
        <v>86</v>
      </c>
      <c r="O29">
        <v>0.92</v>
      </c>
      <c r="P29">
        <v>11.8399</v>
      </c>
      <c r="Q29">
        <v>0.39466499999999999</v>
      </c>
      <c r="S29" s="15" t="s">
        <v>110</v>
      </c>
      <c r="T29" s="15" t="s">
        <v>89</v>
      </c>
      <c r="U29" s="15">
        <v>0</v>
      </c>
      <c r="V29" s="15">
        <v>53.594900000000003</v>
      </c>
      <c r="W29" s="15">
        <v>1.80454</v>
      </c>
    </row>
    <row r="30" spans="1:23" x14ac:dyDescent="0.25">
      <c r="A30" s="8" t="s">
        <v>111</v>
      </c>
      <c r="B30" s="8" t="s">
        <v>66</v>
      </c>
      <c r="C30" s="8">
        <v>0.26333299999999998</v>
      </c>
      <c r="D30" s="8">
        <v>54.380600000000001</v>
      </c>
      <c r="E30" s="8">
        <v>1.8126899999999999</v>
      </c>
      <c r="G30" s="6" t="s">
        <v>111</v>
      </c>
      <c r="H30" s="6" t="s">
        <v>66</v>
      </c>
      <c r="I30" s="6">
        <v>0.26333299999999998</v>
      </c>
      <c r="J30" s="6">
        <v>54.380600000000001</v>
      </c>
      <c r="K30" s="6">
        <v>1.8126899999999999</v>
      </c>
      <c r="M30" t="s">
        <v>111</v>
      </c>
      <c r="N30" t="s">
        <v>86</v>
      </c>
      <c r="O30">
        <v>1</v>
      </c>
      <c r="P30">
        <v>10.7933</v>
      </c>
      <c r="Q30">
        <v>0.35977599999999998</v>
      </c>
      <c r="S30" s="15" t="s">
        <v>111</v>
      </c>
      <c r="T30" s="15" t="s">
        <v>89</v>
      </c>
      <c r="U30" s="15">
        <v>2.6666666666666668E-2</v>
      </c>
      <c r="V30" s="15">
        <v>36.138500000000001</v>
      </c>
      <c r="W30" s="15">
        <v>1.20462</v>
      </c>
    </row>
    <row r="31" spans="1:23" x14ac:dyDescent="0.25">
      <c r="A31" s="8" t="s">
        <v>112</v>
      </c>
      <c r="B31" s="8" t="s">
        <v>66</v>
      </c>
      <c r="C31" s="8">
        <v>0.67333299999999996</v>
      </c>
      <c r="D31" s="8">
        <v>14.7052</v>
      </c>
      <c r="E31" s="8">
        <v>0.490172</v>
      </c>
      <c r="G31" s="6" t="s">
        <v>112</v>
      </c>
      <c r="H31" s="6" t="s">
        <v>66</v>
      </c>
      <c r="I31" s="6">
        <v>0.67333299999999996</v>
      </c>
      <c r="J31" s="6">
        <v>14.7052</v>
      </c>
      <c r="K31" s="6">
        <v>0.490172</v>
      </c>
      <c r="M31" t="s">
        <v>112</v>
      </c>
      <c r="N31" t="s">
        <v>86</v>
      </c>
      <c r="O31">
        <v>0.69</v>
      </c>
      <c r="P31">
        <v>13.188000000000001</v>
      </c>
      <c r="Q31">
        <v>0.43959900000000002</v>
      </c>
      <c r="S31" s="15" t="s">
        <v>112</v>
      </c>
      <c r="T31" s="15" t="s">
        <v>89</v>
      </c>
      <c r="U31" s="15">
        <v>0.08</v>
      </c>
      <c r="V31" s="15">
        <v>44.5901</v>
      </c>
      <c r="W31" s="15">
        <v>1.5982099999999999</v>
      </c>
    </row>
    <row r="32" spans="1:23" x14ac:dyDescent="0.25">
      <c r="A32" s="8" t="s">
        <v>113</v>
      </c>
      <c r="B32" s="8" t="s">
        <v>66</v>
      </c>
      <c r="C32" s="8">
        <v>0.77333300000000005</v>
      </c>
      <c r="D32" s="8">
        <v>11.312900000000001</v>
      </c>
      <c r="E32" s="8">
        <v>0.37709799999999999</v>
      </c>
      <c r="G32" s="6" t="s">
        <v>113</v>
      </c>
      <c r="H32" s="6" t="s">
        <v>66</v>
      </c>
      <c r="I32" s="6">
        <v>0.77333300000000005</v>
      </c>
      <c r="J32" s="6">
        <v>11.312900000000001</v>
      </c>
      <c r="K32" s="6">
        <v>0.37709799999999999</v>
      </c>
      <c r="M32" t="s">
        <v>113</v>
      </c>
      <c r="N32" t="s">
        <v>86</v>
      </c>
      <c r="O32">
        <v>0.94</v>
      </c>
      <c r="P32">
        <v>9.1424599999999998</v>
      </c>
      <c r="Q32">
        <v>0.30474899999999999</v>
      </c>
      <c r="S32" s="15" t="s">
        <v>113</v>
      </c>
      <c r="T32" s="15" t="s">
        <v>89</v>
      </c>
      <c r="U32" s="15">
        <v>0.72333333333333327</v>
      </c>
      <c r="V32" s="15">
        <v>14.1835</v>
      </c>
      <c r="W32" s="15">
        <v>0.47278199999999998</v>
      </c>
    </row>
    <row r="33" spans="1:23" x14ac:dyDescent="0.25">
      <c r="A33" s="8" t="s">
        <v>114</v>
      </c>
      <c r="B33" s="8" t="s">
        <v>66</v>
      </c>
      <c r="C33" s="8">
        <v>0.906667</v>
      </c>
      <c r="D33" s="8">
        <v>7.8387500000000001</v>
      </c>
      <c r="E33" s="8">
        <v>0.26129200000000002</v>
      </c>
      <c r="G33" s="6" t="s">
        <v>114</v>
      </c>
      <c r="H33" s="6" t="s">
        <v>66</v>
      </c>
      <c r="I33" s="6">
        <v>0.906667</v>
      </c>
      <c r="J33" s="6">
        <v>7.8387500000000001</v>
      </c>
      <c r="K33" s="6">
        <v>0.26129200000000002</v>
      </c>
      <c r="M33" t="s">
        <v>114</v>
      </c>
      <c r="N33" t="s">
        <v>86</v>
      </c>
      <c r="O33">
        <v>0.77333333333333332</v>
      </c>
      <c r="P33">
        <v>14.419600000000001</v>
      </c>
      <c r="Q33">
        <v>0.48065200000000002</v>
      </c>
      <c r="S33" s="15" t="s">
        <v>114</v>
      </c>
      <c r="T33" s="15" t="s">
        <v>89</v>
      </c>
      <c r="U33" s="15">
        <v>0.34666666666666668</v>
      </c>
      <c r="V33" s="15">
        <v>34.285400000000003</v>
      </c>
      <c r="W33" s="15">
        <v>1.1741600000000001</v>
      </c>
    </row>
    <row r="34" spans="1:23" x14ac:dyDescent="0.25">
      <c r="A34" s="8" t="s">
        <v>115</v>
      </c>
      <c r="B34" s="8" t="s">
        <v>66</v>
      </c>
      <c r="C34" s="8">
        <v>0.91666700000000001</v>
      </c>
      <c r="D34" s="8">
        <v>6.6990299999999996</v>
      </c>
      <c r="E34" s="8">
        <v>0.223301</v>
      </c>
      <c r="G34" s="6" t="s">
        <v>115</v>
      </c>
      <c r="H34" s="6" t="s">
        <v>66</v>
      </c>
      <c r="I34" s="6">
        <v>0.91666700000000001</v>
      </c>
      <c r="J34" s="6">
        <v>6.6990299999999996</v>
      </c>
      <c r="K34" s="6">
        <v>0.223301</v>
      </c>
      <c r="M34" t="s">
        <v>115</v>
      </c>
      <c r="N34" t="s">
        <v>86</v>
      </c>
      <c r="O34">
        <v>0.69</v>
      </c>
      <c r="P34">
        <v>17.6737</v>
      </c>
      <c r="Q34">
        <v>0.58912500000000001</v>
      </c>
      <c r="S34" s="15" t="s">
        <v>115</v>
      </c>
      <c r="T34" s="15" t="s">
        <v>89</v>
      </c>
      <c r="U34" s="15">
        <v>0.52</v>
      </c>
      <c r="V34" s="15">
        <v>29.335000000000001</v>
      </c>
      <c r="W34" s="15">
        <v>1.0590299999999999</v>
      </c>
    </row>
    <row r="35" spans="1:23" x14ac:dyDescent="0.25">
      <c r="A35" s="8" t="s">
        <v>116</v>
      </c>
      <c r="B35" s="8" t="s">
        <v>66</v>
      </c>
      <c r="C35" s="8">
        <v>0.70666700000000005</v>
      </c>
      <c r="D35" s="8">
        <v>15.6812</v>
      </c>
      <c r="E35" s="8">
        <v>0.522706</v>
      </c>
      <c r="G35" s="6" t="s">
        <v>116</v>
      </c>
      <c r="H35" s="6" t="s">
        <v>66</v>
      </c>
      <c r="I35" s="6">
        <v>0.70666700000000005</v>
      </c>
      <c r="J35" s="6">
        <v>15.6812</v>
      </c>
      <c r="K35" s="6">
        <v>0.522706</v>
      </c>
      <c r="M35" t="s">
        <v>116</v>
      </c>
      <c r="N35" t="s">
        <v>86</v>
      </c>
      <c r="O35">
        <v>0.81666666666666665</v>
      </c>
      <c r="P35">
        <v>14.143000000000001</v>
      </c>
      <c r="Q35">
        <v>0.47143299999999999</v>
      </c>
      <c r="S35" s="15" t="s">
        <v>116</v>
      </c>
      <c r="T35" s="15" t="s">
        <v>89</v>
      </c>
      <c r="U35" s="15">
        <v>0.48000000000000004</v>
      </c>
      <c r="V35" s="15">
        <v>30.625699999999998</v>
      </c>
      <c r="W35" s="15">
        <v>1.0208600000000001</v>
      </c>
    </row>
    <row r="36" spans="1:23" x14ac:dyDescent="0.25">
      <c r="A36" s="8" t="s">
        <v>117</v>
      </c>
      <c r="B36" s="8" t="s">
        <v>66</v>
      </c>
      <c r="C36" s="8">
        <v>1</v>
      </c>
      <c r="D36" s="8">
        <v>4.7858900000000002</v>
      </c>
      <c r="E36" s="8">
        <v>0.15953000000000001</v>
      </c>
      <c r="G36" s="6" t="s">
        <v>117</v>
      </c>
      <c r="H36" s="6" t="s">
        <v>66</v>
      </c>
      <c r="I36" s="6">
        <v>1</v>
      </c>
      <c r="J36" s="6">
        <v>4.7858900000000002</v>
      </c>
      <c r="K36" s="6">
        <v>0.15953000000000001</v>
      </c>
      <c r="M36" t="s">
        <v>117</v>
      </c>
      <c r="N36" t="s">
        <v>86</v>
      </c>
      <c r="O36">
        <v>0.68333333333333335</v>
      </c>
      <c r="P36">
        <v>15.355600000000001</v>
      </c>
      <c r="Q36">
        <v>0.51185400000000003</v>
      </c>
      <c r="S36" s="15" t="s">
        <v>117</v>
      </c>
      <c r="T36" s="15" t="s">
        <v>89</v>
      </c>
      <c r="U36" s="15">
        <v>1.6666666666666666E-2</v>
      </c>
      <c r="V36" s="15">
        <v>61.429699999999997</v>
      </c>
      <c r="W36" s="15">
        <v>2.2176800000000001</v>
      </c>
    </row>
    <row r="37" spans="1:23" x14ac:dyDescent="0.25">
      <c r="A37" s="8" t="s">
        <v>118</v>
      </c>
      <c r="B37" s="8" t="s">
        <v>66</v>
      </c>
      <c r="C37" s="8">
        <v>0.54</v>
      </c>
      <c r="D37" s="8">
        <v>21.169699999999999</v>
      </c>
      <c r="E37" s="8">
        <v>0.70565599999999995</v>
      </c>
      <c r="G37" s="6" t="s">
        <v>118</v>
      </c>
      <c r="H37" s="6" t="s">
        <v>66</v>
      </c>
      <c r="I37" s="6">
        <v>0.54</v>
      </c>
      <c r="J37" s="6">
        <v>21.169699999999999</v>
      </c>
      <c r="K37" s="6">
        <v>0.70565599999999995</v>
      </c>
      <c r="M37" t="s">
        <v>118</v>
      </c>
      <c r="N37" t="s">
        <v>86</v>
      </c>
      <c r="O37">
        <v>0.87</v>
      </c>
      <c r="P37">
        <v>13.141400000000001</v>
      </c>
      <c r="Q37">
        <v>0.43804500000000002</v>
      </c>
      <c r="S37" s="15" t="s">
        <v>118</v>
      </c>
      <c r="T37" s="15" t="s">
        <v>89</v>
      </c>
      <c r="U37" s="15">
        <v>0.6333333333333333</v>
      </c>
      <c r="V37" s="15">
        <v>29.190300000000001</v>
      </c>
      <c r="W37" s="15">
        <v>0.97300900000000001</v>
      </c>
    </row>
    <row r="38" spans="1:23" x14ac:dyDescent="0.25">
      <c r="A38" s="8" t="s">
        <v>119</v>
      </c>
      <c r="B38" s="8" t="s">
        <v>66</v>
      </c>
      <c r="C38" s="8">
        <v>0.96</v>
      </c>
      <c r="D38" s="8">
        <v>6.1095800000000002</v>
      </c>
      <c r="E38" s="8">
        <v>0.203653</v>
      </c>
      <c r="G38" s="6" t="s">
        <v>119</v>
      </c>
      <c r="H38" s="6" t="s">
        <v>66</v>
      </c>
      <c r="I38" s="6">
        <v>0.96</v>
      </c>
      <c r="J38" s="6">
        <v>6.1095800000000002</v>
      </c>
      <c r="K38" s="6">
        <v>0.203653</v>
      </c>
      <c r="M38" t="s">
        <v>119</v>
      </c>
      <c r="N38" t="s">
        <v>86</v>
      </c>
      <c r="O38">
        <v>0.80333333333333334</v>
      </c>
      <c r="P38">
        <v>14.2066</v>
      </c>
      <c r="Q38">
        <v>0.47355199999999997</v>
      </c>
      <c r="S38" s="15" t="s">
        <v>119</v>
      </c>
      <c r="T38" s="15" t="s">
        <v>89</v>
      </c>
      <c r="U38" s="15">
        <v>0.37333333333333329</v>
      </c>
      <c r="V38" s="15">
        <v>35.505699999999997</v>
      </c>
      <c r="W38" s="15">
        <v>1.1835199999999999</v>
      </c>
    </row>
    <row r="39" spans="1:23" x14ac:dyDescent="0.25">
      <c r="A39" s="8" t="s">
        <v>120</v>
      </c>
      <c r="B39" s="8" t="s">
        <v>66</v>
      </c>
      <c r="C39" s="8">
        <v>0.56333299999999997</v>
      </c>
      <c r="D39" s="8">
        <v>24.290199999999999</v>
      </c>
      <c r="E39" s="8">
        <v>0.80967500000000003</v>
      </c>
      <c r="G39" s="6" t="s">
        <v>120</v>
      </c>
      <c r="H39" s="6" t="s">
        <v>66</v>
      </c>
      <c r="I39" s="6">
        <v>0.56333299999999997</v>
      </c>
      <c r="J39" s="6">
        <v>24.290199999999999</v>
      </c>
      <c r="K39" s="6">
        <v>0.80967500000000003</v>
      </c>
      <c r="M39" t="s">
        <v>120</v>
      </c>
      <c r="N39" t="s">
        <v>86</v>
      </c>
      <c r="O39">
        <v>0.78999999999999992</v>
      </c>
      <c r="P39">
        <v>15.6448</v>
      </c>
      <c r="Q39">
        <v>0.52149400000000001</v>
      </c>
      <c r="S39" s="15" t="s">
        <v>120</v>
      </c>
      <c r="T39" s="15" t="s">
        <v>89</v>
      </c>
      <c r="U39" s="15">
        <v>0.15333333333333332</v>
      </c>
      <c r="V39" s="15">
        <v>44.8583</v>
      </c>
      <c r="W39" s="15">
        <v>1.52579</v>
      </c>
    </row>
    <row r="40" spans="1:23" x14ac:dyDescent="0.25">
      <c r="A40" s="8" t="s">
        <v>121</v>
      </c>
      <c r="B40" s="8" t="s">
        <v>66</v>
      </c>
      <c r="C40" s="8">
        <v>0.83666700000000005</v>
      </c>
      <c r="D40" s="8">
        <v>8.7949599999999997</v>
      </c>
      <c r="E40" s="8">
        <v>0.29316500000000001</v>
      </c>
      <c r="G40" s="6" t="s">
        <v>121</v>
      </c>
      <c r="H40" s="6" t="s">
        <v>66</v>
      </c>
      <c r="I40" s="6">
        <v>0.83666700000000005</v>
      </c>
      <c r="J40" s="6">
        <v>8.7949599999999997</v>
      </c>
      <c r="K40" s="6">
        <v>0.29316500000000001</v>
      </c>
      <c r="M40" t="s">
        <v>121</v>
      </c>
      <c r="N40" t="s">
        <v>86</v>
      </c>
      <c r="O40">
        <v>0.77666666666666673</v>
      </c>
      <c r="P40">
        <v>14.2171</v>
      </c>
      <c r="Q40">
        <v>0.47390300000000002</v>
      </c>
      <c r="S40" s="15" t="s">
        <v>121</v>
      </c>
      <c r="T40" s="15" t="s">
        <v>89</v>
      </c>
      <c r="U40" s="15">
        <v>0.28333333333333333</v>
      </c>
      <c r="V40" s="15">
        <v>27.497199999999999</v>
      </c>
      <c r="W40" s="15">
        <v>0.91657299999999997</v>
      </c>
    </row>
    <row r="41" spans="1:23" x14ac:dyDescent="0.25">
      <c r="A41" s="8" t="s">
        <v>122</v>
      </c>
      <c r="B41" s="8" t="s">
        <v>66</v>
      </c>
      <c r="C41" s="8">
        <v>1</v>
      </c>
      <c r="D41" s="8">
        <v>3.30477</v>
      </c>
      <c r="E41" s="8">
        <v>0.11015900000000001</v>
      </c>
      <c r="G41" s="6" t="s">
        <v>122</v>
      </c>
      <c r="H41" s="6" t="s">
        <v>66</v>
      </c>
      <c r="I41" s="6">
        <v>1</v>
      </c>
      <c r="J41" s="6">
        <v>3.30477</v>
      </c>
      <c r="K41" s="6">
        <v>0.11015900000000001</v>
      </c>
      <c r="M41" t="s">
        <v>122</v>
      </c>
      <c r="N41" t="s">
        <v>86</v>
      </c>
      <c r="O41">
        <v>0.77999999999999992</v>
      </c>
      <c r="P41">
        <v>14.0504</v>
      </c>
      <c r="Q41">
        <v>0.46834799999999999</v>
      </c>
      <c r="S41" s="15" t="s">
        <v>122</v>
      </c>
      <c r="T41" s="15" t="s">
        <v>89</v>
      </c>
      <c r="U41" s="15">
        <v>0.22</v>
      </c>
      <c r="V41" s="15">
        <v>24.135400000000001</v>
      </c>
      <c r="W41" s="15">
        <v>0.80451499999999998</v>
      </c>
    </row>
    <row r="42" spans="1:23" x14ac:dyDescent="0.25">
      <c r="A42" s="8" t="s">
        <v>123</v>
      </c>
      <c r="B42" s="8" t="s">
        <v>66</v>
      </c>
      <c r="C42" s="8">
        <v>0.55000000000000004</v>
      </c>
      <c r="D42" s="8">
        <v>17.647600000000001</v>
      </c>
      <c r="E42" s="8">
        <v>0.58825300000000003</v>
      </c>
      <c r="G42" s="6" t="s">
        <v>123</v>
      </c>
      <c r="H42" s="6" t="s">
        <v>66</v>
      </c>
      <c r="I42" s="6">
        <v>0.55000000000000004</v>
      </c>
      <c r="J42" s="6">
        <v>17.647600000000001</v>
      </c>
      <c r="K42" s="6">
        <v>0.58825300000000003</v>
      </c>
      <c r="M42" t="s">
        <v>123</v>
      </c>
      <c r="N42" t="s">
        <v>86</v>
      </c>
      <c r="O42">
        <v>0.71000000000000008</v>
      </c>
      <c r="P42">
        <v>16.138100000000001</v>
      </c>
      <c r="Q42">
        <v>0.537937</v>
      </c>
      <c r="S42" s="15" t="s">
        <v>123</v>
      </c>
      <c r="T42" s="15" t="s">
        <v>89</v>
      </c>
      <c r="U42" s="15">
        <v>0.94666666666666666</v>
      </c>
      <c r="V42" s="15">
        <v>11.726100000000001</v>
      </c>
      <c r="W42" s="15">
        <v>0.39086900000000002</v>
      </c>
    </row>
    <row r="43" spans="1:23" x14ac:dyDescent="0.25">
      <c r="A43" s="8" t="s">
        <v>124</v>
      </c>
      <c r="B43" s="8" t="s">
        <v>66</v>
      </c>
      <c r="C43" s="8">
        <v>0.96666700000000005</v>
      </c>
      <c r="D43" s="8">
        <v>6.4811399999999999</v>
      </c>
      <c r="E43" s="8">
        <v>0.21603800000000001</v>
      </c>
      <c r="G43" s="6" t="s">
        <v>124</v>
      </c>
      <c r="H43" s="6" t="s">
        <v>66</v>
      </c>
      <c r="I43" s="6">
        <v>0.96666700000000005</v>
      </c>
      <c r="J43" s="6">
        <v>6.4811399999999999</v>
      </c>
      <c r="K43" s="6">
        <v>0.21603800000000001</v>
      </c>
      <c r="M43" t="s">
        <v>124</v>
      </c>
      <c r="N43" t="s">
        <v>86</v>
      </c>
      <c r="O43">
        <v>0.87</v>
      </c>
      <c r="P43">
        <v>12.429500000000001</v>
      </c>
      <c r="Q43">
        <v>0.41431800000000002</v>
      </c>
      <c r="S43" s="15" t="s">
        <v>124</v>
      </c>
      <c r="T43" s="15" t="s">
        <v>89</v>
      </c>
      <c r="U43" s="15">
        <v>0.32</v>
      </c>
      <c r="V43" s="15">
        <v>30.156099999999999</v>
      </c>
      <c r="W43" s="15">
        <v>1.0581100000000001</v>
      </c>
    </row>
    <row r="44" spans="1:23" x14ac:dyDescent="0.25">
      <c r="A44" s="8" t="s">
        <v>125</v>
      </c>
      <c r="B44" s="8" t="s">
        <v>66</v>
      </c>
      <c r="C44" s="8">
        <v>0.87333300000000003</v>
      </c>
      <c r="D44" s="8">
        <v>8.1378900000000005</v>
      </c>
      <c r="E44" s="8">
        <v>0.27126299999999998</v>
      </c>
      <c r="G44" s="6" t="s">
        <v>125</v>
      </c>
      <c r="H44" s="6" t="s">
        <v>66</v>
      </c>
      <c r="I44" s="6">
        <v>0.87333300000000003</v>
      </c>
      <c r="J44" s="6">
        <v>8.1378900000000005</v>
      </c>
      <c r="K44" s="6">
        <v>0.27126299999999998</v>
      </c>
      <c r="M44" t="s">
        <v>125</v>
      </c>
      <c r="N44" t="s">
        <v>86</v>
      </c>
      <c r="O44">
        <v>0.64333333333333331</v>
      </c>
      <c r="P44">
        <v>17.064299999999999</v>
      </c>
      <c r="Q44">
        <v>0.56881000000000004</v>
      </c>
      <c r="S44" s="15" t="s">
        <v>125</v>
      </c>
      <c r="T44" s="15" t="s">
        <v>89</v>
      </c>
      <c r="U44" s="15">
        <v>0.95666666666666667</v>
      </c>
      <c r="V44" s="15">
        <v>13.8376</v>
      </c>
      <c r="W44" s="15">
        <v>0.46125500000000003</v>
      </c>
    </row>
    <row r="45" spans="1:23" x14ac:dyDescent="0.25">
      <c r="A45" s="8" t="s">
        <v>126</v>
      </c>
      <c r="B45" s="8" t="s">
        <v>66</v>
      </c>
      <c r="C45" s="8">
        <v>0.94</v>
      </c>
      <c r="D45" s="8">
        <v>6.4867400000000002</v>
      </c>
      <c r="E45" s="8">
        <v>0.216225</v>
      </c>
      <c r="G45" s="6" t="s">
        <v>126</v>
      </c>
      <c r="H45" s="6" t="s">
        <v>66</v>
      </c>
      <c r="I45" s="6">
        <v>0.94</v>
      </c>
      <c r="J45" s="6">
        <v>6.4867400000000002</v>
      </c>
      <c r="K45" s="6">
        <v>0.216225</v>
      </c>
      <c r="M45" t="s">
        <v>126</v>
      </c>
      <c r="N45" t="s">
        <v>86</v>
      </c>
      <c r="O45">
        <v>0.64</v>
      </c>
      <c r="P45">
        <v>18.789300000000001</v>
      </c>
      <c r="Q45">
        <v>0.62631000000000003</v>
      </c>
      <c r="S45" s="15" t="s">
        <v>126</v>
      </c>
      <c r="T45" s="15" t="s">
        <v>89</v>
      </c>
      <c r="U45" s="15">
        <v>0.65</v>
      </c>
      <c r="V45" s="15">
        <v>23.925599999999999</v>
      </c>
      <c r="W45" s="15">
        <v>0.82218400000000003</v>
      </c>
    </row>
    <row r="46" spans="1:23" x14ac:dyDescent="0.25">
      <c r="A46" s="8" t="s">
        <v>127</v>
      </c>
      <c r="B46" s="8" t="s">
        <v>66</v>
      </c>
      <c r="C46" s="8">
        <v>1</v>
      </c>
      <c r="D46" s="8">
        <v>3.8541099999999999</v>
      </c>
      <c r="E46" s="8">
        <v>0.12847</v>
      </c>
      <c r="G46" s="6" t="s">
        <v>127</v>
      </c>
      <c r="H46" s="6" t="s">
        <v>66</v>
      </c>
      <c r="I46" s="6">
        <v>1</v>
      </c>
      <c r="J46" s="6">
        <v>3.8541099999999999</v>
      </c>
      <c r="K46" s="6">
        <v>0.12847</v>
      </c>
      <c r="M46" t="s">
        <v>127</v>
      </c>
      <c r="N46" t="s">
        <v>86</v>
      </c>
      <c r="O46">
        <v>0.75</v>
      </c>
      <c r="P46">
        <v>15.1396</v>
      </c>
      <c r="Q46">
        <v>0.50465300000000002</v>
      </c>
      <c r="S46" s="15" t="s">
        <v>127</v>
      </c>
      <c r="T46" s="15" t="s">
        <v>89</v>
      </c>
      <c r="U46" s="15">
        <v>0.62333333333333329</v>
      </c>
      <c r="V46" s="15">
        <v>28.528500000000001</v>
      </c>
      <c r="W46" s="15">
        <v>0.96706800000000004</v>
      </c>
    </row>
    <row r="47" spans="1:23" x14ac:dyDescent="0.25">
      <c r="A47" s="8" t="s">
        <v>128</v>
      </c>
      <c r="B47" s="8" t="s">
        <v>66</v>
      </c>
      <c r="C47" s="8">
        <v>0.97</v>
      </c>
      <c r="D47" s="8">
        <v>6.2116699999999998</v>
      </c>
      <c r="E47" s="8">
        <v>0.20705599999999999</v>
      </c>
      <c r="G47" s="6" t="s">
        <v>128</v>
      </c>
      <c r="H47" s="6" t="s">
        <v>66</v>
      </c>
      <c r="I47" s="6">
        <v>0.97</v>
      </c>
      <c r="J47" s="6">
        <v>6.2116699999999998</v>
      </c>
      <c r="K47" s="6">
        <v>0.20705599999999999</v>
      </c>
      <c r="M47" t="s">
        <v>128</v>
      </c>
      <c r="N47" t="s">
        <v>86</v>
      </c>
      <c r="O47">
        <v>1</v>
      </c>
      <c r="P47">
        <v>9.7381100000000007</v>
      </c>
      <c r="Q47">
        <v>0.324604</v>
      </c>
      <c r="S47" s="15" t="s">
        <v>128</v>
      </c>
      <c r="T47" s="15" t="s">
        <v>89</v>
      </c>
      <c r="U47" s="15">
        <v>0.84333333333333338</v>
      </c>
      <c r="V47" s="15">
        <v>13.177</v>
      </c>
      <c r="W47" s="15">
        <v>0.43923499999999999</v>
      </c>
    </row>
    <row r="48" spans="1:23" x14ac:dyDescent="0.25">
      <c r="A48" s="8" t="s">
        <v>129</v>
      </c>
      <c r="B48" s="8" t="s">
        <v>66</v>
      </c>
      <c r="C48" s="8">
        <v>1</v>
      </c>
      <c r="D48" s="8">
        <v>3.9585300000000001</v>
      </c>
      <c r="E48" s="8">
        <v>0.13195100000000001</v>
      </c>
      <c r="G48" s="6" t="s">
        <v>129</v>
      </c>
      <c r="H48" s="6" t="s">
        <v>66</v>
      </c>
      <c r="I48" s="6">
        <v>1</v>
      </c>
      <c r="J48" s="6">
        <v>3.9585300000000001</v>
      </c>
      <c r="K48" s="6">
        <v>0.13195100000000001</v>
      </c>
      <c r="M48" t="s">
        <v>129</v>
      </c>
      <c r="N48" t="s">
        <v>86</v>
      </c>
      <c r="O48">
        <v>0.85</v>
      </c>
      <c r="P48">
        <v>15.9078</v>
      </c>
      <c r="Q48">
        <v>0.53026099999999998</v>
      </c>
      <c r="S48" s="15" t="s">
        <v>129</v>
      </c>
      <c r="T48" s="15" t="s">
        <v>89</v>
      </c>
      <c r="U48" s="15">
        <v>0.60333333333333339</v>
      </c>
      <c r="V48" s="15">
        <v>23.407499999999999</v>
      </c>
      <c r="W48" s="15">
        <v>0.89341499999999996</v>
      </c>
    </row>
    <row r="49" spans="1:23" x14ac:dyDescent="0.25">
      <c r="A49" s="8" t="s">
        <v>130</v>
      </c>
      <c r="B49" s="8" t="s">
        <v>66</v>
      </c>
      <c r="C49" s="8">
        <v>0.106667</v>
      </c>
      <c r="D49" s="8">
        <v>67.715299999999999</v>
      </c>
      <c r="E49" s="8">
        <v>2.4534500000000001</v>
      </c>
      <c r="G49" s="6" t="s">
        <v>130</v>
      </c>
      <c r="H49" s="6" t="s">
        <v>66</v>
      </c>
      <c r="I49" s="6">
        <v>0.106667</v>
      </c>
      <c r="J49" s="6">
        <v>67.715299999999999</v>
      </c>
      <c r="K49" s="6">
        <v>2.4534500000000001</v>
      </c>
      <c r="M49" t="s">
        <v>130</v>
      </c>
      <c r="N49" t="s">
        <v>86</v>
      </c>
      <c r="O49">
        <v>0.77666666666666673</v>
      </c>
      <c r="P49">
        <v>17.5685</v>
      </c>
      <c r="Q49">
        <v>0.585615</v>
      </c>
      <c r="S49" s="15" t="s">
        <v>130</v>
      </c>
      <c r="T49" s="15" t="s">
        <v>89</v>
      </c>
      <c r="U49" s="15">
        <v>0.25</v>
      </c>
      <c r="V49" s="15">
        <v>32.166200000000003</v>
      </c>
      <c r="W49" s="15">
        <v>1.0867</v>
      </c>
    </row>
    <row r="50" spans="1:23" x14ac:dyDescent="0.25">
      <c r="A50" s="8" t="s">
        <v>131</v>
      </c>
      <c r="B50" s="8" t="s">
        <v>66</v>
      </c>
      <c r="C50" s="8">
        <v>0.5</v>
      </c>
      <c r="D50" s="8">
        <v>36.723300000000002</v>
      </c>
      <c r="E50" s="8">
        <v>1.31155</v>
      </c>
      <c r="G50" s="6" t="s">
        <v>131</v>
      </c>
      <c r="H50" s="6" t="s">
        <v>66</v>
      </c>
      <c r="I50" s="6">
        <v>0.5</v>
      </c>
      <c r="J50" s="6">
        <v>36.723300000000002</v>
      </c>
      <c r="K50" s="6">
        <v>1.31155</v>
      </c>
      <c r="M50" t="s">
        <v>131</v>
      </c>
      <c r="N50" t="s">
        <v>86</v>
      </c>
      <c r="O50">
        <v>0.96666666666666667</v>
      </c>
      <c r="P50">
        <v>14.173400000000001</v>
      </c>
      <c r="Q50">
        <v>0.47244700000000001</v>
      </c>
      <c r="S50" s="15" t="s">
        <v>131</v>
      </c>
      <c r="T50" s="15" t="s">
        <v>89</v>
      </c>
      <c r="U50" s="15">
        <v>0.64666666666666661</v>
      </c>
      <c r="V50" s="15">
        <v>21.134799999999998</v>
      </c>
      <c r="W50" s="15">
        <v>0.70449300000000004</v>
      </c>
    </row>
    <row r="51" spans="1:23" x14ac:dyDescent="0.25">
      <c r="A51" s="8" t="s">
        <v>132</v>
      </c>
      <c r="B51" s="8" t="s">
        <v>66</v>
      </c>
      <c r="C51" s="8">
        <v>0.76333300000000004</v>
      </c>
      <c r="D51" s="8">
        <v>20.2944</v>
      </c>
      <c r="E51" s="8">
        <v>0.70466499999999999</v>
      </c>
      <c r="G51" s="6" t="s">
        <v>132</v>
      </c>
      <c r="H51" s="6" t="s">
        <v>66</v>
      </c>
      <c r="I51" s="6">
        <v>0.76333300000000004</v>
      </c>
      <c r="J51" s="6">
        <v>20.2944</v>
      </c>
      <c r="K51" s="6">
        <v>0.70466499999999999</v>
      </c>
      <c r="M51" t="s">
        <v>132</v>
      </c>
      <c r="N51" t="s">
        <v>86</v>
      </c>
      <c r="O51">
        <v>0.67</v>
      </c>
      <c r="P51">
        <v>18.062899999999999</v>
      </c>
      <c r="Q51">
        <v>0.60209599999999996</v>
      </c>
      <c r="S51" s="15" t="s">
        <v>132</v>
      </c>
      <c r="T51" s="15" t="s">
        <v>89</v>
      </c>
      <c r="U51" s="15">
        <v>0.66666666666666663</v>
      </c>
      <c r="V51" s="15">
        <v>24.307400000000001</v>
      </c>
      <c r="W51" s="15">
        <v>0.87436599999999998</v>
      </c>
    </row>
    <row r="52" spans="1:23" x14ac:dyDescent="0.25">
      <c r="A52" s="8" t="s">
        <v>133</v>
      </c>
      <c r="B52" s="8" t="s">
        <v>66</v>
      </c>
      <c r="C52" s="8">
        <v>0.47</v>
      </c>
      <c r="D52" s="8">
        <v>36.806600000000003</v>
      </c>
      <c r="E52" s="8">
        <v>1.37338</v>
      </c>
      <c r="G52" s="6" t="s">
        <v>133</v>
      </c>
      <c r="H52" s="6" t="s">
        <v>66</v>
      </c>
      <c r="I52" s="6">
        <v>0.47</v>
      </c>
      <c r="J52" s="6">
        <v>36.806600000000003</v>
      </c>
      <c r="K52" s="6">
        <v>1.37338</v>
      </c>
      <c r="M52" t="s">
        <v>133</v>
      </c>
      <c r="N52" t="s">
        <v>86</v>
      </c>
      <c r="O52">
        <v>0.85</v>
      </c>
      <c r="P52">
        <v>15.598599999999999</v>
      </c>
      <c r="Q52">
        <v>0.51995400000000003</v>
      </c>
      <c r="S52" s="15" t="s">
        <v>133</v>
      </c>
      <c r="T52" s="15" t="s">
        <v>89</v>
      </c>
      <c r="U52" s="15">
        <v>0.72000000000000008</v>
      </c>
      <c r="V52" s="15">
        <v>22.4238</v>
      </c>
      <c r="W52" s="15">
        <v>0.74746000000000001</v>
      </c>
    </row>
    <row r="53" spans="1:23" x14ac:dyDescent="0.25">
      <c r="A53" s="8" t="s">
        <v>134</v>
      </c>
      <c r="B53" s="8" t="s">
        <v>66</v>
      </c>
      <c r="C53" s="8">
        <v>0.41666700000000001</v>
      </c>
      <c r="D53" s="8">
        <v>21.5398</v>
      </c>
      <c r="E53" s="8">
        <v>0.71799500000000005</v>
      </c>
      <c r="G53" s="6" t="s">
        <v>134</v>
      </c>
      <c r="H53" s="6" t="s">
        <v>66</v>
      </c>
      <c r="I53" s="6">
        <v>0.41666700000000001</v>
      </c>
      <c r="J53" s="6">
        <v>21.5398</v>
      </c>
      <c r="K53" s="6">
        <v>0.71799500000000005</v>
      </c>
      <c r="M53" t="s">
        <v>134</v>
      </c>
      <c r="N53" t="s">
        <v>86</v>
      </c>
      <c r="O53">
        <v>0.36333333333333334</v>
      </c>
      <c r="P53">
        <v>30.446100000000001</v>
      </c>
      <c r="Q53">
        <v>1.0148699999999999</v>
      </c>
      <c r="S53" s="15" t="s">
        <v>134</v>
      </c>
      <c r="T53" s="15" t="s">
        <v>89</v>
      </c>
      <c r="U53" s="15">
        <v>0.56333333333333324</v>
      </c>
      <c r="V53" s="15">
        <v>29.483499999999999</v>
      </c>
      <c r="W53" s="15">
        <v>1.02373</v>
      </c>
    </row>
    <row r="54" spans="1:23" x14ac:dyDescent="0.25">
      <c r="A54" s="8" t="s">
        <v>135</v>
      </c>
      <c r="B54" s="8" t="s">
        <v>66</v>
      </c>
      <c r="C54" s="8">
        <v>0</v>
      </c>
      <c r="D54" s="8">
        <v>75.429500000000004</v>
      </c>
      <c r="E54" s="8">
        <v>2.5656300000000001</v>
      </c>
      <c r="G54" s="6" t="s">
        <v>135</v>
      </c>
      <c r="H54" s="6" t="s">
        <v>66</v>
      </c>
      <c r="I54" s="6">
        <v>0</v>
      </c>
      <c r="J54" s="6">
        <v>75.429500000000004</v>
      </c>
      <c r="K54" s="6">
        <v>2.5656300000000001</v>
      </c>
      <c r="M54" t="s">
        <v>135</v>
      </c>
      <c r="N54" t="s">
        <v>86</v>
      </c>
      <c r="O54">
        <v>0.8</v>
      </c>
      <c r="P54">
        <v>22.709299999999999</v>
      </c>
      <c r="Q54">
        <v>0.75697599999999998</v>
      </c>
      <c r="S54" s="15" t="s">
        <v>135</v>
      </c>
      <c r="T54" s="15" t="s">
        <v>89</v>
      </c>
      <c r="U54" s="15">
        <v>1</v>
      </c>
      <c r="V54" s="15">
        <v>10.0063</v>
      </c>
      <c r="W54" s="15">
        <v>0.33354200000000001</v>
      </c>
    </row>
    <row r="55" spans="1:23" x14ac:dyDescent="0.25">
      <c r="A55" s="8" t="s">
        <v>136</v>
      </c>
      <c r="B55" s="8" t="s">
        <v>66</v>
      </c>
      <c r="C55" s="8">
        <v>0.56666700000000003</v>
      </c>
      <c r="D55" s="8">
        <v>26.5261</v>
      </c>
      <c r="E55" s="8">
        <v>0.88420399999999999</v>
      </c>
      <c r="G55" s="6" t="s">
        <v>136</v>
      </c>
      <c r="H55" s="6" t="s">
        <v>66</v>
      </c>
      <c r="I55" s="6">
        <v>0.56666700000000003</v>
      </c>
      <c r="J55" s="6">
        <v>26.5261</v>
      </c>
      <c r="K55" s="6">
        <v>0.88420399999999999</v>
      </c>
      <c r="M55" t="s">
        <v>136</v>
      </c>
      <c r="N55" t="s">
        <v>86</v>
      </c>
      <c r="O55">
        <v>0.11</v>
      </c>
      <c r="P55">
        <v>44.129199999999997</v>
      </c>
      <c r="Q55">
        <v>1.4709700000000001</v>
      </c>
      <c r="S55" s="15" t="s">
        <v>136</v>
      </c>
      <c r="T55" s="15" t="s">
        <v>89</v>
      </c>
      <c r="U55" s="15">
        <v>0.42333333333333328</v>
      </c>
      <c r="V55" s="15">
        <v>28.385000000000002</v>
      </c>
      <c r="W55" s="15">
        <v>0.98902500000000004</v>
      </c>
    </row>
    <row r="56" spans="1:23" x14ac:dyDescent="0.25">
      <c r="A56" s="8" t="s">
        <v>137</v>
      </c>
      <c r="B56" s="8" t="s">
        <v>66</v>
      </c>
      <c r="C56" s="8">
        <v>0.63666699999999998</v>
      </c>
      <c r="D56" s="8">
        <v>31.6431</v>
      </c>
      <c r="E56" s="8">
        <v>1.05477</v>
      </c>
      <c r="G56" s="6" t="s">
        <v>137</v>
      </c>
      <c r="H56" s="6" t="s">
        <v>66</v>
      </c>
      <c r="I56" s="6">
        <v>0.63666699999999998</v>
      </c>
      <c r="J56" s="6">
        <v>31.6431</v>
      </c>
      <c r="K56" s="6">
        <v>1.05477</v>
      </c>
      <c r="M56" t="s">
        <v>137</v>
      </c>
      <c r="N56" t="s">
        <v>86</v>
      </c>
      <c r="O56">
        <v>0.58666666666666667</v>
      </c>
      <c r="P56">
        <v>22.067799999999998</v>
      </c>
      <c r="Q56">
        <v>0.73559399999999997</v>
      </c>
      <c r="S56" s="15" t="s">
        <v>137</v>
      </c>
      <c r="T56" s="15" t="s">
        <v>89</v>
      </c>
      <c r="U56" s="15">
        <v>0.7</v>
      </c>
      <c r="V56" s="15">
        <v>21.750599999999999</v>
      </c>
      <c r="W56" s="15">
        <v>0.77680700000000003</v>
      </c>
    </row>
    <row r="57" spans="1:23" x14ac:dyDescent="0.25">
      <c r="A57" s="8" t="s">
        <v>138</v>
      </c>
      <c r="B57" s="8" t="s">
        <v>66</v>
      </c>
      <c r="C57" s="8">
        <v>0.81</v>
      </c>
      <c r="D57" s="8">
        <v>15.336600000000001</v>
      </c>
      <c r="E57" s="8">
        <v>0.51121899999999998</v>
      </c>
      <c r="G57" s="6" t="s">
        <v>138</v>
      </c>
      <c r="H57" s="6" t="s">
        <v>66</v>
      </c>
      <c r="I57" s="6">
        <v>0.81</v>
      </c>
      <c r="J57" s="6">
        <v>15.336600000000001</v>
      </c>
      <c r="K57" s="6">
        <v>0.51121899999999998</v>
      </c>
      <c r="M57" t="s">
        <v>138</v>
      </c>
      <c r="N57" t="s">
        <v>86</v>
      </c>
      <c r="O57">
        <v>1</v>
      </c>
      <c r="P57">
        <v>9.2999899999999993</v>
      </c>
      <c r="Q57">
        <v>0.31</v>
      </c>
      <c r="S57" s="15" t="s">
        <v>138</v>
      </c>
      <c r="T57" s="15" t="s">
        <v>89</v>
      </c>
      <c r="U57" s="15">
        <v>0.63</v>
      </c>
      <c r="V57" s="15">
        <v>20.102499999999999</v>
      </c>
      <c r="W57" s="15">
        <v>0.68375699999999995</v>
      </c>
    </row>
    <row r="58" spans="1:23" x14ac:dyDescent="0.25">
      <c r="A58" s="8" t="s">
        <v>139</v>
      </c>
      <c r="B58" s="8" t="s">
        <v>66</v>
      </c>
      <c r="C58" s="8">
        <v>0.75333300000000003</v>
      </c>
      <c r="D58" s="8">
        <v>12.4411</v>
      </c>
      <c r="E58" s="8">
        <v>0.41470299999999999</v>
      </c>
      <c r="G58" s="6" t="s">
        <v>139</v>
      </c>
      <c r="H58" s="6" t="s">
        <v>66</v>
      </c>
      <c r="I58" s="6">
        <v>0.75333300000000003</v>
      </c>
      <c r="J58" s="6">
        <v>12.4411</v>
      </c>
      <c r="K58" s="6">
        <v>0.41470299999999999</v>
      </c>
      <c r="M58" t="s">
        <v>139</v>
      </c>
      <c r="N58" t="s">
        <v>86</v>
      </c>
      <c r="O58">
        <v>0.7566666666666666</v>
      </c>
      <c r="P58">
        <v>16.4283</v>
      </c>
      <c r="Q58">
        <v>0.54761099999999996</v>
      </c>
      <c r="S58" s="15" t="s">
        <v>139</v>
      </c>
      <c r="T58" s="15" t="s">
        <v>89</v>
      </c>
      <c r="U58" s="15">
        <v>0.61333333333333329</v>
      </c>
      <c r="V58" s="15">
        <v>25.290700000000001</v>
      </c>
      <c r="W58" s="15">
        <v>0.84302500000000002</v>
      </c>
    </row>
    <row r="59" spans="1:23" x14ac:dyDescent="0.25">
      <c r="A59" s="8" t="s">
        <v>140</v>
      </c>
      <c r="B59" s="8" t="s">
        <v>66</v>
      </c>
      <c r="C59" s="8">
        <v>0.55666700000000002</v>
      </c>
      <c r="D59" s="8">
        <v>19.5932</v>
      </c>
      <c r="E59" s="8">
        <v>0.65310599999999996</v>
      </c>
      <c r="G59" s="6" t="s">
        <v>140</v>
      </c>
      <c r="H59" s="6" t="s">
        <v>66</v>
      </c>
      <c r="I59" s="6">
        <v>0.55666700000000002</v>
      </c>
      <c r="J59" s="6">
        <v>19.5932</v>
      </c>
      <c r="K59" s="6">
        <v>0.65310599999999996</v>
      </c>
      <c r="M59" t="s">
        <v>140</v>
      </c>
      <c r="N59" t="s">
        <v>86</v>
      </c>
      <c r="O59">
        <v>0.34333333333333338</v>
      </c>
      <c r="P59">
        <v>26.281400000000001</v>
      </c>
      <c r="Q59">
        <v>0.87604800000000005</v>
      </c>
      <c r="S59" s="15" t="s">
        <v>140</v>
      </c>
      <c r="T59" s="15" t="s">
        <v>89</v>
      </c>
      <c r="U59" s="15">
        <v>1</v>
      </c>
      <c r="V59" s="15">
        <v>12.2875</v>
      </c>
      <c r="W59" s="15">
        <v>0.40958299999999997</v>
      </c>
    </row>
    <row r="60" spans="1:23" x14ac:dyDescent="0.25">
      <c r="A60" s="8" t="s">
        <v>141</v>
      </c>
      <c r="B60" s="8" t="s">
        <v>66</v>
      </c>
      <c r="C60" s="8">
        <v>0.74333300000000002</v>
      </c>
      <c r="D60" s="8">
        <v>15.888999999999999</v>
      </c>
      <c r="E60" s="8">
        <v>0.52963400000000005</v>
      </c>
      <c r="G60" s="6" t="s">
        <v>141</v>
      </c>
      <c r="H60" s="6" t="s">
        <v>66</v>
      </c>
      <c r="I60" s="6">
        <v>0.74333300000000002</v>
      </c>
      <c r="J60" s="6">
        <v>15.888999999999999</v>
      </c>
      <c r="K60" s="6">
        <v>0.52963400000000005</v>
      </c>
      <c r="M60" t="s">
        <v>141</v>
      </c>
      <c r="N60" t="s">
        <v>86</v>
      </c>
      <c r="O60">
        <v>0.52333333333333332</v>
      </c>
      <c r="P60">
        <v>27.845099999999999</v>
      </c>
      <c r="Q60">
        <v>0.92817099999999997</v>
      </c>
      <c r="S60" s="15" t="s">
        <v>141</v>
      </c>
      <c r="T60" s="15" t="s">
        <v>89</v>
      </c>
      <c r="U60" s="15">
        <v>0.57666666666666666</v>
      </c>
      <c r="V60" s="15">
        <v>25.181100000000001</v>
      </c>
      <c r="W60" s="15">
        <v>0.84784899999999996</v>
      </c>
    </row>
    <row r="61" spans="1:23" x14ac:dyDescent="0.25">
      <c r="A61" s="8" t="s">
        <v>142</v>
      </c>
      <c r="B61" s="8" t="s">
        <v>66</v>
      </c>
      <c r="C61" s="8">
        <v>0.75666699999999998</v>
      </c>
      <c r="D61" s="8">
        <v>14.0396</v>
      </c>
      <c r="E61" s="8">
        <v>0.46798499999999998</v>
      </c>
      <c r="G61" s="6" t="s">
        <v>142</v>
      </c>
      <c r="H61" s="6" t="s">
        <v>66</v>
      </c>
      <c r="I61" s="6">
        <v>0.75666699999999998</v>
      </c>
      <c r="J61" s="6">
        <v>14.0396</v>
      </c>
      <c r="K61" s="6">
        <v>0.46798499999999998</v>
      </c>
      <c r="M61" t="s">
        <v>142</v>
      </c>
      <c r="N61" t="s">
        <v>86</v>
      </c>
      <c r="O61">
        <v>0.88</v>
      </c>
      <c r="P61">
        <v>14.737399999999999</v>
      </c>
      <c r="Q61">
        <v>0.49124499999999999</v>
      </c>
      <c r="S61" s="15" t="s">
        <v>142</v>
      </c>
      <c r="T61" s="15" t="s">
        <v>89</v>
      </c>
      <c r="U61" s="15">
        <v>0.57000000000000006</v>
      </c>
      <c r="V61" s="15">
        <v>29.252500000000001</v>
      </c>
      <c r="W61" s="15">
        <v>1.0018</v>
      </c>
    </row>
    <row r="62" spans="1:23" x14ac:dyDescent="0.25">
      <c r="A62" s="8" t="s">
        <v>143</v>
      </c>
      <c r="B62" s="8" t="s">
        <v>66</v>
      </c>
      <c r="C62" s="8">
        <v>0.62666699999999997</v>
      </c>
      <c r="D62" s="8">
        <v>24.427499999999998</v>
      </c>
      <c r="E62" s="8">
        <v>0.81425000000000003</v>
      </c>
      <c r="G62" s="6" t="s">
        <v>143</v>
      </c>
      <c r="H62" s="6" t="s">
        <v>66</v>
      </c>
      <c r="I62" s="6">
        <v>0.62666699999999997</v>
      </c>
      <c r="J62" s="6">
        <v>24.427499999999998</v>
      </c>
      <c r="K62" s="6">
        <v>0.81425000000000003</v>
      </c>
      <c r="M62" t="s">
        <v>143</v>
      </c>
      <c r="N62" t="s">
        <v>86</v>
      </c>
      <c r="O62">
        <v>0.4966666666666667</v>
      </c>
      <c r="P62">
        <v>23.884899999999998</v>
      </c>
      <c r="Q62">
        <v>0.79616399999999998</v>
      </c>
      <c r="S62" s="15" t="s">
        <v>143</v>
      </c>
      <c r="T62" s="15" t="s">
        <v>89</v>
      </c>
      <c r="U62" s="15">
        <v>0.27666666666666667</v>
      </c>
      <c r="V62" s="15">
        <v>29.2364</v>
      </c>
      <c r="W62" s="15">
        <v>1.095</v>
      </c>
    </row>
    <row r="63" spans="1:23" x14ac:dyDescent="0.25">
      <c r="A63" s="8" t="s">
        <v>144</v>
      </c>
      <c r="B63" s="8" t="s">
        <v>66</v>
      </c>
      <c r="C63" s="8">
        <v>1</v>
      </c>
      <c r="D63" s="8">
        <v>4.0835100000000004</v>
      </c>
      <c r="E63" s="8">
        <v>0.13611699999999999</v>
      </c>
      <c r="G63" s="6" t="s">
        <v>144</v>
      </c>
      <c r="H63" s="6" t="s">
        <v>66</v>
      </c>
      <c r="I63" s="6">
        <v>1</v>
      </c>
      <c r="J63" s="6">
        <v>4.0835100000000004</v>
      </c>
      <c r="K63" s="6">
        <v>0.13611699999999999</v>
      </c>
      <c r="M63" t="s">
        <v>144</v>
      </c>
      <c r="N63" t="s">
        <v>86</v>
      </c>
      <c r="O63">
        <v>0.83333333333333337</v>
      </c>
      <c r="P63">
        <v>13.4816</v>
      </c>
      <c r="Q63">
        <v>0.44938800000000001</v>
      </c>
      <c r="S63" s="15" t="s">
        <v>144</v>
      </c>
      <c r="T63" s="15" t="s">
        <v>89</v>
      </c>
      <c r="U63" s="15">
        <v>0.71000000000000008</v>
      </c>
      <c r="V63" s="15">
        <v>16.5549</v>
      </c>
      <c r="W63" s="15">
        <v>0.56309200000000004</v>
      </c>
    </row>
    <row r="64" spans="1:23" x14ac:dyDescent="0.25">
      <c r="A64" s="8" t="s">
        <v>145</v>
      </c>
      <c r="B64" s="8" t="s">
        <v>66</v>
      </c>
      <c r="C64" s="8">
        <v>0.53666700000000001</v>
      </c>
      <c r="D64" s="8">
        <v>19.570900000000002</v>
      </c>
      <c r="E64" s="8">
        <v>0.65236400000000005</v>
      </c>
      <c r="G64" s="6" t="s">
        <v>145</v>
      </c>
      <c r="H64" s="6" t="s">
        <v>66</v>
      </c>
      <c r="I64" s="6">
        <v>0.53666700000000001</v>
      </c>
      <c r="J64" s="6">
        <v>19.570900000000002</v>
      </c>
      <c r="K64" s="6">
        <v>0.65236400000000005</v>
      </c>
      <c r="M64" t="s">
        <v>145</v>
      </c>
      <c r="N64" t="s">
        <v>86</v>
      </c>
      <c r="O64">
        <v>1</v>
      </c>
      <c r="P64">
        <v>11.458</v>
      </c>
      <c r="Q64">
        <v>0.38193300000000002</v>
      </c>
      <c r="S64" s="15" t="s">
        <v>145</v>
      </c>
      <c r="T64" s="15" t="s">
        <v>89</v>
      </c>
      <c r="U64" s="15">
        <v>1</v>
      </c>
      <c r="V64" s="15">
        <v>10.360799999999999</v>
      </c>
      <c r="W64" s="15">
        <v>0.34536099999999997</v>
      </c>
    </row>
    <row r="65" spans="1:23" x14ac:dyDescent="0.25">
      <c r="A65" s="8" t="s">
        <v>146</v>
      </c>
      <c r="B65" s="8" t="s">
        <v>66</v>
      </c>
      <c r="C65" s="8">
        <v>0.58666700000000005</v>
      </c>
      <c r="D65" s="8">
        <v>16.094999999999999</v>
      </c>
      <c r="E65" s="8">
        <v>0.53649899999999995</v>
      </c>
      <c r="G65" s="6" t="s">
        <v>146</v>
      </c>
      <c r="H65" s="6" t="s">
        <v>66</v>
      </c>
      <c r="I65" s="6">
        <v>0.58666700000000005</v>
      </c>
      <c r="J65" s="6">
        <v>16.094999999999999</v>
      </c>
      <c r="K65" s="6">
        <v>0.53649899999999995</v>
      </c>
      <c r="M65" t="s">
        <v>146</v>
      </c>
      <c r="N65" t="s">
        <v>86</v>
      </c>
      <c r="O65">
        <v>0.43</v>
      </c>
      <c r="P65">
        <v>26.738399999999999</v>
      </c>
      <c r="Q65">
        <v>0.89127999999999996</v>
      </c>
      <c r="S65" s="15" t="s">
        <v>146</v>
      </c>
      <c r="T65" s="15" t="s">
        <v>89</v>
      </c>
      <c r="U65" s="15">
        <v>0.30666666666666664</v>
      </c>
      <c r="V65" s="15">
        <v>26.974399999999999</v>
      </c>
      <c r="W65" s="15">
        <v>1.08331</v>
      </c>
    </row>
    <row r="66" spans="1:23" x14ac:dyDescent="0.25">
      <c r="A66" s="8" t="s">
        <v>147</v>
      </c>
      <c r="B66" s="8" t="s">
        <v>66</v>
      </c>
      <c r="C66" s="8">
        <v>0.88333300000000003</v>
      </c>
      <c r="D66" s="8">
        <v>7.7723000000000004</v>
      </c>
      <c r="E66" s="8">
        <v>0.259077</v>
      </c>
      <c r="G66" s="6" t="s">
        <v>147</v>
      </c>
      <c r="H66" s="6" t="s">
        <v>66</v>
      </c>
      <c r="I66" s="6">
        <v>0.88333300000000003</v>
      </c>
      <c r="J66" s="6">
        <v>7.7723000000000004</v>
      </c>
      <c r="K66" s="6">
        <v>0.259077</v>
      </c>
      <c r="M66" t="s">
        <v>147</v>
      </c>
      <c r="N66" t="s">
        <v>86</v>
      </c>
      <c r="O66">
        <v>0.37666666666666671</v>
      </c>
      <c r="P66">
        <v>43.2697</v>
      </c>
      <c r="Q66">
        <v>1.45689</v>
      </c>
      <c r="S66" s="15" t="s">
        <v>147</v>
      </c>
      <c r="T66" s="15" t="s">
        <v>89</v>
      </c>
      <c r="U66" s="15">
        <v>0.29333333333333333</v>
      </c>
      <c r="V66" s="15">
        <v>28.288499999999999</v>
      </c>
      <c r="W66" s="15">
        <v>0.94294900000000004</v>
      </c>
    </row>
    <row r="67" spans="1:23" x14ac:dyDescent="0.25">
      <c r="A67" s="8" t="s">
        <v>148</v>
      </c>
      <c r="B67" s="8" t="s">
        <v>66</v>
      </c>
      <c r="C67" s="8">
        <v>0.78</v>
      </c>
      <c r="D67" s="8">
        <v>11.386799999999999</v>
      </c>
      <c r="E67" s="8">
        <v>0.37955899999999998</v>
      </c>
      <c r="G67" s="6" t="s">
        <v>148</v>
      </c>
      <c r="H67" s="6" t="s">
        <v>66</v>
      </c>
      <c r="I67" s="6">
        <v>0.78</v>
      </c>
      <c r="J67" s="6">
        <v>11.386799999999999</v>
      </c>
      <c r="K67" s="6">
        <v>0.37955899999999998</v>
      </c>
      <c r="M67" t="s">
        <v>148</v>
      </c>
      <c r="N67" t="s">
        <v>86</v>
      </c>
      <c r="O67">
        <v>0.64333333333333331</v>
      </c>
      <c r="P67">
        <v>20.600300000000001</v>
      </c>
      <c r="Q67">
        <v>0.68667699999999998</v>
      </c>
      <c r="S67" s="15" t="s">
        <v>148</v>
      </c>
      <c r="T67" s="15" t="s">
        <v>89</v>
      </c>
      <c r="U67" s="15">
        <v>0.31</v>
      </c>
      <c r="V67" s="15">
        <v>25.349900000000002</v>
      </c>
      <c r="W67" s="15">
        <v>0.85353199999999996</v>
      </c>
    </row>
    <row r="68" spans="1:23" x14ac:dyDescent="0.25">
      <c r="A68" s="8" t="s">
        <v>149</v>
      </c>
      <c r="B68" s="8" t="s">
        <v>66</v>
      </c>
      <c r="C68" s="8">
        <v>1</v>
      </c>
      <c r="D68" s="8">
        <v>6.0025700000000004</v>
      </c>
      <c r="E68" s="8">
        <v>0.20008600000000001</v>
      </c>
      <c r="G68" s="6" t="s">
        <v>149</v>
      </c>
      <c r="H68" s="6" t="s">
        <v>66</v>
      </c>
      <c r="I68" s="6">
        <v>1</v>
      </c>
      <c r="J68" s="6">
        <v>6.0025700000000004</v>
      </c>
      <c r="K68" s="6">
        <v>0.20008600000000001</v>
      </c>
      <c r="M68" t="s">
        <v>149</v>
      </c>
      <c r="N68" t="s">
        <v>86</v>
      </c>
      <c r="O68">
        <v>0.62666666666666671</v>
      </c>
      <c r="P68">
        <v>20.261199999999999</v>
      </c>
      <c r="Q68">
        <v>0.675373</v>
      </c>
      <c r="S68" s="15" t="s">
        <v>149</v>
      </c>
      <c r="T68" s="15" t="s">
        <v>89</v>
      </c>
      <c r="U68" s="15">
        <v>0.05</v>
      </c>
      <c r="V68" s="15">
        <v>35.239899999999999</v>
      </c>
      <c r="W68" s="15">
        <v>1.1945699999999999</v>
      </c>
    </row>
    <row r="69" spans="1:23" x14ac:dyDescent="0.25">
      <c r="A69" s="8" t="s">
        <v>150</v>
      </c>
      <c r="B69" s="8" t="s">
        <v>66</v>
      </c>
      <c r="C69" s="8">
        <v>0.58666700000000005</v>
      </c>
      <c r="D69" s="8">
        <v>16.8431</v>
      </c>
      <c r="E69" s="8">
        <v>0.56143600000000005</v>
      </c>
      <c r="G69" s="6" t="s">
        <v>150</v>
      </c>
      <c r="H69" s="6" t="s">
        <v>66</v>
      </c>
      <c r="I69" s="6">
        <v>0.58666700000000005</v>
      </c>
      <c r="J69" s="6">
        <v>16.8431</v>
      </c>
      <c r="K69" s="6">
        <v>0.56143600000000005</v>
      </c>
      <c r="M69" t="s">
        <v>150</v>
      </c>
      <c r="N69" t="s">
        <v>86</v>
      </c>
      <c r="O69">
        <v>0.95</v>
      </c>
      <c r="P69">
        <v>13.0532</v>
      </c>
      <c r="Q69">
        <v>0.43510599999999999</v>
      </c>
      <c r="S69" s="15" t="s">
        <v>150</v>
      </c>
      <c r="T69" s="15" t="s">
        <v>89</v>
      </c>
      <c r="U69" s="15">
        <v>0.60333333333333339</v>
      </c>
      <c r="V69" s="15">
        <v>18.850300000000001</v>
      </c>
      <c r="W69" s="15">
        <v>0.62834400000000001</v>
      </c>
    </row>
    <row r="70" spans="1:23" x14ac:dyDescent="0.25">
      <c r="A70" s="8" t="s">
        <v>151</v>
      </c>
      <c r="B70" s="8" t="s">
        <v>66</v>
      </c>
      <c r="C70" s="8">
        <v>0.84</v>
      </c>
      <c r="D70" s="8">
        <v>7.7779499999999997</v>
      </c>
      <c r="E70" s="8">
        <v>0.25926500000000002</v>
      </c>
      <c r="G70" s="6" t="s">
        <v>151</v>
      </c>
      <c r="H70" s="6" t="s">
        <v>66</v>
      </c>
      <c r="I70" s="6">
        <v>0.84</v>
      </c>
      <c r="J70" s="6">
        <v>7.7779499999999997</v>
      </c>
      <c r="K70" s="6">
        <v>0.25926500000000002</v>
      </c>
      <c r="M70" t="s">
        <v>151</v>
      </c>
      <c r="N70" t="s">
        <v>86</v>
      </c>
      <c r="O70">
        <v>0.78666666666666674</v>
      </c>
      <c r="P70">
        <v>12.782400000000001</v>
      </c>
      <c r="Q70">
        <v>0.42608200000000002</v>
      </c>
      <c r="S70" s="15" t="s">
        <v>151</v>
      </c>
      <c r="T70" s="15" t="s">
        <v>89</v>
      </c>
      <c r="U70" s="15">
        <v>0.10666666666666667</v>
      </c>
      <c r="V70" s="15">
        <v>34.665700000000001</v>
      </c>
      <c r="W70" s="15">
        <v>1.1555200000000001</v>
      </c>
    </row>
    <row r="71" spans="1:23" x14ac:dyDescent="0.25">
      <c r="A71" s="8" t="s">
        <v>152</v>
      </c>
      <c r="B71" s="8" t="s">
        <v>66</v>
      </c>
      <c r="C71" s="8">
        <v>0.91666700000000001</v>
      </c>
      <c r="D71" s="8">
        <v>9.4493299999999998</v>
      </c>
      <c r="E71" s="8">
        <v>0.31497799999999998</v>
      </c>
      <c r="G71" s="6" t="s">
        <v>152</v>
      </c>
      <c r="H71" s="6" t="s">
        <v>66</v>
      </c>
      <c r="I71" s="6">
        <v>0.91666700000000001</v>
      </c>
      <c r="J71" s="6">
        <v>9.4493299999999998</v>
      </c>
      <c r="K71" s="6">
        <v>0.31497799999999998</v>
      </c>
      <c r="M71" t="s">
        <v>152</v>
      </c>
      <c r="N71" t="s">
        <v>86</v>
      </c>
      <c r="O71">
        <v>0.62333333333333329</v>
      </c>
      <c r="P71">
        <v>21.2547</v>
      </c>
      <c r="Q71">
        <v>0.70848900000000004</v>
      </c>
      <c r="S71" s="15" t="s">
        <v>152</v>
      </c>
      <c r="T71" s="15" t="s">
        <v>89</v>
      </c>
      <c r="U71" s="15">
        <v>0.22333333333333333</v>
      </c>
      <c r="V71" s="15">
        <v>32.874000000000002</v>
      </c>
      <c r="W71" s="15">
        <v>1.10687</v>
      </c>
    </row>
    <row r="72" spans="1:23" x14ac:dyDescent="0.25">
      <c r="A72" s="8" t="s">
        <v>153</v>
      </c>
      <c r="B72" s="8" t="s">
        <v>66</v>
      </c>
      <c r="C72" s="8">
        <v>0.78</v>
      </c>
      <c r="D72" s="8">
        <v>11.949400000000001</v>
      </c>
      <c r="E72" s="8">
        <v>0.398314</v>
      </c>
      <c r="G72" s="6" t="s">
        <v>153</v>
      </c>
      <c r="H72" s="6" t="s">
        <v>66</v>
      </c>
      <c r="I72" s="6">
        <v>0.78</v>
      </c>
      <c r="J72" s="6">
        <v>11.949400000000001</v>
      </c>
      <c r="K72" s="6">
        <v>0.398314</v>
      </c>
      <c r="M72" t="s">
        <v>153</v>
      </c>
      <c r="N72" t="s">
        <v>86</v>
      </c>
      <c r="O72">
        <v>0.69666666666666666</v>
      </c>
      <c r="P72">
        <v>16.3828</v>
      </c>
      <c r="Q72">
        <v>0.54609300000000005</v>
      </c>
      <c r="S72" s="15" t="s">
        <v>153</v>
      </c>
      <c r="T72" s="15" t="s">
        <v>89</v>
      </c>
      <c r="U72" s="15">
        <v>0.28333333333333333</v>
      </c>
      <c r="V72" s="15">
        <v>28.974399999999999</v>
      </c>
      <c r="W72" s="15">
        <v>0.96581499999999998</v>
      </c>
    </row>
    <row r="73" spans="1:23" x14ac:dyDescent="0.25">
      <c r="A73" s="8" t="s">
        <v>154</v>
      </c>
      <c r="B73" s="8" t="s">
        <v>66</v>
      </c>
      <c r="C73" s="8">
        <v>1</v>
      </c>
      <c r="D73" s="8">
        <v>5.1308999999999996</v>
      </c>
      <c r="E73" s="8">
        <v>0.17102999999999999</v>
      </c>
      <c r="G73" s="6" t="s">
        <v>154</v>
      </c>
      <c r="H73" s="6" t="s">
        <v>66</v>
      </c>
      <c r="I73" s="6">
        <v>1</v>
      </c>
      <c r="J73" s="6">
        <v>5.1308999999999996</v>
      </c>
      <c r="K73" s="6">
        <v>0.17102999999999999</v>
      </c>
      <c r="M73" t="s">
        <v>154</v>
      </c>
      <c r="N73" t="s">
        <v>86</v>
      </c>
      <c r="O73">
        <v>0.29333333333333333</v>
      </c>
      <c r="P73">
        <v>48.251600000000003</v>
      </c>
      <c r="Q73">
        <v>1.6754</v>
      </c>
      <c r="S73" s="15" t="s">
        <v>154</v>
      </c>
      <c r="T73" s="15" t="s">
        <v>89</v>
      </c>
      <c r="U73" s="15">
        <v>0.16666666666666666</v>
      </c>
      <c r="V73" s="15">
        <v>41.300699999999999</v>
      </c>
      <c r="W73" s="15">
        <v>1.5018400000000001</v>
      </c>
    </row>
    <row r="74" spans="1:23" x14ac:dyDescent="0.25">
      <c r="A74" s="8" t="s">
        <v>155</v>
      </c>
      <c r="B74" s="8" t="s">
        <v>66</v>
      </c>
      <c r="C74" s="8">
        <v>0.48333300000000001</v>
      </c>
      <c r="D74" s="8">
        <v>27.2502</v>
      </c>
      <c r="E74" s="8">
        <v>0.90834000000000004</v>
      </c>
      <c r="G74" s="6" t="s">
        <v>155</v>
      </c>
      <c r="H74" s="6" t="s">
        <v>66</v>
      </c>
      <c r="I74" s="6">
        <v>0.48333300000000001</v>
      </c>
      <c r="J74" s="6">
        <v>27.2502</v>
      </c>
      <c r="K74" s="6">
        <v>0.90834000000000004</v>
      </c>
      <c r="M74" t="s">
        <v>155</v>
      </c>
      <c r="N74" t="s">
        <v>86</v>
      </c>
      <c r="O74">
        <v>0.56333333333333324</v>
      </c>
      <c r="P74">
        <v>24.171800000000001</v>
      </c>
      <c r="Q74">
        <v>0.81661600000000001</v>
      </c>
      <c r="S74" s="15" t="s">
        <v>155</v>
      </c>
      <c r="T74" s="15" t="s">
        <v>89</v>
      </c>
      <c r="U74" s="15">
        <v>0.90666666666666662</v>
      </c>
      <c r="V74" s="15">
        <v>10.6967</v>
      </c>
      <c r="W74" s="15">
        <v>0.35655799999999999</v>
      </c>
    </row>
    <row r="75" spans="1:23" x14ac:dyDescent="0.25">
      <c r="A75" s="8" t="s">
        <v>156</v>
      </c>
      <c r="B75" s="8" t="s">
        <v>66</v>
      </c>
      <c r="C75" s="8">
        <v>0.35</v>
      </c>
      <c r="D75" s="8">
        <v>51.054699999999997</v>
      </c>
      <c r="E75" s="8">
        <v>1.7018200000000001</v>
      </c>
      <c r="G75" s="6" t="s">
        <v>156</v>
      </c>
      <c r="H75" s="6" t="s">
        <v>66</v>
      </c>
      <c r="I75" s="6">
        <v>0.35</v>
      </c>
      <c r="J75" s="6">
        <v>51.054699999999997</v>
      </c>
      <c r="K75" s="6">
        <v>1.7018200000000001</v>
      </c>
      <c r="M75" t="s">
        <v>156</v>
      </c>
      <c r="N75" t="s">
        <v>86</v>
      </c>
      <c r="O75">
        <v>0.55333333333333334</v>
      </c>
      <c r="P75">
        <v>29.730499999999999</v>
      </c>
      <c r="Q75">
        <v>0.99101600000000001</v>
      </c>
      <c r="S75" s="15" t="s">
        <v>156</v>
      </c>
      <c r="T75" s="15" t="s">
        <v>89</v>
      </c>
      <c r="U75" s="15">
        <v>0.71000000000000008</v>
      </c>
      <c r="V75" s="15">
        <v>17.6966</v>
      </c>
      <c r="W75" s="15">
        <v>0.58988600000000002</v>
      </c>
    </row>
    <row r="76" spans="1:23" x14ac:dyDescent="0.25">
      <c r="A76" s="8" t="s">
        <v>157</v>
      </c>
      <c r="B76" s="8" t="s">
        <v>66</v>
      </c>
      <c r="C76" s="8">
        <v>0.78333299999999995</v>
      </c>
      <c r="D76" s="8">
        <v>16.100200000000001</v>
      </c>
      <c r="E76" s="8">
        <v>0.53667399999999998</v>
      </c>
      <c r="G76" s="6" t="s">
        <v>157</v>
      </c>
      <c r="H76" s="6" t="s">
        <v>66</v>
      </c>
      <c r="I76" s="6">
        <v>0.78333299999999995</v>
      </c>
      <c r="J76" s="6">
        <v>16.100200000000001</v>
      </c>
      <c r="K76" s="6">
        <v>0.53667399999999998</v>
      </c>
      <c r="M76" t="s">
        <v>157</v>
      </c>
      <c r="N76" t="s">
        <v>86</v>
      </c>
      <c r="O76">
        <v>0.54666666666666663</v>
      </c>
      <c r="P76">
        <v>51.693600000000004</v>
      </c>
      <c r="Q76">
        <v>1.8662000000000001</v>
      </c>
      <c r="S76" s="15" t="s">
        <v>157</v>
      </c>
      <c r="T76" s="15" t="s">
        <v>89</v>
      </c>
      <c r="U76" s="15">
        <v>0.9</v>
      </c>
      <c r="V76" s="15">
        <v>15.0123</v>
      </c>
      <c r="W76" s="15">
        <v>0.50717199999999996</v>
      </c>
    </row>
    <row r="77" spans="1:23" x14ac:dyDescent="0.25">
      <c r="A77" s="8" t="s">
        <v>158</v>
      </c>
      <c r="B77" s="8" t="s">
        <v>66</v>
      </c>
      <c r="C77" s="8">
        <v>0.94</v>
      </c>
      <c r="D77" s="8">
        <v>8.0299899999999997</v>
      </c>
      <c r="E77" s="8">
        <v>0.26766600000000002</v>
      </c>
      <c r="G77" s="6" t="s">
        <v>158</v>
      </c>
      <c r="H77" s="6" t="s">
        <v>66</v>
      </c>
      <c r="I77" s="6">
        <v>0.94</v>
      </c>
      <c r="J77" s="6">
        <v>8.0299899999999997</v>
      </c>
      <c r="K77" s="6">
        <v>0.26766600000000002</v>
      </c>
      <c r="M77" t="s">
        <v>158</v>
      </c>
      <c r="N77" t="s">
        <v>86</v>
      </c>
      <c r="O77">
        <v>3.0000000000000002E-2</v>
      </c>
      <c r="P77">
        <v>58.0837</v>
      </c>
      <c r="Q77">
        <v>2.1673</v>
      </c>
      <c r="S77" s="15" t="s">
        <v>158</v>
      </c>
      <c r="T77" s="15" t="s">
        <v>89</v>
      </c>
      <c r="U77" s="15">
        <v>0.4966666666666667</v>
      </c>
      <c r="V77" s="15">
        <v>28.348400000000002</v>
      </c>
      <c r="W77" s="15">
        <v>1.0617399999999999</v>
      </c>
    </row>
    <row r="78" spans="1:23" x14ac:dyDescent="0.25">
      <c r="A78" s="8" t="s">
        <v>159</v>
      </c>
      <c r="B78" s="8" t="s">
        <v>66</v>
      </c>
      <c r="C78" s="8">
        <v>1</v>
      </c>
      <c r="D78" s="8">
        <v>6.73759</v>
      </c>
      <c r="E78" s="8">
        <v>0.22458600000000001</v>
      </c>
      <c r="G78" s="6" t="s">
        <v>159</v>
      </c>
      <c r="H78" s="6" t="s">
        <v>66</v>
      </c>
      <c r="I78" s="6">
        <v>1</v>
      </c>
      <c r="J78" s="6">
        <v>6.73759</v>
      </c>
      <c r="K78" s="6">
        <v>0.22458600000000001</v>
      </c>
      <c r="M78" t="s">
        <v>159</v>
      </c>
      <c r="N78" t="s">
        <v>86</v>
      </c>
      <c r="O78">
        <v>0.16333333333333336</v>
      </c>
      <c r="P78">
        <v>51.491100000000003</v>
      </c>
      <c r="Q78">
        <v>1.87924</v>
      </c>
      <c r="S78" s="15" t="s">
        <v>159</v>
      </c>
      <c r="T78" s="15" t="s">
        <v>89</v>
      </c>
      <c r="U78" s="15">
        <v>0.62333333333333329</v>
      </c>
      <c r="V78" s="15">
        <v>24.825299999999999</v>
      </c>
      <c r="W78" s="15">
        <v>0.86801700000000004</v>
      </c>
    </row>
    <row r="79" spans="1:23" x14ac:dyDescent="0.25">
      <c r="A79" s="8" t="s">
        <v>160</v>
      </c>
      <c r="B79" s="8" t="s">
        <v>66</v>
      </c>
      <c r="C79" s="8">
        <v>0.92</v>
      </c>
      <c r="D79" s="8">
        <v>8.7418300000000002</v>
      </c>
      <c r="E79" s="8">
        <v>0.29139399999999999</v>
      </c>
      <c r="G79" s="6" t="s">
        <v>160</v>
      </c>
      <c r="H79" s="6" t="s">
        <v>66</v>
      </c>
      <c r="I79" s="6">
        <v>0.92</v>
      </c>
      <c r="J79" s="6">
        <v>8.7418300000000002</v>
      </c>
      <c r="K79" s="6">
        <v>0.29139399999999999</v>
      </c>
      <c r="M79" t="s">
        <v>160</v>
      </c>
      <c r="N79" t="s">
        <v>86</v>
      </c>
      <c r="O79">
        <v>0</v>
      </c>
      <c r="P79">
        <v>51.175600000000003</v>
      </c>
      <c r="Q79">
        <v>2.11469</v>
      </c>
      <c r="S79" s="15" t="s">
        <v>160</v>
      </c>
      <c r="T79" s="15" t="s">
        <v>89</v>
      </c>
      <c r="U79" s="15">
        <v>1</v>
      </c>
      <c r="V79" s="15">
        <v>10.3789</v>
      </c>
      <c r="W79" s="15">
        <v>0.34596500000000002</v>
      </c>
    </row>
    <row r="80" spans="1:23" x14ac:dyDescent="0.25">
      <c r="A80" s="8" t="s">
        <v>161</v>
      </c>
      <c r="B80" s="8" t="s">
        <v>66</v>
      </c>
      <c r="C80" s="8">
        <v>0.94666700000000004</v>
      </c>
      <c r="D80" s="8">
        <v>7.6595800000000001</v>
      </c>
      <c r="E80" s="8">
        <v>0.25531900000000002</v>
      </c>
      <c r="G80" s="6" t="s">
        <v>161</v>
      </c>
      <c r="H80" s="6" t="s">
        <v>66</v>
      </c>
      <c r="I80" s="6">
        <v>0.94666700000000004</v>
      </c>
      <c r="J80" s="6">
        <v>7.6595800000000001</v>
      </c>
      <c r="K80" s="6">
        <v>0.25531900000000002</v>
      </c>
      <c r="M80" t="s">
        <v>161</v>
      </c>
      <c r="N80" t="s">
        <v>86</v>
      </c>
      <c r="O80">
        <v>0</v>
      </c>
      <c r="P80">
        <v>59.5991</v>
      </c>
      <c r="Q80">
        <v>2.3839600000000001</v>
      </c>
      <c r="S80" s="15" t="s">
        <v>161</v>
      </c>
      <c r="T80" s="15" t="s">
        <v>89</v>
      </c>
      <c r="U80" s="15">
        <v>0.36333333333333334</v>
      </c>
      <c r="V80" s="15">
        <v>29.482399999999998</v>
      </c>
      <c r="W80" s="15">
        <v>0.98274799999999995</v>
      </c>
    </row>
    <row r="81" spans="1:23" x14ac:dyDescent="0.25">
      <c r="A81" s="8" t="s">
        <v>162</v>
      </c>
      <c r="B81" s="8" t="s">
        <v>66</v>
      </c>
      <c r="C81" s="8">
        <v>0.87666699999999997</v>
      </c>
      <c r="D81" s="8">
        <v>9.8392300000000006</v>
      </c>
      <c r="E81" s="8">
        <v>0.32797399999999999</v>
      </c>
      <c r="G81" s="6" t="s">
        <v>162</v>
      </c>
      <c r="H81" s="6" t="s">
        <v>66</v>
      </c>
      <c r="I81" s="6">
        <v>0.87666699999999997</v>
      </c>
      <c r="J81" s="6">
        <v>9.8392300000000006</v>
      </c>
      <c r="K81" s="6">
        <v>0.32797399999999999</v>
      </c>
      <c r="M81" t="s">
        <v>162</v>
      </c>
      <c r="N81" t="s">
        <v>86</v>
      </c>
      <c r="O81">
        <v>6.3333333333333325E-2</v>
      </c>
      <c r="P81">
        <v>42.133600000000001</v>
      </c>
      <c r="Q81">
        <v>1.40445</v>
      </c>
      <c r="S81" s="15" t="s">
        <v>162</v>
      </c>
      <c r="T81" s="15" t="s">
        <v>89</v>
      </c>
      <c r="U81" s="15">
        <v>0.75</v>
      </c>
      <c r="V81" s="15">
        <v>21.338200000000001</v>
      </c>
      <c r="W81" s="15">
        <v>0.720885</v>
      </c>
    </row>
    <row r="82" spans="1:23" s="10" customFormat="1" x14ac:dyDescent="0.25">
      <c r="A82" s="9" t="s">
        <v>163</v>
      </c>
      <c r="B82" s="9" t="s">
        <v>66</v>
      </c>
      <c r="C82" s="9">
        <v>0.74666699999999997</v>
      </c>
      <c r="D82" s="9">
        <v>14.1945</v>
      </c>
      <c r="E82" s="9">
        <v>0.47314899999999999</v>
      </c>
      <c r="G82" s="11" t="s">
        <v>163</v>
      </c>
      <c r="H82" s="11" t="s">
        <v>66</v>
      </c>
      <c r="I82" s="11">
        <v>0.74666699999999997</v>
      </c>
      <c r="J82" s="11">
        <v>14.1945</v>
      </c>
      <c r="K82" s="11">
        <v>0.47314899999999999</v>
      </c>
      <c r="M82" s="10" t="s">
        <v>163</v>
      </c>
      <c r="N82" s="10" t="s">
        <v>86</v>
      </c>
      <c r="O82" s="10">
        <v>0.93666666666666676</v>
      </c>
      <c r="P82" s="10">
        <v>15.828799999999999</v>
      </c>
      <c r="Q82" s="10">
        <v>0.52762500000000001</v>
      </c>
      <c r="S82" s="10" t="s">
        <v>163</v>
      </c>
      <c r="T82" s="10" t="s">
        <v>89</v>
      </c>
      <c r="U82" s="10">
        <v>0.66666666666666663</v>
      </c>
      <c r="V82" s="10">
        <v>18.172999999999998</v>
      </c>
      <c r="W82" s="10">
        <v>0.66567699999999996</v>
      </c>
    </row>
    <row r="83" spans="1:23" s="13" customFormat="1" x14ac:dyDescent="0.25">
      <c r="A83" s="12" t="s">
        <v>104</v>
      </c>
      <c r="B83" s="12" t="s">
        <v>69</v>
      </c>
      <c r="C83" s="12">
        <v>0.48829400000000001</v>
      </c>
      <c r="D83" s="12">
        <v>22.181100000000001</v>
      </c>
      <c r="E83" s="12">
        <v>0.741842</v>
      </c>
      <c r="G83" s="14" t="s">
        <v>104</v>
      </c>
      <c r="H83" s="14" t="s">
        <v>69</v>
      </c>
      <c r="I83" s="14">
        <v>0.48829400000000001</v>
      </c>
      <c r="J83" s="14">
        <v>22.181100000000001</v>
      </c>
      <c r="K83" s="14">
        <v>0.741842</v>
      </c>
      <c r="M83" s="13" t="s">
        <v>104</v>
      </c>
      <c r="N83" s="13" t="s">
        <v>87</v>
      </c>
      <c r="O83" s="13">
        <v>5.6856187290969903E-2</v>
      </c>
      <c r="P83" s="13">
        <v>40.003</v>
      </c>
      <c r="Q83" s="13">
        <v>1.5749200000000001</v>
      </c>
      <c r="S83" s="15" t="s">
        <v>104</v>
      </c>
      <c r="T83" s="15" t="s">
        <v>90</v>
      </c>
      <c r="U83" s="15">
        <v>1</v>
      </c>
      <c r="V83" s="15">
        <v>9.06</v>
      </c>
      <c r="W83" s="15">
        <v>0.30301</v>
      </c>
    </row>
    <row r="84" spans="1:23" x14ac:dyDescent="0.25">
      <c r="A84" s="8" t="s">
        <v>105</v>
      </c>
      <c r="B84" s="8" t="s">
        <v>69</v>
      </c>
      <c r="C84" s="8">
        <v>0.83</v>
      </c>
      <c r="D84" s="8">
        <v>14.673299999999999</v>
      </c>
      <c r="E84" s="8">
        <v>0.48910900000000002</v>
      </c>
      <c r="G84" s="6" t="s">
        <v>105</v>
      </c>
      <c r="H84" s="6" t="s">
        <v>69</v>
      </c>
      <c r="I84" s="6">
        <v>0.83</v>
      </c>
      <c r="J84" s="6">
        <v>14.673299999999999</v>
      </c>
      <c r="K84" s="6">
        <v>0.48910900000000002</v>
      </c>
      <c r="M84" t="s">
        <v>105</v>
      </c>
      <c r="N84" t="s">
        <v>87</v>
      </c>
      <c r="O84">
        <v>0</v>
      </c>
      <c r="P84">
        <v>71.187399999999997</v>
      </c>
      <c r="Q84">
        <v>2.85893</v>
      </c>
      <c r="S84" s="15" t="s">
        <v>105</v>
      </c>
      <c r="T84" s="15" t="s">
        <v>90</v>
      </c>
      <c r="U84" s="15">
        <v>1</v>
      </c>
      <c r="V84" s="15">
        <v>9.6909299999999998</v>
      </c>
      <c r="W84" s="15">
        <v>0.32303100000000001</v>
      </c>
    </row>
    <row r="85" spans="1:23" x14ac:dyDescent="0.25">
      <c r="A85" s="8" t="s">
        <v>106</v>
      </c>
      <c r="B85" s="8" t="s">
        <v>69</v>
      </c>
      <c r="C85" s="8">
        <v>0.906667</v>
      </c>
      <c r="D85" s="8">
        <v>11.479699999999999</v>
      </c>
      <c r="E85" s="8">
        <v>0.38265700000000002</v>
      </c>
      <c r="G85" s="6" t="s">
        <v>106</v>
      </c>
      <c r="H85" s="6" t="s">
        <v>69</v>
      </c>
      <c r="I85" s="6">
        <v>0.906667</v>
      </c>
      <c r="J85" s="6">
        <v>11.479699999999999</v>
      </c>
      <c r="K85" s="6">
        <v>0.38265700000000002</v>
      </c>
      <c r="M85" t="s">
        <v>106</v>
      </c>
      <c r="N85" t="s">
        <v>87</v>
      </c>
      <c r="O85">
        <v>0</v>
      </c>
      <c r="P85">
        <v>53.8827</v>
      </c>
      <c r="Q85">
        <v>2.0804100000000001</v>
      </c>
      <c r="S85" s="15" t="s">
        <v>106</v>
      </c>
      <c r="T85" s="15" t="s">
        <v>90</v>
      </c>
      <c r="U85" s="15">
        <v>1</v>
      </c>
      <c r="V85" s="15">
        <v>9.1570499999999999</v>
      </c>
      <c r="W85" s="15">
        <v>0.30523499999999998</v>
      </c>
    </row>
    <row r="86" spans="1:23" x14ac:dyDescent="0.25">
      <c r="A86" s="8" t="s">
        <v>107</v>
      </c>
      <c r="B86" s="8" t="s">
        <v>69</v>
      </c>
      <c r="C86" s="8">
        <v>0.38333299999999998</v>
      </c>
      <c r="D86" s="8">
        <v>25.781700000000001</v>
      </c>
      <c r="E86" s="8">
        <v>0.85938899999999996</v>
      </c>
      <c r="G86" s="6" t="s">
        <v>107</v>
      </c>
      <c r="H86" s="6" t="s">
        <v>69</v>
      </c>
      <c r="I86" s="6">
        <v>0.38333299999999998</v>
      </c>
      <c r="J86" s="6">
        <v>25.781700000000001</v>
      </c>
      <c r="K86" s="6">
        <v>0.85938899999999996</v>
      </c>
      <c r="M86" t="s">
        <v>107</v>
      </c>
      <c r="N86" t="s">
        <v>87</v>
      </c>
      <c r="O86">
        <v>0.69666666666666666</v>
      </c>
      <c r="P86">
        <v>17.740300000000001</v>
      </c>
      <c r="Q86">
        <v>0.59134399999999998</v>
      </c>
      <c r="S86" s="15" t="s">
        <v>107</v>
      </c>
      <c r="T86" s="15" t="s">
        <v>90</v>
      </c>
      <c r="U86" s="15">
        <v>1</v>
      </c>
      <c r="V86" s="15">
        <v>9.3212600000000005</v>
      </c>
      <c r="W86" s="15">
        <v>0.31070900000000001</v>
      </c>
    </row>
    <row r="87" spans="1:23" x14ac:dyDescent="0.25">
      <c r="A87" s="8" t="s">
        <v>108</v>
      </c>
      <c r="B87" s="8" t="s">
        <v>69</v>
      </c>
      <c r="C87" s="8">
        <v>0.51666699999999999</v>
      </c>
      <c r="D87" s="8">
        <v>20.506399999999999</v>
      </c>
      <c r="E87" s="8">
        <v>0.68354599999999999</v>
      </c>
      <c r="G87" s="6" t="s">
        <v>108</v>
      </c>
      <c r="H87" s="6" t="s">
        <v>69</v>
      </c>
      <c r="I87" s="6">
        <v>0.51666699999999999</v>
      </c>
      <c r="J87" s="6">
        <v>20.506399999999999</v>
      </c>
      <c r="K87" s="6">
        <v>0.68354599999999999</v>
      </c>
      <c r="M87" t="s">
        <v>108</v>
      </c>
      <c r="N87" t="s">
        <v>87</v>
      </c>
      <c r="O87">
        <v>2.3333333333333331E-2</v>
      </c>
      <c r="P87">
        <v>49.600499999999997</v>
      </c>
      <c r="Q87">
        <v>2.3846400000000001</v>
      </c>
      <c r="S87" s="15" t="s">
        <v>108</v>
      </c>
      <c r="T87" s="15" t="s">
        <v>90</v>
      </c>
      <c r="U87" s="15">
        <v>1</v>
      </c>
      <c r="V87" s="15">
        <v>8.9960299999999993</v>
      </c>
      <c r="W87" s="15">
        <v>0.29986800000000002</v>
      </c>
    </row>
    <row r="88" spans="1:23" x14ac:dyDescent="0.25">
      <c r="A88" s="8" t="s">
        <v>109</v>
      </c>
      <c r="B88" s="8" t="s">
        <v>69</v>
      </c>
      <c r="C88" s="8">
        <v>0.79333299999999995</v>
      </c>
      <c r="D88" s="8">
        <v>16.759</v>
      </c>
      <c r="E88" s="8">
        <v>0.55863499999999999</v>
      </c>
      <c r="G88" s="6" t="s">
        <v>109</v>
      </c>
      <c r="H88" s="6" t="s">
        <v>69</v>
      </c>
      <c r="I88" s="6">
        <v>0.79333299999999995</v>
      </c>
      <c r="J88" s="6">
        <v>16.759</v>
      </c>
      <c r="K88" s="6">
        <v>0.55863499999999999</v>
      </c>
      <c r="M88" t="s">
        <v>109</v>
      </c>
      <c r="N88" t="s">
        <v>87</v>
      </c>
      <c r="O88">
        <v>2.3333333333333331E-2</v>
      </c>
      <c r="P88">
        <v>45.372199999999999</v>
      </c>
      <c r="Q88">
        <v>2.4658799999999998</v>
      </c>
      <c r="S88" s="15" t="s">
        <v>109</v>
      </c>
      <c r="T88" s="15" t="s">
        <v>90</v>
      </c>
      <c r="U88" s="15">
        <v>1</v>
      </c>
      <c r="V88" s="15">
        <v>7.6674699999999998</v>
      </c>
      <c r="W88" s="15">
        <v>0.25558199999999998</v>
      </c>
    </row>
    <row r="89" spans="1:23" x14ac:dyDescent="0.25">
      <c r="A89" s="8" t="s">
        <v>110</v>
      </c>
      <c r="B89" s="8" t="s">
        <v>69</v>
      </c>
      <c r="C89" s="8">
        <v>0.36</v>
      </c>
      <c r="D89" s="8">
        <v>22.6417</v>
      </c>
      <c r="E89" s="8">
        <v>0.75472300000000003</v>
      </c>
      <c r="G89" s="6" t="s">
        <v>110</v>
      </c>
      <c r="H89" s="6" t="s">
        <v>69</v>
      </c>
      <c r="I89" s="6">
        <v>0.36</v>
      </c>
      <c r="J89" s="6">
        <v>22.6417</v>
      </c>
      <c r="K89" s="6">
        <v>0.75472300000000003</v>
      </c>
      <c r="M89" t="s">
        <v>110</v>
      </c>
      <c r="N89" t="s">
        <v>87</v>
      </c>
      <c r="O89">
        <v>4.3333333333333335E-2</v>
      </c>
      <c r="P89">
        <v>50.097700000000003</v>
      </c>
      <c r="Q89">
        <v>1.988</v>
      </c>
      <c r="S89" s="15" t="s">
        <v>110</v>
      </c>
      <c r="T89" s="15" t="s">
        <v>90</v>
      </c>
      <c r="U89" s="15">
        <v>1</v>
      </c>
      <c r="V89" s="15">
        <v>8.3662200000000002</v>
      </c>
      <c r="W89" s="15">
        <v>0.27887400000000001</v>
      </c>
    </row>
    <row r="90" spans="1:23" x14ac:dyDescent="0.25">
      <c r="A90" s="8" t="s">
        <v>111</v>
      </c>
      <c r="B90" s="8" t="s">
        <v>69</v>
      </c>
      <c r="C90" s="8">
        <v>0.24</v>
      </c>
      <c r="D90" s="8">
        <v>23.279699999999998</v>
      </c>
      <c r="E90" s="8">
        <v>0.77599099999999999</v>
      </c>
      <c r="G90" s="6" t="s">
        <v>111</v>
      </c>
      <c r="H90" s="6" t="s">
        <v>69</v>
      </c>
      <c r="I90" s="6">
        <v>0.24</v>
      </c>
      <c r="J90" s="6">
        <v>23.279699999999998</v>
      </c>
      <c r="K90" s="6">
        <v>0.77599099999999999</v>
      </c>
      <c r="M90" t="s">
        <v>111</v>
      </c>
      <c r="N90" t="s">
        <v>87</v>
      </c>
      <c r="O90">
        <v>0.62666666666666671</v>
      </c>
      <c r="P90">
        <v>20.743500000000001</v>
      </c>
      <c r="Q90">
        <v>0.69145100000000004</v>
      </c>
      <c r="S90" s="15" t="s">
        <v>111</v>
      </c>
      <c r="T90" s="15" t="s">
        <v>90</v>
      </c>
      <c r="U90" s="15">
        <v>1</v>
      </c>
      <c r="V90" s="15">
        <v>7.2407000000000004</v>
      </c>
      <c r="W90" s="15">
        <v>0.24135699999999999</v>
      </c>
    </row>
    <row r="91" spans="1:23" x14ac:dyDescent="0.25">
      <c r="A91" s="8" t="s">
        <v>112</v>
      </c>
      <c r="B91" s="8" t="s">
        <v>69</v>
      </c>
      <c r="C91" s="8">
        <v>0.22666700000000001</v>
      </c>
      <c r="D91" s="8">
        <v>28.0961</v>
      </c>
      <c r="E91" s="8">
        <v>0.93653799999999998</v>
      </c>
      <c r="G91" s="6" t="s">
        <v>112</v>
      </c>
      <c r="H91" s="6" t="s">
        <v>69</v>
      </c>
      <c r="I91" s="6">
        <v>0.22666700000000001</v>
      </c>
      <c r="J91" s="6">
        <v>28.0961</v>
      </c>
      <c r="K91" s="6">
        <v>0.93653799999999998</v>
      </c>
      <c r="M91" t="s">
        <v>112</v>
      </c>
      <c r="N91" t="s">
        <v>87</v>
      </c>
      <c r="O91">
        <v>0.62333333333333329</v>
      </c>
      <c r="P91">
        <v>28.449300000000001</v>
      </c>
      <c r="Q91">
        <v>1.08585</v>
      </c>
      <c r="S91" s="15" t="s">
        <v>112</v>
      </c>
      <c r="T91" s="15" t="s">
        <v>90</v>
      </c>
      <c r="U91" s="15">
        <v>1</v>
      </c>
      <c r="V91" s="15">
        <v>6.1661299999999999</v>
      </c>
      <c r="W91" s="15">
        <v>0.205538</v>
      </c>
    </row>
    <row r="92" spans="1:23" x14ac:dyDescent="0.25">
      <c r="A92" s="8" t="s">
        <v>113</v>
      </c>
      <c r="B92" s="8" t="s">
        <v>69</v>
      </c>
      <c r="C92" s="8">
        <v>0.20666699999999999</v>
      </c>
      <c r="D92" s="8">
        <v>26.305</v>
      </c>
      <c r="E92" s="8">
        <v>0.87683500000000003</v>
      </c>
      <c r="G92" s="6" t="s">
        <v>113</v>
      </c>
      <c r="H92" s="6" t="s">
        <v>69</v>
      </c>
      <c r="I92" s="6">
        <v>0.20666699999999999</v>
      </c>
      <c r="J92" s="6">
        <v>26.305</v>
      </c>
      <c r="K92" s="6">
        <v>0.87683500000000003</v>
      </c>
      <c r="M92" t="s">
        <v>113</v>
      </c>
      <c r="N92" t="s">
        <v>87</v>
      </c>
      <c r="O92">
        <v>0</v>
      </c>
      <c r="P92">
        <v>60.501800000000003</v>
      </c>
      <c r="Q92">
        <v>2.5104500000000001</v>
      </c>
      <c r="S92" s="15" t="s">
        <v>113</v>
      </c>
      <c r="T92" s="15" t="s">
        <v>90</v>
      </c>
      <c r="U92" s="15">
        <v>1</v>
      </c>
      <c r="V92" s="15">
        <v>6.7445500000000003</v>
      </c>
      <c r="W92" s="15">
        <v>0.22481799999999999</v>
      </c>
    </row>
    <row r="93" spans="1:23" x14ac:dyDescent="0.25">
      <c r="A93" s="8" t="s">
        <v>114</v>
      </c>
      <c r="B93" s="8" t="s">
        <v>69</v>
      </c>
      <c r="C93" s="8">
        <v>0.81</v>
      </c>
      <c r="D93" s="8">
        <v>12.9346</v>
      </c>
      <c r="E93" s="8">
        <v>0.43115500000000001</v>
      </c>
      <c r="G93" s="6" t="s">
        <v>114</v>
      </c>
      <c r="H93" s="6" t="s">
        <v>69</v>
      </c>
      <c r="I93" s="6">
        <v>0.81</v>
      </c>
      <c r="J93" s="6">
        <v>12.9346</v>
      </c>
      <c r="K93" s="6">
        <v>0.43115500000000001</v>
      </c>
      <c r="M93" t="s">
        <v>114</v>
      </c>
      <c r="N93" t="s">
        <v>87</v>
      </c>
      <c r="O93">
        <v>0.45333333333333331</v>
      </c>
      <c r="P93">
        <v>25.979700000000001</v>
      </c>
      <c r="Q93">
        <v>0.86599000000000004</v>
      </c>
      <c r="S93" s="15" t="s">
        <v>114</v>
      </c>
      <c r="T93" s="15" t="s">
        <v>90</v>
      </c>
      <c r="U93" s="15">
        <v>1</v>
      </c>
      <c r="V93" s="15">
        <v>6.1999599999999999</v>
      </c>
      <c r="W93" s="15">
        <v>0.20666499999999999</v>
      </c>
    </row>
    <row r="94" spans="1:23" x14ac:dyDescent="0.25">
      <c r="A94" s="8" t="s">
        <v>115</v>
      </c>
      <c r="B94" s="8" t="s">
        <v>69</v>
      </c>
      <c r="C94" s="8">
        <v>0.51333300000000004</v>
      </c>
      <c r="D94" s="8">
        <v>17.354299999999999</v>
      </c>
      <c r="E94" s="8">
        <v>0.57847700000000002</v>
      </c>
      <c r="G94" s="6" t="s">
        <v>115</v>
      </c>
      <c r="H94" s="6" t="s">
        <v>69</v>
      </c>
      <c r="I94" s="6">
        <v>0.51333300000000004</v>
      </c>
      <c r="J94" s="6">
        <v>17.354299999999999</v>
      </c>
      <c r="K94" s="6">
        <v>0.57847700000000002</v>
      </c>
      <c r="M94" t="s">
        <v>115</v>
      </c>
      <c r="N94" t="s">
        <v>87</v>
      </c>
      <c r="O94">
        <v>0.51</v>
      </c>
      <c r="P94">
        <v>24.511500000000002</v>
      </c>
      <c r="Q94">
        <v>0.81705099999999997</v>
      </c>
      <c r="S94" s="15" t="s">
        <v>115</v>
      </c>
      <c r="T94" s="15" t="s">
        <v>90</v>
      </c>
      <c r="U94" s="15">
        <v>1</v>
      </c>
      <c r="V94" s="15">
        <v>8.4878499999999999</v>
      </c>
      <c r="W94" s="15">
        <v>0.28292800000000001</v>
      </c>
    </row>
    <row r="95" spans="1:23" x14ac:dyDescent="0.25">
      <c r="A95" s="8" t="s">
        <v>116</v>
      </c>
      <c r="B95" s="8" t="s">
        <v>69</v>
      </c>
      <c r="C95" s="8">
        <v>0.96</v>
      </c>
      <c r="D95" s="8">
        <v>11.355700000000001</v>
      </c>
      <c r="E95" s="8">
        <v>0.37852400000000003</v>
      </c>
      <c r="G95" s="6" t="s">
        <v>116</v>
      </c>
      <c r="H95" s="6" t="s">
        <v>69</v>
      </c>
      <c r="I95" s="6">
        <v>0.96</v>
      </c>
      <c r="J95" s="6">
        <v>11.355700000000001</v>
      </c>
      <c r="K95" s="6">
        <v>0.37852400000000003</v>
      </c>
      <c r="M95" t="s">
        <v>116</v>
      </c>
      <c r="N95" t="s">
        <v>87</v>
      </c>
      <c r="O95">
        <v>0.1040268456375839</v>
      </c>
      <c r="P95">
        <v>47.0379</v>
      </c>
      <c r="Q95">
        <v>1.85189</v>
      </c>
      <c r="S95" s="15" t="s">
        <v>116</v>
      </c>
      <c r="T95" s="15" t="s">
        <v>90</v>
      </c>
      <c r="U95" s="15">
        <v>1</v>
      </c>
      <c r="V95" s="15">
        <v>7.8246900000000004</v>
      </c>
      <c r="W95" s="15">
        <v>0.26082300000000003</v>
      </c>
    </row>
    <row r="96" spans="1:23" x14ac:dyDescent="0.25">
      <c r="A96" s="8" t="s">
        <v>117</v>
      </c>
      <c r="B96" s="8" t="s">
        <v>69</v>
      </c>
      <c r="C96" s="8">
        <v>1</v>
      </c>
      <c r="D96" s="8">
        <v>6.59762</v>
      </c>
      <c r="E96" s="8">
        <v>0.21992100000000001</v>
      </c>
      <c r="G96" s="6" t="s">
        <v>117</v>
      </c>
      <c r="H96" s="6" t="s">
        <v>69</v>
      </c>
      <c r="I96" s="6">
        <v>1</v>
      </c>
      <c r="J96" s="6">
        <v>6.59762</v>
      </c>
      <c r="K96" s="6">
        <v>0.21992100000000001</v>
      </c>
      <c r="M96" t="s">
        <v>117</v>
      </c>
      <c r="N96" t="s">
        <v>87</v>
      </c>
      <c r="O96">
        <v>0</v>
      </c>
      <c r="P96">
        <v>40.499699999999997</v>
      </c>
      <c r="Q96">
        <v>1.6530499999999999</v>
      </c>
      <c r="S96" s="15" t="s">
        <v>117</v>
      </c>
      <c r="T96" s="15" t="s">
        <v>90</v>
      </c>
      <c r="U96" s="15">
        <v>1</v>
      </c>
      <c r="V96" s="15">
        <v>7.4859499999999999</v>
      </c>
      <c r="W96" s="15">
        <v>0.249532</v>
      </c>
    </row>
    <row r="97" spans="1:23" x14ac:dyDescent="0.25">
      <c r="A97" s="8" t="s">
        <v>118</v>
      </c>
      <c r="B97" s="8" t="s">
        <v>69</v>
      </c>
      <c r="C97" s="8">
        <v>0.93</v>
      </c>
      <c r="D97" s="8">
        <v>10.8659</v>
      </c>
      <c r="E97" s="8">
        <v>0.36219800000000002</v>
      </c>
      <c r="G97" s="6" t="s">
        <v>118</v>
      </c>
      <c r="H97" s="6" t="s">
        <v>69</v>
      </c>
      <c r="I97" s="6">
        <v>0.93</v>
      </c>
      <c r="J97" s="6">
        <v>10.8659</v>
      </c>
      <c r="K97" s="6">
        <v>0.36219800000000002</v>
      </c>
      <c r="M97" t="s">
        <v>118</v>
      </c>
      <c r="N97" t="s">
        <v>87</v>
      </c>
      <c r="O97">
        <v>0.24333333333333332</v>
      </c>
      <c r="P97">
        <v>41.601599999999998</v>
      </c>
      <c r="Q97">
        <v>1.8909800000000001</v>
      </c>
      <c r="S97" s="15" t="s">
        <v>118</v>
      </c>
      <c r="T97" s="15" t="s">
        <v>90</v>
      </c>
      <c r="U97" s="15">
        <v>1</v>
      </c>
      <c r="V97" s="15">
        <v>6.7098399999999998</v>
      </c>
      <c r="W97" s="15">
        <v>0.223661</v>
      </c>
    </row>
    <row r="98" spans="1:23" x14ac:dyDescent="0.25">
      <c r="A98" s="8" t="s">
        <v>119</v>
      </c>
      <c r="B98" s="8" t="s">
        <v>69</v>
      </c>
      <c r="C98" s="8">
        <v>0.96</v>
      </c>
      <c r="D98" s="8">
        <v>8.8934599999999993</v>
      </c>
      <c r="E98" s="8">
        <v>0.29644900000000002</v>
      </c>
      <c r="G98" s="6" t="s">
        <v>119</v>
      </c>
      <c r="H98" s="6" t="s">
        <v>69</v>
      </c>
      <c r="I98" s="6">
        <v>0.96</v>
      </c>
      <c r="J98" s="6">
        <v>8.8934599999999993</v>
      </c>
      <c r="K98" s="6">
        <v>0.29644900000000002</v>
      </c>
      <c r="M98" t="s">
        <v>119</v>
      </c>
      <c r="N98" t="s">
        <v>87</v>
      </c>
      <c r="O98">
        <v>0</v>
      </c>
      <c r="P98">
        <v>64.737399999999994</v>
      </c>
      <c r="Q98">
        <v>2.8772199999999999</v>
      </c>
      <c r="S98" s="15" t="s">
        <v>119</v>
      </c>
      <c r="T98" s="15" t="s">
        <v>90</v>
      </c>
      <c r="U98" s="15">
        <v>1</v>
      </c>
      <c r="V98" s="15">
        <v>7.4471800000000004</v>
      </c>
      <c r="W98" s="15">
        <v>0.24823899999999999</v>
      </c>
    </row>
    <row r="99" spans="1:23" x14ac:dyDescent="0.25">
      <c r="A99" s="8" t="s">
        <v>120</v>
      </c>
      <c r="B99" s="8" t="s">
        <v>69</v>
      </c>
      <c r="C99" s="8">
        <v>1</v>
      </c>
      <c r="D99" s="8">
        <v>8.4105799999999995</v>
      </c>
      <c r="E99" s="8">
        <v>0.28035300000000002</v>
      </c>
      <c r="G99" s="6" t="s">
        <v>120</v>
      </c>
      <c r="H99" s="6" t="s">
        <v>69</v>
      </c>
      <c r="I99" s="6">
        <v>1</v>
      </c>
      <c r="J99" s="6">
        <v>8.4105799999999995</v>
      </c>
      <c r="K99" s="6">
        <v>0.28035300000000002</v>
      </c>
      <c r="M99" t="s">
        <v>120</v>
      </c>
      <c r="N99" t="s">
        <v>87</v>
      </c>
      <c r="O99">
        <v>8.666666666666667E-2</v>
      </c>
      <c r="P99">
        <v>49.868099999999998</v>
      </c>
      <c r="Q99">
        <v>1.7809999999999999</v>
      </c>
      <c r="S99" s="15" t="s">
        <v>120</v>
      </c>
      <c r="T99" s="15" t="s">
        <v>90</v>
      </c>
      <c r="U99" s="15">
        <v>1</v>
      </c>
      <c r="V99" s="15">
        <v>7.76241</v>
      </c>
      <c r="W99" s="15">
        <v>0.258747</v>
      </c>
    </row>
    <row r="100" spans="1:23" x14ac:dyDescent="0.25">
      <c r="A100" s="8" t="s">
        <v>121</v>
      </c>
      <c r="B100" s="8" t="s">
        <v>69</v>
      </c>
      <c r="C100" s="8">
        <v>1</v>
      </c>
      <c r="D100" s="8">
        <v>10.792299999999999</v>
      </c>
      <c r="E100" s="8">
        <v>0.35974400000000001</v>
      </c>
      <c r="G100" s="6" t="s">
        <v>121</v>
      </c>
      <c r="H100" s="6" t="s">
        <v>69</v>
      </c>
      <c r="I100" s="6">
        <v>1</v>
      </c>
      <c r="J100" s="6">
        <v>10.792299999999999</v>
      </c>
      <c r="K100" s="6">
        <v>0.35974400000000001</v>
      </c>
      <c r="M100" t="s">
        <v>121</v>
      </c>
      <c r="N100" t="s">
        <v>87</v>
      </c>
      <c r="O100">
        <v>0.22666666666666666</v>
      </c>
      <c r="P100">
        <v>48.201700000000002</v>
      </c>
      <c r="Q100">
        <v>2.03383</v>
      </c>
      <c r="S100" s="15" t="s">
        <v>121</v>
      </c>
      <c r="T100" s="15" t="s">
        <v>90</v>
      </c>
      <c r="U100" s="15">
        <v>1</v>
      </c>
      <c r="V100" s="15">
        <v>7.2441700000000004</v>
      </c>
      <c r="W100" s="15">
        <v>0.24147199999999999</v>
      </c>
    </row>
    <row r="101" spans="1:23" x14ac:dyDescent="0.25">
      <c r="A101" s="8" t="s">
        <v>122</v>
      </c>
      <c r="B101" s="8" t="s">
        <v>69</v>
      </c>
      <c r="C101" s="8">
        <v>1</v>
      </c>
      <c r="D101" s="8">
        <v>9.7833100000000002</v>
      </c>
      <c r="E101" s="8">
        <v>0.32611000000000001</v>
      </c>
      <c r="G101" s="6" t="s">
        <v>122</v>
      </c>
      <c r="H101" s="6" t="s">
        <v>69</v>
      </c>
      <c r="I101" s="6">
        <v>1</v>
      </c>
      <c r="J101" s="6">
        <v>9.7833100000000002</v>
      </c>
      <c r="K101" s="6">
        <v>0.32611000000000001</v>
      </c>
      <c r="M101" t="s">
        <v>122</v>
      </c>
      <c r="N101" t="s">
        <v>87</v>
      </c>
      <c r="O101">
        <v>5.6666666666666664E-2</v>
      </c>
      <c r="P101">
        <v>64.999099999999999</v>
      </c>
      <c r="Q101">
        <v>3.2499600000000002</v>
      </c>
      <c r="S101" s="15" t="s">
        <v>122</v>
      </c>
      <c r="T101" s="15" t="s">
        <v>90</v>
      </c>
      <c r="U101" s="15">
        <v>1</v>
      </c>
      <c r="V101" s="15">
        <v>6.5789</v>
      </c>
      <c r="W101" s="15">
        <v>0.21929699999999999</v>
      </c>
    </row>
    <row r="102" spans="1:23" x14ac:dyDescent="0.25">
      <c r="A102" s="8" t="s">
        <v>123</v>
      </c>
      <c r="B102" s="8" t="s">
        <v>69</v>
      </c>
      <c r="C102" s="8">
        <v>1</v>
      </c>
      <c r="D102" s="8">
        <v>10.712400000000001</v>
      </c>
      <c r="E102" s="8">
        <v>0.35707899999999998</v>
      </c>
      <c r="G102" s="6" t="s">
        <v>123</v>
      </c>
      <c r="H102" s="6" t="s">
        <v>69</v>
      </c>
      <c r="I102" s="6">
        <v>1</v>
      </c>
      <c r="J102" s="6">
        <v>10.712400000000001</v>
      </c>
      <c r="K102" s="6">
        <v>0.35707899999999998</v>
      </c>
      <c r="M102" t="s">
        <v>123</v>
      </c>
      <c r="N102" t="s">
        <v>87</v>
      </c>
      <c r="O102">
        <v>0.13978494623655915</v>
      </c>
      <c r="P102">
        <v>30.882400000000001</v>
      </c>
      <c r="Q102">
        <v>1.6514599999999999</v>
      </c>
      <c r="S102" s="15" t="s">
        <v>123</v>
      </c>
      <c r="T102" s="15" t="s">
        <v>90</v>
      </c>
      <c r="U102" s="15">
        <v>1</v>
      </c>
      <c r="V102" s="15">
        <v>6.8665200000000004</v>
      </c>
      <c r="W102" s="15">
        <v>0.228884</v>
      </c>
    </row>
    <row r="103" spans="1:23" x14ac:dyDescent="0.25">
      <c r="A103" s="8" t="s">
        <v>124</v>
      </c>
      <c r="B103" s="8" t="s">
        <v>69</v>
      </c>
      <c r="C103" s="8">
        <v>0.91666700000000001</v>
      </c>
      <c r="D103" s="8">
        <v>13.7097</v>
      </c>
      <c r="E103" s="8">
        <v>0.45699000000000001</v>
      </c>
      <c r="G103" s="6" t="s">
        <v>124</v>
      </c>
      <c r="H103" s="6" t="s">
        <v>69</v>
      </c>
      <c r="I103" s="6">
        <v>0.91666700000000001</v>
      </c>
      <c r="J103" s="6">
        <v>13.7097</v>
      </c>
      <c r="K103" s="6">
        <v>0.45699000000000001</v>
      </c>
      <c r="M103" t="s">
        <v>124</v>
      </c>
      <c r="N103" t="s">
        <v>87</v>
      </c>
      <c r="O103">
        <v>0</v>
      </c>
      <c r="P103">
        <v>48.239400000000003</v>
      </c>
      <c r="Q103">
        <v>2.4119700000000002</v>
      </c>
      <c r="S103" s="15" t="s">
        <v>124</v>
      </c>
      <c r="T103" s="15" t="s">
        <v>90</v>
      </c>
      <c r="U103" s="15">
        <v>1</v>
      </c>
      <c r="V103" s="15">
        <v>10.180300000000001</v>
      </c>
      <c r="W103" s="15">
        <v>0.33934399999999998</v>
      </c>
    </row>
    <row r="104" spans="1:23" x14ac:dyDescent="0.25">
      <c r="A104" s="8" t="s">
        <v>125</v>
      </c>
      <c r="B104" s="8" t="s">
        <v>69</v>
      </c>
      <c r="C104" s="8">
        <v>0.68</v>
      </c>
      <c r="D104" s="8">
        <v>18.067399999999999</v>
      </c>
      <c r="E104" s="8">
        <v>0.60224800000000001</v>
      </c>
      <c r="G104" s="6" t="s">
        <v>125</v>
      </c>
      <c r="H104" s="6" t="s">
        <v>69</v>
      </c>
      <c r="I104" s="6">
        <v>0.68</v>
      </c>
      <c r="J104" s="6">
        <v>18.067399999999999</v>
      </c>
      <c r="K104" s="6">
        <v>0.60224800000000001</v>
      </c>
      <c r="M104" t="s">
        <v>125</v>
      </c>
      <c r="N104" t="s">
        <v>87</v>
      </c>
      <c r="O104">
        <v>0.43666666666666665</v>
      </c>
      <c r="P104">
        <v>31.286999999999999</v>
      </c>
      <c r="Q104">
        <v>1.10555</v>
      </c>
      <c r="S104" s="15" t="s">
        <v>125</v>
      </c>
      <c r="T104" s="15" t="s">
        <v>90</v>
      </c>
      <c r="U104" s="15">
        <v>1</v>
      </c>
      <c r="V104" s="15">
        <v>9.2839799999999997</v>
      </c>
      <c r="W104" s="15">
        <v>0.30946600000000002</v>
      </c>
    </row>
    <row r="105" spans="1:23" x14ac:dyDescent="0.25">
      <c r="A105" s="8" t="s">
        <v>126</v>
      </c>
      <c r="B105" s="8" t="s">
        <v>69</v>
      </c>
      <c r="C105" s="8">
        <v>1</v>
      </c>
      <c r="D105" s="8">
        <v>7.8588800000000001</v>
      </c>
      <c r="E105" s="8">
        <v>0.261963</v>
      </c>
      <c r="G105" s="6" t="s">
        <v>126</v>
      </c>
      <c r="H105" s="6" t="s">
        <v>69</v>
      </c>
      <c r="I105" s="6">
        <v>1</v>
      </c>
      <c r="J105" s="6">
        <v>7.8588800000000001</v>
      </c>
      <c r="K105" s="6">
        <v>0.261963</v>
      </c>
      <c r="M105" t="s">
        <v>126</v>
      </c>
      <c r="N105" t="s">
        <v>87</v>
      </c>
      <c r="O105">
        <v>0.15666666666666668</v>
      </c>
      <c r="P105">
        <v>39.749899999999997</v>
      </c>
      <c r="Q105">
        <v>1.325</v>
      </c>
      <c r="S105" s="15" t="s">
        <v>126</v>
      </c>
      <c r="T105" s="15" t="s">
        <v>90</v>
      </c>
      <c r="U105" s="15">
        <v>0.95333333333333337</v>
      </c>
      <c r="V105" s="15">
        <v>9.5453899999999994</v>
      </c>
      <c r="W105" s="15">
        <v>0.31818000000000002</v>
      </c>
    </row>
    <row r="106" spans="1:23" x14ac:dyDescent="0.25">
      <c r="A106" s="8" t="s">
        <v>127</v>
      </c>
      <c r="B106" s="8" t="s">
        <v>69</v>
      </c>
      <c r="C106" s="8">
        <v>1</v>
      </c>
      <c r="D106" s="8">
        <v>8.7788699999999995</v>
      </c>
      <c r="E106" s="8">
        <v>0.29262899999999997</v>
      </c>
      <c r="G106" s="6" t="s">
        <v>127</v>
      </c>
      <c r="H106" s="6" t="s">
        <v>69</v>
      </c>
      <c r="I106" s="6">
        <v>1</v>
      </c>
      <c r="J106" s="6">
        <v>8.7788699999999995</v>
      </c>
      <c r="K106" s="6">
        <v>0.29262899999999997</v>
      </c>
      <c r="M106" t="s">
        <v>127</v>
      </c>
      <c r="N106" t="s">
        <v>87</v>
      </c>
      <c r="O106">
        <v>0.11333333333333333</v>
      </c>
      <c r="P106">
        <v>51.947200000000002</v>
      </c>
      <c r="Q106">
        <v>2.0134599999999998</v>
      </c>
      <c r="S106" s="15" t="s">
        <v>127</v>
      </c>
      <c r="T106" s="15" t="s">
        <v>90</v>
      </c>
      <c r="U106" s="15">
        <v>1</v>
      </c>
      <c r="V106" s="15">
        <v>7.9942700000000002</v>
      </c>
      <c r="W106" s="15">
        <v>0.26647599999999999</v>
      </c>
    </row>
    <row r="107" spans="1:23" x14ac:dyDescent="0.25">
      <c r="A107" s="8" t="s">
        <v>128</v>
      </c>
      <c r="B107" s="8" t="s">
        <v>69</v>
      </c>
      <c r="C107" s="8">
        <v>1</v>
      </c>
      <c r="D107" s="8">
        <v>8.9344599999999996</v>
      </c>
      <c r="E107" s="8">
        <v>0.297815</v>
      </c>
      <c r="G107" s="6" t="s">
        <v>128</v>
      </c>
      <c r="H107" s="6" t="s">
        <v>69</v>
      </c>
      <c r="I107" s="6">
        <v>1</v>
      </c>
      <c r="J107" s="6">
        <v>8.9344599999999996</v>
      </c>
      <c r="K107" s="6">
        <v>0.297815</v>
      </c>
      <c r="M107" t="s">
        <v>128</v>
      </c>
      <c r="N107" t="s">
        <v>87</v>
      </c>
      <c r="O107">
        <v>0.15</v>
      </c>
      <c r="P107">
        <v>44.636099999999999</v>
      </c>
      <c r="Q107">
        <v>1.65933</v>
      </c>
      <c r="S107" s="15" t="s">
        <v>128</v>
      </c>
      <c r="T107" s="15" t="s">
        <v>90</v>
      </c>
      <c r="U107" s="15">
        <v>1</v>
      </c>
      <c r="V107" s="15">
        <v>7.8280000000000003</v>
      </c>
      <c r="W107" s="15">
        <v>0.26093300000000003</v>
      </c>
    </row>
    <row r="108" spans="1:23" x14ac:dyDescent="0.25">
      <c r="A108" s="8" t="s">
        <v>129</v>
      </c>
      <c r="B108" s="8" t="s">
        <v>69</v>
      </c>
      <c r="C108" s="8">
        <v>0.96666700000000005</v>
      </c>
      <c r="D108" s="8">
        <v>11.6668</v>
      </c>
      <c r="E108" s="8">
        <v>0.38889200000000002</v>
      </c>
      <c r="G108" s="6" t="s">
        <v>129</v>
      </c>
      <c r="H108" s="6" t="s">
        <v>69</v>
      </c>
      <c r="I108" s="6">
        <v>0.96666700000000005</v>
      </c>
      <c r="J108" s="6">
        <v>11.6668</v>
      </c>
      <c r="K108" s="6">
        <v>0.38889200000000002</v>
      </c>
      <c r="M108" t="s">
        <v>129</v>
      </c>
      <c r="N108" t="s">
        <v>87</v>
      </c>
      <c r="O108">
        <v>0.35714285714285715</v>
      </c>
      <c r="P108">
        <v>32.124200000000002</v>
      </c>
      <c r="Q108">
        <v>1.19421</v>
      </c>
      <c r="S108" s="15" t="s">
        <v>129</v>
      </c>
      <c r="T108" s="15" t="s">
        <v>90</v>
      </c>
      <c r="U108" s="15">
        <v>1</v>
      </c>
      <c r="V108" s="15">
        <v>8.9032499999999999</v>
      </c>
      <c r="W108" s="15">
        <v>0.29677500000000001</v>
      </c>
    </row>
    <row r="109" spans="1:23" x14ac:dyDescent="0.25">
      <c r="A109" s="8" t="s">
        <v>130</v>
      </c>
      <c r="B109" s="8" t="s">
        <v>69</v>
      </c>
      <c r="C109" s="8">
        <v>0.65</v>
      </c>
      <c r="D109" s="8">
        <v>16.2742</v>
      </c>
      <c r="E109" s="8">
        <v>0.54247199999999995</v>
      </c>
      <c r="G109" s="6" t="s">
        <v>130</v>
      </c>
      <c r="H109" s="6" t="s">
        <v>69</v>
      </c>
      <c r="I109" s="6">
        <v>0.65</v>
      </c>
      <c r="J109" s="6">
        <v>16.2742</v>
      </c>
      <c r="K109" s="6">
        <v>0.54247199999999995</v>
      </c>
      <c r="M109" t="s">
        <v>130</v>
      </c>
      <c r="N109" t="s">
        <v>87</v>
      </c>
      <c r="O109">
        <v>0.80666666666666664</v>
      </c>
      <c r="P109">
        <v>15.998100000000001</v>
      </c>
      <c r="Q109">
        <v>0.53327000000000002</v>
      </c>
      <c r="S109" s="15" t="s">
        <v>130</v>
      </c>
      <c r="T109" s="15" t="s">
        <v>90</v>
      </c>
      <c r="U109" s="15">
        <v>1</v>
      </c>
      <c r="V109" s="15">
        <v>8.7942900000000002</v>
      </c>
      <c r="W109" s="15">
        <v>0.29314299999999999</v>
      </c>
    </row>
    <row r="110" spans="1:23" x14ac:dyDescent="0.25">
      <c r="A110" s="8" t="s">
        <v>131</v>
      </c>
      <c r="B110" s="8" t="s">
        <v>69</v>
      </c>
      <c r="C110" s="8">
        <v>0.96666700000000005</v>
      </c>
      <c r="D110" s="8">
        <v>10.728300000000001</v>
      </c>
      <c r="E110" s="8">
        <v>0.35760900000000001</v>
      </c>
      <c r="G110" s="6" t="s">
        <v>131</v>
      </c>
      <c r="H110" s="6" t="s">
        <v>69</v>
      </c>
      <c r="I110" s="6">
        <v>0.96666700000000005</v>
      </c>
      <c r="J110" s="6">
        <v>10.728300000000001</v>
      </c>
      <c r="K110" s="6">
        <v>0.35760900000000001</v>
      </c>
      <c r="M110" t="s">
        <v>131</v>
      </c>
      <c r="N110" t="s">
        <v>87</v>
      </c>
      <c r="O110">
        <v>0.72000000000000008</v>
      </c>
      <c r="P110">
        <v>19.491</v>
      </c>
      <c r="Q110">
        <v>0.65626399999999996</v>
      </c>
      <c r="S110" s="15" t="s">
        <v>131</v>
      </c>
      <c r="T110" s="15" t="s">
        <v>90</v>
      </c>
      <c r="U110" s="15">
        <v>1</v>
      </c>
      <c r="V110" s="15">
        <v>8.7271000000000001</v>
      </c>
      <c r="W110" s="15">
        <v>0.29090300000000002</v>
      </c>
    </row>
    <row r="111" spans="1:23" x14ac:dyDescent="0.25">
      <c r="A111" s="8" t="s">
        <v>132</v>
      </c>
      <c r="B111" s="8" t="s">
        <v>69</v>
      </c>
      <c r="C111" s="8">
        <v>1</v>
      </c>
      <c r="D111" s="8">
        <v>10.4101</v>
      </c>
      <c r="E111" s="8">
        <v>0.34700399999999998</v>
      </c>
      <c r="G111" s="6" t="s">
        <v>132</v>
      </c>
      <c r="H111" s="6" t="s">
        <v>69</v>
      </c>
      <c r="I111" s="6">
        <v>1</v>
      </c>
      <c r="J111" s="6">
        <v>10.4101</v>
      </c>
      <c r="K111" s="6">
        <v>0.34700399999999998</v>
      </c>
      <c r="M111" t="s">
        <v>132</v>
      </c>
      <c r="N111" t="s">
        <v>87</v>
      </c>
      <c r="O111">
        <v>0.57333333333333336</v>
      </c>
      <c r="P111">
        <v>31.991199999999999</v>
      </c>
      <c r="Q111">
        <v>1.06637</v>
      </c>
      <c r="S111" s="15" t="s">
        <v>132</v>
      </c>
      <c r="T111" s="15" t="s">
        <v>90</v>
      </c>
      <c r="U111" s="15">
        <v>0.30333333333333334</v>
      </c>
      <c r="V111" s="15">
        <v>34.180799999999998</v>
      </c>
      <c r="W111" s="15">
        <v>1.1393599999999999</v>
      </c>
    </row>
    <row r="112" spans="1:23" x14ac:dyDescent="0.25">
      <c r="A112" s="8" t="s">
        <v>133</v>
      </c>
      <c r="B112" s="8" t="s">
        <v>69</v>
      </c>
      <c r="C112" s="8">
        <v>1</v>
      </c>
      <c r="D112" s="8">
        <v>11.453200000000001</v>
      </c>
      <c r="E112" s="8">
        <v>0.381774</v>
      </c>
      <c r="G112" s="6" t="s">
        <v>133</v>
      </c>
      <c r="H112" s="6" t="s">
        <v>69</v>
      </c>
      <c r="I112" s="6">
        <v>1</v>
      </c>
      <c r="J112" s="6">
        <v>11.453200000000001</v>
      </c>
      <c r="K112" s="6">
        <v>0.381774</v>
      </c>
      <c r="M112" t="s">
        <v>133</v>
      </c>
      <c r="N112" t="s">
        <v>87</v>
      </c>
      <c r="O112">
        <v>0.35</v>
      </c>
      <c r="P112">
        <v>27.980699999999999</v>
      </c>
      <c r="Q112">
        <v>0.94211199999999995</v>
      </c>
      <c r="S112" s="15" t="s">
        <v>133</v>
      </c>
      <c r="T112" s="15" t="s">
        <v>90</v>
      </c>
      <c r="U112" s="15">
        <v>0.52666666666666673</v>
      </c>
      <c r="V112" s="15">
        <v>20.011500000000002</v>
      </c>
      <c r="W112" s="15">
        <v>0.66705000000000003</v>
      </c>
    </row>
    <row r="113" spans="1:23" x14ac:dyDescent="0.25">
      <c r="A113" s="8" t="s">
        <v>134</v>
      </c>
      <c r="B113" s="8" t="s">
        <v>69</v>
      </c>
      <c r="C113" s="8">
        <v>1</v>
      </c>
      <c r="D113" s="8">
        <v>8.8729600000000008</v>
      </c>
      <c r="E113" s="8">
        <v>0.295765</v>
      </c>
      <c r="G113" s="6" t="s">
        <v>134</v>
      </c>
      <c r="H113" s="6" t="s">
        <v>69</v>
      </c>
      <c r="I113" s="6">
        <v>1</v>
      </c>
      <c r="J113" s="6">
        <v>8.8729600000000008</v>
      </c>
      <c r="K113" s="6">
        <v>0.295765</v>
      </c>
      <c r="M113" t="s">
        <v>134</v>
      </c>
      <c r="N113" t="s">
        <v>87</v>
      </c>
      <c r="O113">
        <v>0.64</v>
      </c>
      <c r="P113">
        <v>23.035399999999999</v>
      </c>
      <c r="Q113">
        <v>0.76784799999999997</v>
      </c>
      <c r="S113" s="15" t="s">
        <v>134</v>
      </c>
      <c r="T113" s="15" t="s">
        <v>90</v>
      </c>
      <c r="U113" s="15">
        <v>0.84666666666666657</v>
      </c>
      <c r="V113" s="15">
        <v>12.4932</v>
      </c>
      <c r="W113" s="15">
        <v>0.41643999999999998</v>
      </c>
    </row>
    <row r="114" spans="1:23" x14ac:dyDescent="0.25">
      <c r="A114" s="8" t="s">
        <v>135</v>
      </c>
      <c r="B114" s="8" t="s">
        <v>69</v>
      </c>
      <c r="C114" s="8">
        <v>1</v>
      </c>
      <c r="D114" s="8">
        <v>7.1953699999999996</v>
      </c>
      <c r="E114" s="8">
        <v>0.239846</v>
      </c>
      <c r="G114" s="6" t="s">
        <v>135</v>
      </c>
      <c r="H114" s="6" t="s">
        <v>69</v>
      </c>
      <c r="I114" s="6">
        <v>1</v>
      </c>
      <c r="J114" s="6">
        <v>7.1953699999999996</v>
      </c>
      <c r="K114" s="6">
        <v>0.239846</v>
      </c>
      <c r="M114" t="s">
        <v>135</v>
      </c>
      <c r="N114" t="s">
        <v>87</v>
      </c>
      <c r="O114">
        <v>0.16</v>
      </c>
      <c r="P114">
        <v>57.568800000000003</v>
      </c>
      <c r="Q114">
        <v>2.3213200000000001</v>
      </c>
      <c r="S114" s="15" t="s">
        <v>135</v>
      </c>
      <c r="T114" s="15" t="s">
        <v>90</v>
      </c>
      <c r="U114" s="15">
        <v>1</v>
      </c>
      <c r="V114" s="15">
        <v>10.8673</v>
      </c>
      <c r="W114" s="15">
        <v>0.36224400000000001</v>
      </c>
    </row>
    <row r="115" spans="1:23" x14ac:dyDescent="0.25">
      <c r="A115" s="8" t="s">
        <v>136</v>
      </c>
      <c r="B115" s="8" t="s">
        <v>69</v>
      </c>
      <c r="C115" s="8">
        <v>1</v>
      </c>
      <c r="D115" s="8">
        <v>9.7987000000000002</v>
      </c>
      <c r="E115" s="8">
        <v>0.326623</v>
      </c>
      <c r="G115" s="6" t="s">
        <v>136</v>
      </c>
      <c r="H115" s="6" t="s">
        <v>69</v>
      </c>
      <c r="I115" s="6">
        <v>1</v>
      </c>
      <c r="J115" s="6">
        <v>9.7987000000000002</v>
      </c>
      <c r="K115" s="6">
        <v>0.326623</v>
      </c>
      <c r="M115" t="s">
        <v>136</v>
      </c>
      <c r="N115" t="s">
        <v>87</v>
      </c>
      <c r="O115">
        <v>0</v>
      </c>
      <c r="P115">
        <v>59.982799999999997</v>
      </c>
      <c r="Q115">
        <v>2.3897499999999998</v>
      </c>
      <c r="S115" s="15" t="s">
        <v>136</v>
      </c>
      <c r="T115" s="15" t="s">
        <v>90</v>
      </c>
      <c r="U115" s="15">
        <v>0.84333333333333338</v>
      </c>
      <c r="V115" s="15">
        <v>19.5625</v>
      </c>
      <c r="W115" s="15">
        <v>0.652084</v>
      </c>
    </row>
    <row r="116" spans="1:23" x14ac:dyDescent="0.25">
      <c r="A116" s="8" t="s">
        <v>137</v>
      </c>
      <c r="B116" s="8" t="s">
        <v>69</v>
      </c>
      <c r="C116" s="8">
        <v>1</v>
      </c>
      <c r="D116" s="8">
        <v>7.45045</v>
      </c>
      <c r="E116" s="8">
        <v>0.24834800000000001</v>
      </c>
      <c r="G116" s="6" t="s">
        <v>137</v>
      </c>
      <c r="H116" s="6" t="s">
        <v>69</v>
      </c>
      <c r="I116" s="6">
        <v>1</v>
      </c>
      <c r="J116" s="6">
        <v>7.45045</v>
      </c>
      <c r="K116" s="6">
        <v>0.24834800000000001</v>
      </c>
      <c r="M116" t="s">
        <v>137</v>
      </c>
      <c r="N116" t="s">
        <v>87</v>
      </c>
      <c r="O116">
        <v>0</v>
      </c>
      <c r="P116">
        <v>55.004100000000001</v>
      </c>
      <c r="Q116">
        <v>2.8499500000000002</v>
      </c>
      <c r="S116" s="15" t="s">
        <v>137</v>
      </c>
      <c r="T116" s="15" t="s">
        <v>90</v>
      </c>
      <c r="U116" s="15">
        <v>0.66333333333333333</v>
      </c>
      <c r="V116" s="15">
        <v>21.8689</v>
      </c>
      <c r="W116" s="15">
        <v>0.80996100000000004</v>
      </c>
    </row>
    <row r="117" spans="1:23" x14ac:dyDescent="0.25">
      <c r="A117" s="8" t="s">
        <v>138</v>
      </c>
      <c r="B117" s="8" t="s">
        <v>69</v>
      </c>
      <c r="C117" s="8">
        <v>1</v>
      </c>
      <c r="D117" s="8">
        <v>6.17347</v>
      </c>
      <c r="E117" s="8">
        <v>0.20578199999999999</v>
      </c>
      <c r="G117" s="6" t="s">
        <v>138</v>
      </c>
      <c r="H117" s="6" t="s">
        <v>69</v>
      </c>
      <c r="I117" s="6">
        <v>1</v>
      </c>
      <c r="J117" s="6">
        <v>6.17347</v>
      </c>
      <c r="K117" s="6">
        <v>0.20578199999999999</v>
      </c>
      <c r="M117" t="s">
        <v>138</v>
      </c>
      <c r="N117" t="s">
        <v>87</v>
      </c>
      <c r="O117">
        <v>0</v>
      </c>
      <c r="P117">
        <v>52.981099999999998</v>
      </c>
      <c r="Q117">
        <v>2.0695700000000001</v>
      </c>
      <c r="S117" s="15" t="s">
        <v>138</v>
      </c>
      <c r="T117" s="15" t="s">
        <v>90</v>
      </c>
      <c r="U117" s="15">
        <v>0.71666666666666667</v>
      </c>
      <c r="V117" s="15">
        <v>16.5077</v>
      </c>
      <c r="W117" s="15">
        <v>0.55025500000000005</v>
      </c>
    </row>
    <row r="118" spans="1:23" x14ac:dyDescent="0.25">
      <c r="A118" s="8" t="s">
        <v>139</v>
      </c>
      <c r="B118" s="8" t="s">
        <v>69</v>
      </c>
      <c r="C118" s="8">
        <v>0.72</v>
      </c>
      <c r="D118" s="8">
        <v>15.376899999999999</v>
      </c>
      <c r="E118" s="8">
        <v>0.51256299999999999</v>
      </c>
      <c r="G118" s="6" t="s">
        <v>139</v>
      </c>
      <c r="H118" s="6" t="s">
        <v>69</v>
      </c>
      <c r="I118" s="6">
        <v>0.72</v>
      </c>
      <c r="J118" s="6">
        <v>15.376899999999999</v>
      </c>
      <c r="K118" s="6">
        <v>0.51256299999999999</v>
      </c>
      <c r="M118" t="s">
        <v>139</v>
      </c>
      <c r="N118" t="s">
        <v>87</v>
      </c>
      <c r="O118">
        <v>0.31333333333333335</v>
      </c>
      <c r="P118">
        <v>39.901299999999999</v>
      </c>
      <c r="Q118">
        <v>1.3300399999999999</v>
      </c>
      <c r="S118" s="15" t="s">
        <v>139</v>
      </c>
      <c r="T118" s="15" t="s">
        <v>90</v>
      </c>
      <c r="U118" s="15">
        <v>0.85666666666666669</v>
      </c>
      <c r="V118" s="15">
        <v>12.279</v>
      </c>
      <c r="W118" s="15">
        <v>0.40929900000000002</v>
      </c>
    </row>
    <row r="119" spans="1:23" x14ac:dyDescent="0.25">
      <c r="A119" s="8" t="s">
        <v>140</v>
      </c>
      <c r="B119" s="8" t="s">
        <v>69</v>
      </c>
      <c r="C119" s="8">
        <v>1</v>
      </c>
      <c r="D119" s="8">
        <v>11.754</v>
      </c>
      <c r="E119" s="8">
        <v>0.39180100000000001</v>
      </c>
      <c r="G119" s="6" t="s">
        <v>140</v>
      </c>
      <c r="H119" s="6" t="s">
        <v>69</v>
      </c>
      <c r="I119" s="6">
        <v>1</v>
      </c>
      <c r="J119" s="6">
        <v>11.754</v>
      </c>
      <c r="K119" s="6">
        <v>0.39180100000000001</v>
      </c>
      <c r="M119" t="s">
        <v>140</v>
      </c>
      <c r="N119" t="s">
        <v>87</v>
      </c>
      <c r="O119">
        <v>0.29333333333333333</v>
      </c>
      <c r="P119">
        <v>27.621300000000002</v>
      </c>
      <c r="Q119">
        <v>0.92071099999999995</v>
      </c>
      <c r="S119" s="15" t="s">
        <v>140</v>
      </c>
      <c r="T119" s="15" t="s">
        <v>90</v>
      </c>
      <c r="U119" s="15">
        <v>0.45666666666666667</v>
      </c>
      <c r="V119" s="15">
        <v>32.726300000000002</v>
      </c>
      <c r="W119" s="15">
        <v>1.1363300000000001</v>
      </c>
    </row>
    <row r="120" spans="1:23" x14ac:dyDescent="0.25">
      <c r="A120" s="8" t="s">
        <v>141</v>
      </c>
      <c r="B120" s="8" t="s">
        <v>69</v>
      </c>
      <c r="C120" s="8">
        <v>0.96666700000000005</v>
      </c>
      <c r="D120" s="8">
        <v>12.9541</v>
      </c>
      <c r="E120" s="8">
        <v>0.43180200000000002</v>
      </c>
      <c r="G120" s="6" t="s">
        <v>141</v>
      </c>
      <c r="H120" s="6" t="s">
        <v>69</v>
      </c>
      <c r="I120" s="6">
        <v>0.96666700000000005</v>
      </c>
      <c r="J120" s="6">
        <v>12.9541</v>
      </c>
      <c r="K120" s="6">
        <v>0.43180200000000002</v>
      </c>
      <c r="M120" t="s">
        <v>141</v>
      </c>
      <c r="N120" t="s">
        <v>87</v>
      </c>
      <c r="O120">
        <v>0.76</v>
      </c>
      <c r="P120">
        <v>17.264700000000001</v>
      </c>
      <c r="Q120">
        <v>0.57548999999999995</v>
      </c>
      <c r="S120" s="15" t="s">
        <v>141</v>
      </c>
      <c r="T120" s="15" t="s">
        <v>90</v>
      </c>
      <c r="U120" s="15">
        <v>0.46666666666666667</v>
      </c>
      <c r="V120" s="15">
        <v>22.761800000000001</v>
      </c>
      <c r="W120" s="15">
        <v>0.75872600000000001</v>
      </c>
    </row>
    <row r="121" spans="1:23" x14ac:dyDescent="0.25">
      <c r="A121" s="8" t="s">
        <v>142</v>
      </c>
      <c r="B121" s="8" t="s">
        <v>69</v>
      </c>
      <c r="C121" s="8">
        <v>1</v>
      </c>
      <c r="D121" s="8">
        <v>9.8777299999999997</v>
      </c>
      <c r="E121" s="8">
        <v>0.329258</v>
      </c>
      <c r="G121" s="6" t="s">
        <v>142</v>
      </c>
      <c r="H121" s="6" t="s">
        <v>69</v>
      </c>
      <c r="I121" s="6">
        <v>1</v>
      </c>
      <c r="J121" s="6">
        <v>9.8777299999999997</v>
      </c>
      <c r="K121" s="6">
        <v>0.329258</v>
      </c>
      <c r="M121" t="s">
        <v>142</v>
      </c>
      <c r="N121" t="s">
        <v>87</v>
      </c>
      <c r="O121">
        <v>0.77333333333333332</v>
      </c>
      <c r="P121">
        <v>14.7164</v>
      </c>
      <c r="Q121">
        <v>0.49054500000000001</v>
      </c>
      <c r="S121" s="15" t="s">
        <v>142</v>
      </c>
      <c r="T121" s="15" t="s">
        <v>90</v>
      </c>
      <c r="U121" s="15">
        <v>0.17333333333333334</v>
      </c>
      <c r="V121" s="15">
        <v>29.094899999999999</v>
      </c>
      <c r="W121" s="15">
        <v>0.96982900000000005</v>
      </c>
    </row>
    <row r="122" spans="1:23" x14ac:dyDescent="0.25">
      <c r="A122" s="8" t="s">
        <v>143</v>
      </c>
      <c r="B122" s="8" t="s">
        <v>69</v>
      </c>
      <c r="C122" s="8">
        <v>1</v>
      </c>
      <c r="D122" s="8">
        <v>9.0797699999999999</v>
      </c>
      <c r="E122" s="8">
        <v>0.30265900000000001</v>
      </c>
      <c r="G122" s="6" t="s">
        <v>143</v>
      </c>
      <c r="H122" s="6" t="s">
        <v>69</v>
      </c>
      <c r="I122" s="6">
        <v>1</v>
      </c>
      <c r="J122" s="6">
        <v>9.0797699999999999</v>
      </c>
      <c r="K122" s="6">
        <v>0.30265900000000001</v>
      </c>
      <c r="M122" t="s">
        <v>143</v>
      </c>
      <c r="N122" t="s">
        <v>87</v>
      </c>
      <c r="O122">
        <v>1</v>
      </c>
      <c r="P122">
        <v>9.4052600000000002</v>
      </c>
      <c r="Q122">
        <v>0.31350899999999998</v>
      </c>
      <c r="S122" s="15" t="s">
        <v>143</v>
      </c>
      <c r="T122" s="15" t="s">
        <v>90</v>
      </c>
      <c r="U122" s="15">
        <v>0.51</v>
      </c>
      <c r="V122" s="15">
        <v>21.4267</v>
      </c>
      <c r="W122" s="15">
        <v>0.71422300000000005</v>
      </c>
    </row>
    <row r="123" spans="1:23" x14ac:dyDescent="0.25">
      <c r="A123" s="8" t="s">
        <v>144</v>
      </c>
      <c r="B123" s="8" t="s">
        <v>69</v>
      </c>
      <c r="C123" s="8">
        <v>1</v>
      </c>
      <c r="D123" s="8">
        <v>10.197699999999999</v>
      </c>
      <c r="E123" s="8">
        <v>0.339924</v>
      </c>
      <c r="G123" s="6" t="s">
        <v>144</v>
      </c>
      <c r="H123" s="6" t="s">
        <v>69</v>
      </c>
      <c r="I123" s="6">
        <v>1</v>
      </c>
      <c r="J123" s="6">
        <v>10.197699999999999</v>
      </c>
      <c r="K123" s="6">
        <v>0.339924</v>
      </c>
      <c r="M123" t="s">
        <v>144</v>
      </c>
      <c r="N123" t="s">
        <v>87</v>
      </c>
      <c r="O123">
        <v>0.73</v>
      </c>
      <c r="P123">
        <v>13.7011</v>
      </c>
      <c r="Q123">
        <v>0.456702</v>
      </c>
      <c r="S123" s="15" t="s">
        <v>144</v>
      </c>
      <c r="T123" s="15" t="s">
        <v>90</v>
      </c>
      <c r="U123" s="15">
        <v>0.89333333333333331</v>
      </c>
      <c r="V123" s="15">
        <v>14.3332</v>
      </c>
      <c r="W123" s="15">
        <v>0.47777399999999998</v>
      </c>
    </row>
    <row r="124" spans="1:23" x14ac:dyDescent="0.25">
      <c r="A124" s="8" t="s">
        <v>145</v>
      </c>
      <c r="B124" s="8" t="s">
        <v>69</v>
      </c>
      <c r="C124" s="8">
        <v>1</v>
      </c>
      <c r="D124" s="8">
        <v>9.1278299999999994</v>
      </c>
      <c r="E124" s="8">
        <v>0.304261</v>
      </c>
      <c r="G124" s="6" t="s">
        <v>145</v>
      </c>
      <c r="H124" s="6" t="s">
        <v>69</v>
      </c>
      <c r="I124" s="6">
        <v>1</v>
      </c>
      <c r="J124" s="6">
        <v>9.1278299999999994</v>
      </c>
      <c r="K124" s="6">
        <v>0.304261</v>
      </c>
      <c r="M124" t="s">
        <v>145</v>
      </c>
      <c r="N124" t="s">
        <v>87</v>
      </c>
      <c r="O124">
        <v>0.65666666666666662</v>
      </c>
      <c r="P124">
        <v>17.895</v>
      </c>
      <c r="Q124">
        <v>0.60252399999999995</v>
      </c>
      <c r="S124" s="15" t="s">
        <v>145</v>
      </c>
      <c r="T124" s="15" t="s">
        <v>90</v>
      </c>
      <c r="U124" s="15">
        <v>0.89666666666666661</v>
      </c>
      <c r="V124" s="15">
        <v>12.500500000000001</v>
      </c>
      <c r="W124" s="15">
        <v>0.416684</v>
      </c>
    </row>
    <row r="125" spans="1:23" x14ac:dyDescent="0.25">
      <c r="A125" s="8" t="s">
        <v>146</v>
      </c>
      <c r="B125" s="8" t="s">
        <v>69</v>
      </c>
      <c r="C125" s="8">
        <v>1</v>
      </c>
      <c r="D125" s="8">
        <v>10.2331</v>
      </c>
      <c r="E125" s="8">
        <v>0.34110200000000002</v>
      </c>
      <c r="G125" s="6" t="s">
        <v>146</v>
      </c>
      <c r="H125" s="6" t="s">
        <v>69</v>
      </c>
      <c r="I125" s="6">
        <v>1</v>
      </c>
      <c r="J125" s="6">
        <v>10.2331</v>
      </c>
      <c r="K125" s="6">
        <v>0.34110200000000002</v>
      </c>
      <c r="M125" t="s">
        <v>146</v>
      </c>
      <c r="N125" t="s">
        <v>87</v>
      </c>
      <c r="O125">
        <v>0.18000000000000002</v>
      </c>
      <c r="P125">
        <v>37.672400000000003</v>
      </c>
      <c r="Q125">
        <v>1.2557499999999999</v>
      </c>
      <c r="S125" s="15" t="s">
        <v>146</v>
      </c>
      <c r="T125" s="15" t="s">
        <v>90</v>
      </c>
      <c r="U125" s="15">
        <v>0.95</v>
      </c>
      <c r="V125" s="15">
        <v>12.8392</v>
      </c>
      <c r="W125" s="15">
        <v>0.42797200000000002</v>
      </c>
    </row>
    <row r="126" spans="1:23" x14ac:dyDescent="0.25">
      <c r="A126" s="8" t="s">
        <v>147</v>
      </c>
      <c r="B126" s="8" t="s">
        <v>69</v>
      </c>
      <c r="C126" s="8">
        <v>1</v>
      </c>
      <c r="D126" s="8">
        <v>7.7286700000000002</v>
      </c>
      <c r="E126" s="8">
        <v>0.25762200000000002</v>
      </c>
      <c r="G126" s="6" t="s">
        <v>147</v>
      </c>
      <c r="H126" s="6" t="s">
        <v>69</v>
      </c>
      <c r="I126" s="6">
        <v>1</v>
      </c>
      <c r="J126" s="6">
        <v>7.7286700000000002</v>
      </c>
      <c r="K126" s="6">
        <v>0.25762200000000002</v>
      </c>
      <c r="M126" t="s">
        <v>147</v>
      </c>
      <c r="N126" t="s">
        <v>87</v>
      </c>
      <c r="O126">
        <v>0.7566666666666666</v>
      </c>
      <c r="P126">
        <v>15.6762</v>
      </c>
      <c r="Q126">
        <v>0.52254100000000003</v>
      </c>
      <c r="S126" s="15" t="s">
        <v>147</v>
      </c>
      <c r="T126" s="15" t="s">
        <v>90</v>
      </c>
      <c r="U126" s="15">
        <v>0.95</v>
      </c>
      <c r="V126" s="15">
        <v>12.053800000000001</v>
      </c>
      <c r="W126" s="15">
        <v>0.40179399999999998</v>
      </c>
    </row>
    <row r="127" spans="1:23" x14ac:dyDescent="0.25">
      <c r="A127" s="8" t="s">
        <v>148</v>
      </c>
      <c r="B127" s="8" t="s">
        <v>69</v>
      </c>
      <c r="C127" s="8">
        <v>1</v>
      </c>
      <c r="D127" s="8">
        <v>6.4347000000000003</v>
      </c>
      <c r="E127" s="8">
        <v>0.21448999999999999</v>
      </c>
      <c r="G127" s="6" t="s">
        <v>148</v>
      </c>
      <c r="H127" s="6" t="s">
        <v>69</v>
      </c>
      <c r="I127" s="6">
        <v>1</v>
      </c>
      <c r="J127" s="6">
        <v>6.4347000000000003</v>
      </c>
      <c r="K127" s="6">
        <v>0.21448999999999999</v>
      </c>
      <c r="M127" t="s">
        <v>148</v>
      </c>
      <c r="N127" t="s">
        <v>87</v>
      </c>
      <c r="O127">
        <v>0.76333333333333331</v>
      </c>
      <c r="P127">
        <v>20.578800000000001</v>
      </c>
      <c r="Q127">
        <v>0.68596100000000004</v>
      </c>
      <c r="S127" s="15" t="s">
        <v>148</v>
      </c>
      <c r="T127" s="15" t="s">
        <v>90</v>
      </c>
      <c r="U127" s="15">
        <v>0.65333333333333343</v>
      </c>
      <c r="V127" s="15">
        <v>19.627400000000002</v>
      </c>
      <c r="W127" s="15">
        <v>0.65424800000000005</v>
      </c>
    </row>
    <row r="128" spans="1:23" x14ac:dyDescent="0.25">
      <c r="A128" s="8" t="s">
        <v>149</v>
      </c>
      <c r="B128" s="8" t="s">
        <v>69</v>
      </c>
      <c r="C128" s="8">
        <v>0.82</v>
      </c>
      <c r="D128" s="8">
        <v>14.732900000000001</v>
      </c>
      <c r="E128" s="8">
        <v>0.49109799999999998</v>
      </c>
      <c r="G128" s="6" t="s">
        <v>149</v>
      </c>
      <c r="H128" s="6" t="s">
        <v>69</v>
      </c>
      <c r="I128" s="6">
        <v>0.82</v>
      </c>
      <c r="J128" s="6">
        <v>14.732900000000001</v>
      </c>
      <c r="K128" s="6">
        <v>0.49109799999999998</v>
      </c>
      <c r="M128" t="s">
        <v>149</v>
      </c>
      <c r="N128" t="s">
        <v>87</v>
      </c>
      <c r="O128">
        <v>0.89</v>
      </c>
      <c r="P128">
        <v>11.9663</v>
      </c>
      <c r="Q128">
        <v>0.39887499999999998</v>
      </c>
      <c r="S128" s="15" t="s">
        <v>149</v>
      </c>
      <c r="T128" s="15" t="s">
        <v>90</v>
      </c>
      <c r="U128" s="15">
        <v>0.72666666666666668</v>
      </c>
      <c r="V128" s="15">
        <v>14.8398</v>
      </c>
      <c r="W128" s="15">
        <v>0.49465900000000002</v>
      </c>
    </row>
    <row r="129" spans="1:23" x14ac:dyDescent="0.25">
      <c r="A129" s="8" t="s">
        <v>150</v>
      </c>
      <c r="B129" s="8" t="s">
        <v>69</v>
      </c>
      <c r="C129" s="8">
        <v>0.91333299999999995</v>
      </c>
      <c r="D129" s="8">
        <v>9.6730900000000002</v>
      </c>
      <c r="E129" s="8">
        <v>0.322436</v>
      </c>
      <c r="G129" s="6" t="s">
        <v>150</v>
      </c>
      <c r="H129" s="6" t="s">
        <v>69</v>
      </c>
      <c r="I129" s="6">
        <v>0.91333299999999995</v>
      </c>
      <c r="J129" s="6">
        <v>9.6730900000000002</v>
      </c>
      <c r="K129" s="6">
        <v>0.322436</v>
      </c>
      <c r="M129" t="s">
        <v>150</v>
      </c>
      <c r="N129" t="s">
        <v>87</v>
      </c>
      <c r="O129">
        <v>1</v>
      </c>
      <c r="P129">
        <v>12.004300000000001</v>
      </c>
      <c r="Q129">
        <v>0.400144</v>
      </c>
      <c r="S129" s="15" t="s">
        <v>150</v>
      </c>
      <c r="T129" s="15" t="s">
        <v>90</v>
      </c>
      <c r="U129" s="15">
        <v>0.20333333333333331</v>
      </c>
      <c r="V129" s="15">
        <v>25.799700000000001</v>
      </c>
      <c r="W129" s="15">
        <v>0.85999099999999995</v>
      </c>
    </row>
    <row r="130" spans="1:23" x14ac:dyDescent="0.25">
      <c r="A130" s="8" t="s">
        <v>151</v>
      </c>
      <c r="B130" s="8" t="s">
        <v>69</v>
      </c>
      <c r="C130" s="8">
        <v>1</v>
      </c>
      <c r="D130" s="8">
        <v>6.8010000000000002</v>
      </c>
      <c r="E130" s="8">
        <v>0.22670000000000001</v>
      </c>
      <c r="G130" s="6" t="s">
        <v>151</v>
      </c>
      <c r="H130" s="6" t="s">
        <v>69</v>
      </c>
      <c r="I130" s="6">
        <v>1</v>
      </c>
      <c r="J130" s="6">
        <v>6.8010000000000002</v>
      </c>
      <c r="K130" s="6">
        <v>0.22670000000000001</v>
      </c>
      <c r="M130" t="s">
        <v>151</v>
      </c>
      <c r="N130" t="s">
        <v>87</v>
      </c>
      <c r="O130">
        <v>1</v>
      </c>
      <c r="P130">
        <v>12.5854</v>
      </c>
      <c r="Q130">
        <v>0.41951300000000002</v>
      </c>
      <c r="S130" s="15" t="s">
        <v>151</v>
      </c>
      <c r="T130" s="15" t="s">
        <v>90</v>
      </c>
      <c r="U130" s="15">
        <v>0.77666666666666673</v>
      </c>
      <c r="V130" s="15">
        <v>16.879200000000001</v>
      </c>
      <c r="W130" s="15">
        <v>0.56264000000000003</v>
      </c>
    </row>
    <row r="131" spans="1:23" x14ac:dyDescent="0.25">
      <c r="A131" s="8" t="s">
        <v>152</v>
      </c>
      <c r="B131" s="8" t="s">
        <v>69</v>
      </c>
      <c r="C131" s="8">
        <v>1</v>
      </c>
      <c r="D131" s="8">
        <v>8.3100299999999994</v>
      </c>
      <c r="E131" s="8">
        <v>0.277001</v>
      </c>
      <c r="G131" s="6" t="s">
        <v>152</v>
      </c>
      <c r="H131" s="6" t="s">
        <v>69</v>
      </c>
      <c r="I131" s="6">
        <v>1</v>
      </c>
      <c r="J131" s="6">
        <v>8.3100299999999994</v>
      </c>
      <c r="K131" s="6">
        <v>0.277001</v>
      </c>
      <c r="M131" t="s">
        <v>152</v>
      </c>
      <c r="N131" t="s">
        <v>87</v>
      </c>
      <c r="O131">
        <v>0.24333333333333332</v>
      </c>
      <c r="P131">
        <v>34.915199999999999</v>
      </c>
      <c r="Q131">
        <v>1.30768</v>
      </c>
      <c r="S131" s="15" t="s">
        <v>152</v>
      </c>
      <c r="T131" s="15" t="s">
        <v>90</v>
      </c>
      <c r="U131" s="15">
        <v>0.6166666666666667</v>
      </c>
      <c r="V131" s="15">
        <v>22.6754</v>
      </c>
      <c r="W131" s="15">
        <v>0.75584499999999999</v>
      </c>
    </row>
    <row r="132" spans="1:23" x14ac:dyDescent="0.25">
      <c r="A132" s="8" t="s">
        <v>153</v>
      </c>
      <c r="B132" s="8" t="s">
        <v>69</v>
      </c>
      <c r="C132" s="8">
        <v>0.86333300000000002</v>
      </c>
      <c r="D132" s="8">
        <v>10.940200000000001</v>
      </c>
      <c r="E132" s="8">
        <v>0.364672</v>
      </c>
      <c r="G132" s="6" t="s">
        <v>153</v>
      </c>
      <c r="H132" s="6" t="s">
        <v>69</v>
      </c>
      <c r="I132" s="6">
        <v>0.86333300000000002</v>
      </c>
      <c r="J132" s="6">
        <v>10.940200000000001</v>
      </c>
      <c r="K132" s="6">
        <v>0.364672</v>
      </c>
      <c r="M132" t="s">
        <v>153</v>
      </c>
      <c r="N132" t="s">
        <v>87</v>
      </c>
      <c r="O132">
        <v>3.3333333333333335E-3</v>
      </c>
      <c r="P132">
        <v>50.194200000000002</v>
      </c>
      <c r="Q132">
        <v>2.37887</v>
      </c>
      <c r="S132" s="15" t="s">
        <v>153</v>
      </c>
      <c r="T132" s="15" t="s">
        <v>90</v>
      </c>
      <c r="U132" s="15">
        <v>0.27666666666666667</v>
      </c>
      <c r="V132" s="15">
        <v>23.754100000000001</v>
      </c>
      <c r="W132" s="15">
        <v>0.79180499999999998</v>
      </c>
    </row>
    <row r="133" spans="1:23" x14ac:dyDescent="0.25">
      <c r="A133" s="8" t="s">
        <v>154</v>
      </c>
      <c r="B133" s="8" t="s">
        <v>69</v>
      </c>
      <c r="C133" s="8">
        <v>0.59666699999999995</v>
      </c>
      <c r="D133" s="8">
        <v>16.927299999999999</v>
      </c>
      <c r="E133" s="8">
        <v>0.56424300000000005</v>
      </c>
      <c r="G133" s="6" t="s">
        <v>154</v>
      </c>
      <c r="H133" s="6" t="s">
        <v>69</v>
      </c>
      <c r="I133" s="6">
        <v>0.59666699999999995</v>
      </c>
      <c r="J133" s="6">
        <v>16.927299999999999</v>
      </c>
      <c r="K133" s="6">
        <v>0.56424300000000005</v>
      </c>
      <c r="M133" t="s">
        <v>154</v>
      </c>
      <c r="N133" t="s">
        <v>87</v>
      </c>
      <c r="O133">
        <v>0</v>
      </c>
      <c r="P133">
        <v>67.309899999999999</v>
      </c>
      <c r="Q133">
        <v>3.1749999999999998</v>
      </c>
      <c r="S133" s="15" t="s">
        <v>154</v>
      </c>
      <c r="T133" s="15" t="s">
        <v>90</v>
      </c>
      <c r="U133" s="15">
        <v>0.26999999999999996</v>
      </c>
      <c r="V133" s="15">
        <v>27.6067</v>
      </c>
      <c r="W133" s="15">
        <v>0.92022400000000004</v>
      </c>
    </row>
    <row r="134" spans="1:23" x14ac:dyDescent="0.25">
      <c r="A134" s="8" t="s">
        <v>155</v>
      </c>
      <c r="B134" s="8" t="s">
        <v>69</v>
      </c>
      <c r="C134" s="8">
        <v>1</v>
      </c>
      <c r="D134" s="8">
        <v>5.1699700000000002</v>
      </c>
      <c r="E134" s="8">
        <v>0.17233200000000001</v>
      </c>
      <c r="G134" s="6" t="s">
        <v>155</v>
      </c>
      <c r="H134" s="6" t="s">
        <v>69</v>
      </c>
      <c r="I134" s="6">
        <v>1</v>
      </c>
      <c r="J134" s="6">
        <v>5.1699700000000002</v>
      </c>
      <c r="K134" s="6">
        <v>0.17233200000000001</v>
      </c>
      <c r="M134" t="s">
        <v>155</v>
      </c>
      <c r="N134" t="s">
        <v>87</v>
      </c>
      <c r="O134">
        <v>4.3333333333333335E-2</v>
      </c>
      <c r="P134">
        <v>46.676900000000003</v>
      </c>
      <c r="Q134">
        <v>2.1811600000000002</v>
      </c>
      <c r="S134" s="15" t="s">
        <v>155</v>
      </c>
      <c r="T134" s="15" t="s">
        <v>90</v>
      </c>
      <c r="U134" s="15">
        <v>0.24666666666666667</v>
      </c>
      <c r="V134" s="15">
        <v>29.296299999999999</v>
      </c>
      <c r="W134" s="15">
        <v>0.97654300000000005</v>
      </c>
    </row>
    <row r="135" spans="1:23" x14ac:dyDescent="0.25">
      <c r="A135" s="8" t="s">
        <v>156</v>
      </c>
      <c r="B135" s="8" t="s">
        <v>69</v>
      </c>
      <c r="C135" s="8">
        <v>1</v>
      </c>
      <c r="D135" s="8">
        <v>7.4150299999999998</v>
      </c>
      <c r="E135" s="8">
        <v>0.247168</v>
      </c>
      <c r="G135" s="6" t="s">
        <v>156</v>
      </c>
      <c r="H135" s="6" t="s">
        <v>69</v>
      </c>
      <c r="I135" s="6">
        <v>1</v>
      </c>
      <c r="J135" s="6">
        <v>7.4150299999999998</v>
      </c>
      <c r="K135" s="6">
        <v>0.247168</v>
      </c>
      <c r="M135" t="s">
        <v>156</v>
      </c>
      <c r="N135" t="s">
        <v>87</v>
      </c>
      <c r="O135">
        <v>0</v>
      </c>
      <c r="P135">
        <v>64.990700000000004</v>
      </c>
      <c r="Q135">
        <v>2.6419000000000001</v>
      </c>
      <c r="S135" s="15" t="s">
        <v>156</v>
      </c>
      <c r="T135" s="15" t="s">
        <v>90</v>
      </c>
      <c r="U135" s="15">
        <v>0.20666666666666667</v>
      </c>
      <c r="V135" s="15">
        <v>31.505500000000001</v>
      </c>
      <c r="W135" s="15">
        <v>1.0501799999999999</v>
      </c>
    </row>
    <row r="136" spans="1:23" x14ac:dyDescent="0.25">
      <c r="A136" s="8" t="s">
        <v>157</v>
      </c>
      <c r="B136" s="8" t="s">
        <v>69</v>
      </c>
      <c r="C136" s="8">
        <v>1</v>
      </c>
      <c r="D136" s="8">
        <v>6.0056500000000002</v>
      </c>
      <c r="E136" s="8">
        <v>0.200188</v>
      </c>
      <c r="G136" s="6" t="s">
        <v>157</v>
      </c>
      <c r="H136" s="6" t="s">
        <v>69</v>
      </c>
      <c r="I136" s="6">
        <v>1</v>
      </c>
      <c r="J136" s="6">
        <v>6.0056500000000002</v>
      </c>
      <c r="K136" s="6">
        <v>0.200188</v>
      </c>
      <c r="M136" t="s">
        <v>157</v>
      </c>
      <c r="N136" t="s">
        <v>87</v>
      </c>
      <c r="O136">
        <v>0.17666666666666667</v>
      </c>
      <c r="P136">
        <v>38.676400000000001</v>
      </c>
      <c r="Q136">
        <v>1.36666</v>
      </c>
      <c r="S136" s="15" t="s">
        <v>157</v>
      </c>
      <c r="T136" s="15" t="s">
        <v>90</v>
      </c>
      <c r="U136" s="15">
        <v>0.66666666666666663</v>
      </c>
      <c r="V136" s="15">
        <v>14.9314</v>
      </c>
      <c r="W136" s="15">
        <v>0.49771399999999999</v>
      </c>
    </row>
    <row r="137" spans="1:23" x14ac:dyDescent="0.25">
      <c r="A137" s="8" t="s">
        <v>158</v>
      </c>
      <c r="B137" s="8" t="s">
        <v>69</v>
      </c>
      <c r="C137" s="8">
        <v>1</v>
      </c>
      <c r="D137" s="8">
        <v>5.48407</v>
      </c>
      <c r="E137" s="8">
        <v>0.18280199999999999</v>
      </c>
      <c r="G137" s="6" t="s">
        <v>158</v>
      </c>
      <c r="H137" s="6" t="s">
        <v>69</v>
      </c>
      <c r="I137" s="6">
        <v>1</v>
      </c>
      <c r="J137" s="6">
        <v>5.48407</v>
      </c>
      <c r="K137" s="6">
        <v>0.18280199999999999</v>
      </c>
      <c r="M137" t="s">
        <v>158</v>
      </c>
      <c r="N137" t="s">
        <v>87</v>
      </c>
      <c r="O137">
        <v>0.43666666666666665</v>
      </c>
      <c r="P137">
        <v>22.2303</v>
      </c>
      <c r="Q137">
        <v>0.74100900000000003</v>
      </c>
      <c r="S137" s="15" t="s">
        <v>158</v>
      </c>
      <c r="T137" s="15" t="s">
        <v>90</v>
      </c>
      <c r="U137" s="15">
        <v>0.81666666666666665</v>
      </c>
      <c r="V137" s="15">
        <v>15.0908</v>
      </c>
      <c r="W137" s="15">
        <v>0.50302599999999997</v>
      </c>
    </row>
    <row r="138" spans="1:23" x14ac:dyDescent="0.25">
      <c r="A138" s="8" t="s">
        <v>159</v>
      </c>
      <c r="B138" s="8" t="s">
        <v>69</v>
      </c>
      <c r="C138" s="8">
        <v>1</v>
      </c>
      <c r="D138" s="8">
        <v>5.1940400000000002</v>
      </c>
      <c r="E138" s="8">
        <v>0.17313500000000001</v>
      </c>
      <c r="G138" s="6" t="s">
        <v>159</v>
      </c>
      <c r="H138" s="6" t="s">
        <v>69</v>
      </c>
      <c r="I138" s="6">
        <v>1</v>
      </c>
      <c r="J138" s="6">
        <v>5.1940400000000002</v>
      </c>
      <c r="K138" s="6">
        <v>0.17313500000000001</v>
      </c>
      <c r="M138" t="s">
        <v>159</v>
      </c>
      <c r="N138" t="s">
        <v>87</v>
      </c>
      <c r="O138">
        <v>0.48333333333333334</v>
      </c>
      <c r="P138">
        <v>34.113100000000003</v>
      </c>
      <c r="Q138">
        <v>1.3755299999999999</v>
      </c>
      <c r="S138" s="15" t="s">
        <v>159</v>
      </c>
      <c r="T138" s="15" t="s">
        <v>90</v>
      </c>
      <c r="U138" s="15">
        <v>0.91333333333333333</v>
      </c>
      <c r="V138" s="15">
        <v>14.4618</v>
      </c>
      <c r="W138" s="15">
        <v>0.48205999999999999</v>
      </c>
    </row>
    <row r="139" spans="1:23" x14ac:dyDescent="0.25">
      <c r="A139" s="8" t="s">
        <v>160</v>
      </c>
      <c r="B139" s="8" t="s">
        <v>69</v>
      </c>
      <c r="C139" s="8">
        <v>1</v>
      </c>
      <c r="D139" s="8">
        <v>4.4950400000000004</v>
      </c>
      <c r="E139" s="8">
        <v>0.149835</v>
      </c>
      <c r="G139" s="6" t="s">
        <v>160</v>
      </c>
      <c r="H139" s="6" t="s">
        <v>69</v>
      </c>
      <c r="I139" s="6">
        <v>1</v>
      </c>
      <c r="J139" s="6">
        <v>4.4950400000000004</v>
      </c>
      <c r="K139" s="6">
        <v>0.149835</v>
      </c>
      <c r="M139" t="s">
        <v>160</v>
      </c>
      <c r="N139" t="s">
        <v>87</v>
      </c>
      <c r="O139">
        <v>0</v>
      </c>
      <c r="P139">
        <v>62.337299999999999</v>
      </c>
      <c r="Q139">
        <v>2.9969899999999998</v>
      </c>
      <c r="S139" s="15" t="s">
        <v>160</v>
      </c>
      <c r="T139" s="15" t="s">
        <v>90</v>
      </c>
      <c r="U139" s="15">
        <v>0.46666666666666667</v>
      </c>
      <c r="V139" s="15">
        <v>24.980899999999998</v>
      </c>
      <c r="W139" s="15">
        <v>0.83269700000000002</v>
      </c>
    </row>
    <row r="140" spans="1:23" x14ac:dyDescent="0.25">
      <c r="A140" s="8" t="s">
        <v>161</v>
      </c>
      <c r="B140" s="8" t="s">
        <v>69</v>
      </c>
      <c r="C140" s="8">
        <v>1</v>
      </c>
      <c r="D140" s="8">
        <v>4.6181299999999998</v>
      </c>
      <c r="E140" s="8">
        <v>0.15393799999999999</v>
      </c>
      <c r="G140" s="6" t="s">
        <v>161</v>
      </c>
      <c r="H140" s="6" t="s">
        <v>69</v>
      </c>
      <c r="I140" s="6">
        <v>1</v>
      </c>
      <c r="J140" s="6">
        <v>4.6181299999999998</v>
      </c>
      <c r="K140" s="6">
        <v>0.15393799999999999</v>
      </c>
      <c r="M140" t="s">
        <v>161</v>
      </c>
      <c r="N140" t="s">
        <v>87</v>
      </c>
      <c r="O140">
        <v>0.36666666666666664</v>
      </c>
      <c r="P140">
        <v>34.6053</v>
      </c>
      <c r="Q140">
        <v>1.15351</v>
      </c>
      <c r="S140" s="15" t="s">
        <v>161</v>
      </c>
      <c r="T140" s="15" t="s">
        <v>90</v>
      </c>
      <c r="U140" s="15">
        <v>0.15</v>
      </c>
      <c r="V140" s="15">
        <v>33.825400000000002</v>
      </c>
      <c r="W140" s="15">
        <v>1.12751</v>
      </c>
    </row>
    <row r="141" spans="1:23" x14ac:dyDescent="0.25">
      <c r="A141" s="8" t="s">
        <v>162</v>
      </c>
      <c r="B141" s="8" t="s">
        <v>69</v>
      </c>
      <c r="C141" s="8">
        <v>1</v>
      </c>
      <c r="D141" s="8">
        <v>8.2840000000000007</v>
      </c>
      <c r="E141" s="8">
        <v>0.27613300000000002</v>
      </c>
      <c r="G141" s="6" t="s">
        <v>162</v>
      </c>
      <c r="H141" s="6" t="s">
        <v>69</v>
      </c>
      <c r="I141" s="6">
        <v>1</v>
      </c>
      <c r="J141" s="6">
        <v>8.2840000000000007</v>
      </c>
      <c r="K141" s="6">
        <v>0.27613300000000002</v>
      </c>
      <c r="M141" t="s">
        <v>162</v>
      </c>
      <c r="N141" t="s">
        <v>87</v>
      </c>
      <c r="O141">
        <v>0.72000000000000008</v>
      </c>
      <c r="P141">
        <v>15.454700000000001</v>
      </c>
      <c r="Q141">
        <v>0.515158</v>
      </c>
      <c r="S141" s="15" t="s">
        <v>162</v>
      </c>
      <c r="T141" s="15" t="s">
        <v>90</v>
      </c>
      <c r="U141" s="15">
        <v>4.3333333333333335E-2</v>
      </c>
      <c r="V141" s="15">
        <v>33.420699999999997</v>
      </c>
      <c r="W141" s="15">
        <v>1.11402</v>
      </c>
    </row>
    <row r="142" spans="1:23" x14ac:dyDescent="0.25">
      <c r="A142" s="8" t="s">
        <v>163</v>
      </c>
      <c r="B142" s="8" t="s">
        <v>69</v>
      </c>
      <c r="C142" s="8">
        <v>1</v>
      </c>
      <c r="D142" s="8">
        <v>5.5876599999999996</v>
      </c>
      <c r="E142" s="8">
        <v>0.186255</v>
      </c>
      <c r="G142" s="6" t="s">
        <v>163</v>
      </c>
      <c r="H142" s="6" t="s">
        <v>69</v>
      </c>
      <c r="I142" s="6">
        <v>1</v>
      </c>
      <c r="J142" s="6">
        <v>5.5876599999999996</v>
      </c>
      <c r="K142" s="6">
        <v>0.186255</v>
      </c>
      <c r="M142" t="s">
        <v>163</v>
      </c>
      <c r="N142" t="s">
        <v>87</v>
      </c>
      <c r="O142">
        <v>0.51333333333333331</v>
      </c>
      <c r="P142">
        <v>28.093499999999999</v>
      </c>
      <c r="Q142">
        <v>0.93644899999999998</v>
      </c>
      <c r="S142" s="15" t="s">
        <v>163</v>
      </c>
      <c r="T142" s="15" t="s">
        <v>90</v>
      </c>
      <c r="U142" s="15">
        <v>0.47666666666666668</v>
      </c>
      <c r="V142" s="15">
        <v>21.401199999999999</v>
      </c>
      <c r="W142" s="15">
        <v>0.71337399999999995</v>
      </c>
    </row>
    <row r="143" spans="1:23" x14ac:dyDescent="0.25">
      <c r="A143" s="8" t="s">
        <v>164</v>
      </c>
      <c r="B143" s="8" t="s">
        <v>69</v>
      </c>
      <c r="C143" s="8">
        <v>1</v>
      </c>
      <c r="D143" s="8">
        <v>5.7418399999999998</v>
      </c>
      <c r="E143" s="8">
        <v>0.19139500000000001</v>
      </c>
      <c r="G143" s="6" t="s">
        <v>164</v>
      </c>
      <c r="H143" s="6" t="s">
        <v>69</v>
      </c>
      <c r="I143" s="6">
        <v>1</v>
      </c>
      <c r="J143" s="6">
        <v>5.7418399999999998</v>
      </c>
      <c r="K143" s="6">
        <v>0.19139500000000001</v>
      </c>
      <c r="M143" t="s">
        <v>164</v>
      </c>
      <c r="N143" t="s">
        <v>87</v>
      </c>
      <c r="O143">
        <v>0.73333333333333328</v>
      </c>
      <c r="P143">
        <v>18.6877</v>
      </c>
      <c r="Q143">
        <v>0.622923</v>
      </c>
      <c r="S143" s="15" t="s">
        <v>164</v>
      </c>
      <c r="T143" s="15" t="s">
        <v>90</v>
      </c>
      <c r="U143" s="15">
        <v>0.81</v>
      </c>
      <c r="V143" s="15">
        <v>13.770200000000001</v>
      </c>
      <c r="W143" s="15">
        <v>0.45900600000000003</v>
      </c>
    </row>
    <row r="144" spans="1:23" x14ac:dyDescent="0.25">
      <c r="A144" s="8" t="s">
        <v>165</v>
      </c>
      <c r="B144" s="8" t="s">
        <v>69</v>
      </c>
      <c r="C144" s="8">
        <v>1</v>
      </c>
      <c r="D144" s="8">
        <v>5.9584099999999998</v>
      </c>
      <c r="E144" s="8">
        <v>0.19861400000000001</v>
      </c>
      <c r="G144" s="6" t="s">
        <v>165</v>
      </c>
      <c r="H144" s="6" t="s">
        <v>69</v>
      </c>
      <c r="I144" s="6">
        <v>1</v>
      </c>
      <c r="J144" s="6">
        <v>5.9584099999999998</v>
      </c>
      <c r="K144" s="6">
        <v>0.19861400000000001</v>
      </c>
      <c r="M144" t="s">
        <v>165</v>
      </c>
      <c r="N144" t="s">
        <v>87</v>
      </c>
      <c r="O144">
        <v>9.3333333333333324E-2</v>
      </c>
      <c r="P144">
        <v>34.656199999999998</v>
      </c>
      <c r="Q144">
        <v>1.1668799999999999</v>
      </c>
      <c r="S144" s="15" t="s">
        <v>165</v>
      </c>
      <c r="T144" s="15" t="s">
        <v>90</v>
      </c>
      <c r="U144" s="15">
        <v>0.6166666666666667</v>
      </c>
      <c r="V144" s="15">
        <v>22.828900000000001</v>
      </c>
      <c r="W144" s="15">
        <v>0.77124800000000004</v>
      </c>
    </row>
    <row r="145" spans="1:23" x14ac:dyDescent="0.25">
      <c r="A145" s="8" t="s">
        <v>166</v>
      </c>
      <c r="B145" s="8" t="s">
        <v>69</v>
      </c>
      <c r="C145" s="8">
        <v>1</v>
      </c>
      <c r="D145" s="8">
        <v>6.71889</v>
      </c>
      <c r="E145" s="8">
        <v>0.223963</v>
      </c>
      <c r="G145" s="6" t="s">
        <v>166</v>
      </c>
      <c r="H145" s="6" t="s">
        <v>69</v>
      </c>
      <c r="I145" s="6">
        <v>1</v>
      </c>
      <c r="J145" s="6">
        <v>6.71889</v>
      </c>
      <c r="K145" s="6">
        <v>0.223963</v>
      </c>
      <c r="M145" t="s">
        <v>166</v>
      </c>
      <c r="N145" t="s">
        <v>87</v>
      </c>
      <c r="O145">
        <v>0.57999999999999996</v>
      </c>
      <c r="P145">
        <v>23.4879</v>
      </c>
      <c r="Q145">
        <v>0.79350900000000002</v>
      </c>
      <c r="S145" s="15" t="s">
        <v>166</v>
      </c>
      <c r="T145" s="15" t="s">
        <v>90</v>
      </c>
      <c r="U145" s="15">
        <v>1</v>
      </c>
      <c r="V145" s="15">
        <v>11.335900000000001</v>
      </c>
      <c r="W145" s="15">
        <v>0.37786500000000001</v>
      </c>
    </row>
    <row r="146" spans="1:23" x14ac:dyDescent="0.25">
      <c r="A146" s="8" t="s">
        <v>167</v>
      </c>
      <c r="B146" s="8" t="s">
        <v>69</v>
      </c>
      <c r="C146" s="8">
        <v>1</v>
      </c>
      <c r="D146" s="8">
        <v>6.6591800000000001</v>
      </c>
      <c r="E146" s="8">
        <v>0.221973</v>
      </c>
      <c r="G146" s="6" t="s">
        <v>167</v>
      </c>
      <c r="H146" s="6" t="s">
        <v>69</v>
      </c>
      <c r="I146" s="6">
        <v>1</v>
      </c>
      <c r="J146" s="6">
        <v>6.6591800000000001</v>
      </c>
      <c r="K146" s="6">
        <v>0.221973</v>
      </c>
      <c r="M146" t="s">
        <v>167</v>
      </c>
      <c r="N146" t="s">
        <v>87</v>
      </c>
      <c r="O146">
        <v>0.68333333333333335</v>
      </c>
      <c r="P146">
        <v>19.349900000000002</v>
      </c>
      <c r="Q146">
        <v>0.64499499999999999</v>
      </c>
      <c r="S146" s="15" t="s">
        <v>167</v>
      </c>
      <c r="T146" s="15" t="s">
        <v>90</v>
      </c>
      <c r="U146" s="15">
        <v>0.68333333333333335</v>
      </c>
      <c r="V146" s="15">
        <v>19.267700000000001</v>
      </c>
      <c r="W146" s="15">
        <v>0.64225500000000002</v>
      </c>
    </row>
    <row r="147" spans="1:23" x14ac:dyDescent="0.25">
      <c r="A147" s="8" t="s">
        <v>168</v>
      </c>
      <c r="B147" s="8" t="s">
        <v>69</v>
      </c>
      <c r="C147" s="8">
        <v>0.87</v>
      </c>
      <c r="D147" s="8">
        <v>9.8462099999999992</v>
      </c>
      <c r="E147" s="8">
        <v>0.32820700000000003</v>
      </c>
      <c r="G147" s="6" t="s">
        <v>168</v>
      </c>
      <c r="H147" s="6" t="s">
        <v>69</v>
      </c>
      <c r="I147" s="6">
        <v>0.87</v>
      </c>
      <c r="J147" s="6">
        <v>9.8462099999999992</v>
      </c>
      <c r="K147" s="6">
        <v>0.32820700000000003</v>
      </c>
      <c r="M147" t="s">
        <v>168</v>
      </c>
      <c r="N147" t="s">
        <v>87</v>
      </c>
      <c r="O147">
        <v>0.83</v>
      </c>
      <c r="P147">
        <v>16.415199999999999</v>
      </c>
      <c r="Q147">
        <v>0.54717499999999997</v>
      </c>
      <c r="S147" s="15" t="s">
        <v>168</v>
      </c>
      <c r="T147" s="15" t="s">
        <v>90</v>
      </c>
      <c r="U147" s="15">
        <v>0.92666666666666664</v>
      </c>
      <c r="V147" s="15">
        <v>10.972200000000001</v>
      </c>
      <c r="W147" s="15">
        <v>0.36574000000000001</v>
      </c>
    </row>
    <row r="148" spans="1:23" x14ac:dyDescent="0.25">
      <c r="A148" s="8" t="s">
        <v>169</v>
      </c>
      <c r="B148" s="8" t="s">
        <v>69</v>
      </c>
      <c r="C148" s="8">
        <v>1</v>
      </c>
      <c r="D148" s="8">
        <v>8.9107299999999992</v>
      </c>
      <c r="E148" s="8">
        <v>0.29702400000000001</v>
      </c>
      <c r="G148" s="6" t="s">
        <v>169</v>
      </c>
      <c r="H148" s="6" t="s">
        <v>69</v>
      </c>
      <c r="I148" s="6">
        <v>1</v>
      </c>
      <c r="J148" s="6">
        <v>8.9107299999999992</v>
      </c>
      <c r="K148" s="6">
        <v>0.29702400000000001</v>
      </c>
      <c r="M148" t="s">
        <v>169</v>
      </c>
      <c r="N148" t="s">
        <v>87</v>
      </c>
      <c r="O148">
        <v>0.76</v>
      </c>
      <c r="P148">
        <v>18.343699999999998</v>
      </c>
      <c r="Q148">
        <v>0.61145799999999995</v>
      </c>
      <c r="S148" s="15" t="s">
        <v>169</v>
      </c>
      <c r="T148" s="15" t="s">
        <v>90</v>
      </c>
      <c r="U148" s="15">
        <v>0.8833333333333333</v>
      </c>
      <c r="V148" s="15">
        <v>11.5564</v>
      </c>
      <c r="W148" s="15">
        <v>0.385214</v>
      </c>
    </row>
    <row r="149" spans="1:23" x14ac:dyDescent="0.25">
      <c r="A149" s="8" t="s">
        <v>170</v>
      </c>
      <c r="B149" s="8" t="s">
        <v>69</v>
      </c>
      <c r="C149" s="8">
        <v>1</v>
      </c>
      <c r="D149" s="8">
        <v>7.3510900000000001</v>
      </c>
      <c r="E149" s="8">
        <v>0.245036</v>
      </c>
      <c r="G149" s="6" t="s">
        <v>170</v>
      </c>
      <c r="H149" s="6" t="s">
        <v>69</v>
      </c>
      <c r="I149" s="6">
        <v>1</v>
      </c>
      <c r="J149" s="6">
        <v>7.3510900000000001</v>
      </c>
      <c r="K149" s="6">
        <v>0.245036</v>
      </c>
      <c r="M149" t="s">
        <v>170</v>
      </c>
      <c r="N149" t="s">
        <v>87</v>
      </c>
      <c r="O149">
        <v>0.82333333333333336</v>
      </c>
      <c r="P149">
        <v>16.9604</v>
      </c>
      <c r="Q149">
        <v>0.56534700000000004</v>
      </c>
      <c r="S149" s="15" t="s">
        <v>170</v>
      </c>
      <c r="T149" s="15" t="s">
        <v>90</v>
      </c>
      <c r="U149" s="15">
        <v>0.89666666666666661</v>
      </c>
      <c r="V149" s="15">
        <v>12.5078</v>
      </c>
      <c r="W149" s="15">
        <v>0.41692600000000002</v>
      </c>
    </row>
    <row r="150" spans="1:23" x14ac:dyDescent="0.25">
      <c r="A150" s="8" t="s">
        <v>171</v>
      </c>
      <c r="B150" s="8" t="s">
        <v>69</v>
      </c>
      <c r="C150" s="8">
        <v>1</v>
      </c>
      <c r="D150" s="8">
        <v>7.6734600000000004</v>
      </c>
      <c r="E150" s="8">
        <v>0.25578200000000001</v>
      </c>
      <c r="G150" s="6" t="s">
        <v>171</v>
      </c>
      <c r="H150" s="6" t="s">
        <v>69</v>
      </c>
      <c r="I150" s="6">
        <v>1</v>
      </c>
      <c r="J150" s="6">
        <v>7.6734600000000004</v>
      </c>
      <c r="K150" s="6">
        <v>0.25578200000000001</v>
      </c>
      <c r="M150" t="s">
        <v>171</v>
      </c>
      <c r="N150" t="s">
        <v>87</v>
      </c>
      <c r="O150">
        <v>0.59</v>
      </c>
      <c r="P150">
        <v>22.532800000000002</v>
      </c>
      <c r="Q150">
        <v>0.75109499999999996</v>
      </c>
      <c r="S150" s="15" t="s">
        <v>171</v>
      </c>
      <c r="T150" s="15" t="s">
        <v>90</v>
      </c>
      <c r="U150" s="15">
        <v>1</v>
      </c>
      <c r="V150" s="15">
        <v>9.8702500000000004</v>
      </c>
      <c r="W150" s="15">
        <v>0.32900800000000002</v>
      </c>
    </row>
    <row r="151" spans="1:23" x14ac:dyDescent="0.25">
      <c r="A151" s="8" t="s">
        <v>172</v>
      </c>
      <c r="B151" s="8" t="s">
        <v>69</v>
      </c>
      <c r="C151" s="8">
        <v>1</v>
      </c>
      <c r="D151" s="8">
        <v>9.0339700000000001</v>
      </c>
      <c r="E151" s="8">
        <v>0.30113200000000001</v>
      </c>
      <c r="G151" s="6" t="s">
        <v>172</v>
      </c>
      <c r="H151" s="6" t="s">
        <v>69</v>
      </c>
      <c r="I151" s="6">
        <v>1</v>
      </c>
      <c r="J151" s="6">
        <v>9.0339700000000001</v>
      </c>
      <c r="K151" s="6">
        <v>0.30113200000000001</v>
      </c>
      <c r="M151" t="s">
        <v>172</v>
      </c>
      <c r="N151" t="s">
        <v>87</v>
      </c>
      <c r="O151">
        <v>0.60666666666666669</v>
      </c>
      <c r="P151">
        <v>18.8383</v>
      </c>
      <c r="Q151">
        <v>0.627942</v>
      </c>
      <c r="S151" s="15" t="s">
        <v>172</v>
      </c>
      <c r="T151" s="15" t="s">
        <v>90</v>
      </c>
      <c r="U151" s="15">
        <v>1</v>
      </c>
      <c r="V151" s="15">
        <v>10.2781</v>
      </c>
      <c r="W151" s="15">
        <v>0.34260499999999999</v>
      </c>
    </row>
    <row r="152" spans="1:23" x14ac:dyDescent="0.25">
      <c r="A152" s="8" t="s">
        <v>173</v>
      </c>
      <c r="B152" s="8" t="s">
        <v>69</v>
      </c>
      <c r="C152" s="8">
        <v>1</v>
      </c>
      <c r="D152" s="8">
        <v>6.7759099999999997</v>
      </c>
      <c r="E152" s="8">
        <v>0.22586400000000001</v>
      </c>
      <c r="G152" s="6" t="s">
        <v>173</v>
      </c>
      <c r="H152" s="6" t="s">
        <v>69</v>
      </c>
      <c r="I152" s="6">
        <v>1</v>
      </c>
      <c r="J152" s="6">
        <v>6.7759099999999997</v>
      </c>
      <c r="K152" s="6">
        <v>0.22586400000000001</v>
      </c>
      <c r="M152" t="s">
        <v>173</v>
      </c>
      <c r="N152" t="s">
        <v>87</v>
      </c>
      <c r="O152">
        <v>0.45</v>
      </c>
      <c r="P152">
        <v>27.1845</v>
      </c>
      <c r="Q152">
        <v>0.90615100000000004</v>
      </c>
      <c r="S152" s="15" t="s">
        <v>173</v>
      </c>
      <c r="T152" s="15" t="s">
        <v>90</v>
      </c>
      <c r="U152" s="15">
        <v>1</v>
      </c>
      <c r="V152" s="15">
        <v>10.2895</v>
      </c>
      <c r="W152" s="15">
        <v>0.34298400000000001</v>
      </c>
    </row>
    <row r="153" spans="1:23" x14ac:dyDescent="0.25">
      <c r="A153" s="8" t="s">
        <v>174</v>
      </c>
      <c r="B153" s="8" t="s">
        <v>69</v>
      </c>
      <c r="C153" s="8">
        <v>0.77</v>
      </c>
      <c r="D153" s="8">
        <v>14.301299999999999</v>
      </c>
      <c r="E153" s="8">
        <v>0.47670899999999999</v>
      </c>
      <c r="G153" s="6" t="s">
        <v>174</v>
      </c>
      <c r="H153" s="6" t="s">
        <v>69</v>
      </c>
      <c r="I153" s="6">
        <v>0.77</v>
      </c>
      <c r="J153" s="6">
        <v>14.301299999999999</v>
      </c>
      <c r="K153" s="6">
        <v>0.47670899999999999</v>
      </c>
      <c r="M153" t="s">
        <v>174</v>
      </c>
      <c r="N153" t="s">
        <v>87</v>
      </c>
      <c r="O153">
        <v>0.22333333333333333</v>
      </c>
      <c r="P153">
        <v>34.520699999999998</v>
      </c>
      <c r="Q153">
        <v>1.15069</v>
      </c>
      <c r="S153" s="15" t="s">
        <v>174</v>
      </c>
      <c r="T153" s="15" t="s">
        <v>90</v>
      </c>
      <c r="U153" s="15">
        <v>1</v>
      </c>
      <c r="V153" s="15">
        <v>10.7242</v>
      </c>
      <c r="W153" s="15">
        <v>0.35747200000000001</v>
      </c>
    </row>
    <row r="154" spans="1:23" x14ac:dyDescent="0.25">
      <c r="A154" s="8" t="s">
        <v>175</v>
      </c>
      <c r="B154" s="8" t="s">
        <v>69</v>
      </c>
      <c r="C154" s="8">
        <v>0.85333300000000001</v>
      </c>
      <c r="D154" s="8">
        <v>12.446199999999999</v>
      </c>
      <c r="E154" s="8">
        <v>0.41487200000000002</v>
      </c>
      <c r="G154" s="6" t="s">
        <v>175</v>
      </c>
      <c r="H154" s="6" t="s">
        <v>69</v>
      </c>
      <c r="I154" s="6">
        <v>0.85333300000000001</v>
      </c>
      <c r="J154" s="6">
        <v>12.446199999999999</v>
      </c>
      <c r="K154" s="6">
        <v>0.41487200000000002</v>
      </c>
      <c r="M154" t="s">
        <v>175</v>
      </c>
      <c r="N154" t="s">
        <v>87</v>
      </c>
      <c r="O154">
        <v>0.75333333333333341</v>
      </c>
      <c r="P154">
        <v>15.3338</v>
      </c>
      <c r="Q154">
        <v>0.51803299999999997</v>
      </c>
      <c r="S154" s="15" t="s">
        <v>175</v>
      </c>
      <c r="T154" s="15" t="s">
        <v>90</v>
      </c>
      <c r="U154" s="15">
        <v>0.88</v>
      </c>
      <c r="V154" s="15">
        <v>11.5007</v>
      </c>
      <c r="W154" s="15">
        <v>0.383357</v>
      </c>
    </row>
    <row r="155" spans="1:23" x14ac:dyDescent="0.25">
      <c r="A155" s="8" t="s">
        <v>176</v>
      </c>
      <c r="B155" s="8" t="s">
        <v>69</v>
      </c>
      <c r="C155" s="8">
        <v>0.84666699999999995</v>
      </c>
      <c r="D155" s="8">
        <v>15.737500000000001</v>
      </c>
      <c r="E155" s="8">
        <v>0.52458300000000002</v>
      </c>
      <c r="G155" s="6" t="s">
        <v>176</v>
      </c>
      <c r="H155" s="6" t="s">
        <v>69</v>
      </c>
      <c r="I155" s="6">
        <v>0.84666699999999995</v>
      </c>
      <c r="J155" s="6">
        <v>15.737500000000001</v>
      </c>
      <c r="K155" s="6">
        <v>0.52458300000000002</v>
      </c>
      <c r="M155" t="s">
        <v>176</v>
      </c>
      <c r="N155" t="s">
        <v>87</v>
      </c>
      <c r="O155">
        <v>0.84</v>
      </c>
      <c r="P155">
        <v>14.692600000000001</v>
      </c>
      <c r="Q155">
        <v>0.48975299999999999</v>
      </c>
      <c r="S155" s="15" t="s">
        <v>176</v>
      </c>
      <c r="T155" s="15" t="s">
        <v>90</v>
      </c>
      <c r="U155" s="15">
        <v>1</v>
      </c>
      <c r="V155" s="15">
        <v>8.8543099999999999</v>
      </c>
      <c r="W155" s="15">
        <v>0.29514400000000002</v>
      </c>
    </row>
    <row r="156" spans="1:23" x14ac:dyDescent="0.25">
      <c r="A156" s="8" t="s">
        <v>177</v>
      </c>
      <c r="B156" s="8" t="s">
        <v>69</v>
      </c>
      <c r="C156" s="8">
        <v>0.86666699999999997</v>
      </c>
      <c r="D156" s="8">
        <v>14.0406</v>
      </c>
      <c r="E156" s="8">
        <v>0.46802199999999999</v>
      </c>
      <c r="G156" s="6" t="s">
        <v>177</v>
      </c>
      <c r="H156" s="6" t="s">
        <v>69</v>
      </c>
      <c r="I156" s="6">
        <v>0.86666699999999997</v>
      </c>
      <c r="J156" s="6">
        <v>14.0406</v>
      </c>
      <c r="K156" s="6">
        <v>0.46802199999999999</v>
      </c>
      <c r="M156" t="s">
        <v>177</v>
      </c>
      <c r="N156" t="s">
        <v>87</v>
      </c>
      <c r="O156">
        <v>0.71666666666666667</v>
      </c>
      <c r="P156">
        <v>18.8809</v>
      </c>
      <c r="Q156">
        <v>0.62936400000000003</v>
      </c>
      <c r="S156" s="15" t="s">
        <v>177</v>
      </c>
      <c r="T156" s="15" t="s">
        <v>90</v>
      </c>
      <c r="U156" s="15">
        <v>1</v>
      </c>
      <c r="V156" s="15">
        <v>7.3545100000000003</v>
      </c>
      <c r="W156" s="15">
        <v>0.24515000000000001</v>
      </c>
    </row>
    <row r="157" spans="1:23" x14ac:dyDescent="0.25">
      <c r="A157" s="8" t="s">
        <v>178</v>
      </c>
      <c r="B157" s="8" t="s">
        <v>69</v>
      </c>
      <c r="C157" s="8">
        <v>0.83333299999999999</v>
      </c>
      <c r="D157" s="8">
        <v>14.234</v>
      </c>
      <c r="E157" s="8">
        <v>0.47446700000000003</v>
      </c>
      <c r="G157" s="6" t="s">
        <v>178</v>
      </c>
      <c r="H157" s="6" t="s">
        <v>69</v>
      </c>
      <c r="I157" s="6">
        <v>0.83333299999999999</v>
      </c>
      <c r="J157" s="6">
        <v>14.234</v>
      </c>
      <c r="K157" s="6">
        <v>0.47446700000000003</v>
      </c>
      <c r="M157" t="s">
        <v>178</v>
      </c>
      <c r="N157" t="s">
        <v>87</v>
      </c>
      <c r="O157">
        <v>0.57666666666666666</v>
      </c>
      <c r="P157">
        <v>17.962299999999999</v>
      </c>
      <c r="Q157">
        <v>0.598742</v>
      </c>
      <c r="S157" s="15" t="s">
        <v>178</v>
      </c>
      <c r="T157" s="15" t="s">
        <v>90</v>
      </c>
      <c r="U157" s="15">
        <v>0.94</v>
      </c>
      <c r="V157" s="15">
        <v>10.186999999999999</v>
      </c>
      <c r="W157" s="15">
        <v>0.33956700000000001</v>
      </c>
    </row>
    <row r="158" spans="1:23" x14ac:dyDescent="0.25">
      <c r="A158" s="8" t="s">
        <v>179</v>
      </c>
      <c r="B158" s="8" t="s">
        <v>69</v>
      </c>
      <c r="C158" s="8">
        <v>0.93666700000000003</v>
      </c>
      <c r="D158" s="8">
        <v>7.9493400000000003</v>
      </c>
      <c r="E158" s="8">
        <v>0.26497799999999999</v>
      </c>
      <c r="G158" s="6" t="s">
        <v>179</v>
      </c>
      <c r="H158" s="6" t="s">
        <v>69</v>
      </c>
      <c r="I158" s="6">
        <v>0.93666700000000003</v>
      </c>
      <c r="J158" s="6">
        <v>7.9493400000000003</v>
      </c>
      <c r="K158" s="6">
        <v>0.26497799999999999</v>
      </c>
      <c r="M158" t="s">
        <v>179</v>
      </c>
      <c r="N158" t="s">
        <v>87</v>
      </c>
      <c r="O158">
        <v>0.3</v>
      </c>
      <c r="P158">
        <v>24.437000000000001</v>
      </c>
      <c r="Q158">
        <v>0.822793</v>
      </c>
      <c r="S158" s="15" t="s">
        <v>179</v>
      </c>
      <c r="T158" s="15" t="s">
        <v>90</v>
      </c>
      <c r="U158" s="15">
        <v>1</v>
      </c>
      <c r="V158" s="15">
        <v>10.7509</v>
      </c>
      <c r="W158" s="15">
        <v>0.35836400000000002</v>
      </c>
    </row>
    <row r="159" spans="1:23" x14ac:dyDescent="0.25">
      <c r="A159" s="8" t="s">
        <v>180</v>
      </c>
      <c r="B159" s="8" t="s">
        <v>69</v>
      </c>
      <c r="C159" s="8">
        <v>1</v>
      </c>
      <c r="D159" s="8">
        <v>9.3845799999999997</v>
      </c>
      <c r="E159" s="8">
        <v>0.31281900000000001</v>
      </c>
      <c r="G159" s="6" t="s">
        <v>180</v>
      </c>
      <c r="H159" s="6" t="s">
        <v>69</v>
      </c>
      <c r="I159" s="6">
        <v>1</v>
      </c>
      <c r="J159" s="6">
        <v>9.3845799999999997</v>
      </c>
      <c r="K159" s="6">
        <v>0.31281900000000001</v>
      </c>
      <c r="M159" t="s">
        <v>180</v>
      </c>
      <c r="N159" t="s">
        <v>87</v>
      </c>
      <c r="O159">
        <v>0.59666666666666657</v>
      </c>
      <c r="P159">
        <v>21.044799999999999</v>
      </c>
      <c r="Q159">
        <v>0.70149499999999998</v>
      </c>
      <c r="S159" s="15" t="s">
        <v>180</v>
      </c>
      <c r="T159" s="15" t="s">
        <v>90</v>
      </c>
      <c r="U159" s="15">
        <v>1</v>
      </c>
      <c r="V159" s="15">
        <v>9.3363499999999995</v>
      </c>
      <c r="W159" s="15">
        <v>0.31121199999999999</v>
      </c>
    </row>
    <row r="160" spans="1:23" x14ac:dyDescent="0.25">
      <c r="A160" s="8" t="s">
        <v>181</v>
      </c>
      <c r="B160" s="8" t="s">
        <v>69</v>
      </c>
      <c r="C160" s="8">
        <v>1</v>
      </c>
      <c r="D160" s="8">
        <v>8.5168199999999992</v>
      </c>
      <c r="E160" s="8">
        <v>0.28389399999999998</v>
      </c>
      <c r="G160" s="6" t="s">
        <v>181</v>
      </c>
      <c r="H160" s="6" t="s">
        <v>69</v>
      </c>
      <c r="I160" s="6">
        <v>1</v>
      </c>
      <c r="J160" s="6">
        <v>8.5168199999999992</v>
      </c>
      <c r="K160" s="6">
        <v>0.28389399999999998</v>
      </c>
      <c r="M160" t="s">
        <v>181</v>
      </c>
      <c r="N160" t="s">
        <v>87</v>
      </c>
      <c r="O160">
        <v>0.26</v>
      </c>
      <c r="P160">
        <v>35.425699999999999</v>
      </c>
      <c r="Q160">
        <v>1.18086</v>
      </c>
      <c r="S160" s="15" t="s">
        <v>181</v>
      </c>
      <c r="T160" s="15" t="s">
        <v>90</v>
      </c>
      <c r="U160" s="15">
        <v>0.47</v>
      </c>
      <c r="V160" s="15">
        <v>24.565000000000001</v>
      </c>
      <c r="W160" s="15">
        <v>0.81883300000000003</v>
      </c>
    </row>
    <row r="161" spans="1:23" x14ac:dyDescent="0.25">
      <c r="A161" s="8" t="s">
        <v>182</v>
      </c>
      <c r="B161" s="8" t="s">
        <v>69</v>
      </c>
      <c r="C161" s="8">
        <v>1</v>
      </c>
      <c r="D161" s="8">
        <v>10.230700000000001</v>
      </c>
      <c r="E161" s="8">
        <v>0.34102399999999999</v>
      </c>
      <c r="G161" s="6" t="s">
        <v>182</v>
      </c>
      <c r="H161" s="6" t="s">
        <v>69</v>
      </c>
      <c r="I161" s="6">
        <v>1</v>
      </c>
      <c r="J161" s="6">
        <v>10.230700000000001</v>
      </c>
      <c r="K161" s="6">
        <v>0.34102399999999999</v>
      </c>
      <c r="M161" t="s">
        <v>182</v>
      </c>
      <c r="N161" t="s">
        <v>87</v>
      </c>
      <c r="O161">
        <v>0.76333333333333331</v>
      </c>
      <c r="P161">
        <v>17.148700000000002</v>
      </c>
      <c r="Q161">
        <v>0.57162400000000002</v>
      </c>
      <c r="S161" s="15" t="s">
        <v>182</v>
      </c>
      <c r="T161" s="15" t="s">
        <v>90</v>
      </c>
      <c r="U161" s="15">
        <v>0.70333333333333337</v>
      </c>
      <c r="V161" s="15">
        <v>16.566600000000001</v>
      </c>
      <c r="W161" s="15">
        <v>0.55221900000000002</v>
      </c>
    </row>
    <row r="162" spans="1:23" x14ac:dyDescent="0.25">
      <c r="A162" s="8" t="s">
        <v>183</v>
      </c>
      <c r="B162" s="8" t="s">
        <v>69</v>
      </c>
      <c r="C162" s="8">
        <v>1</v>
      </c>
      <c r="D162" s="8">
        <v>7.6194499999999996</v>
      </c>
      <c r="E162" s="8">
        <v>0.25398199999999999</v>
      </c>
      <c r="G162" s="6" t="s">
        <v>183</v>
      </c>
      <c r="H162" s="6" t="s">
        <v>69</v>
      </c>
      <c r="I162" s="6">
        <v>1</v>
      </c>
      <c r="J162" s="6">
        <v>7.6194499999999996</v>
      </c>
      <c r="K162" s="6">
        <v>0.25398199999999999</v>
      </c>
      <c r="M162" t="s">
        <v>183</v>
      </c>
      <c r="N162" t="s">
        <v>87</v>
      </c>
      <c r="O162">
        <v>0.24000000000000002</v>
      </c>
      <c r="P162">
        <v>33.729700000000001</v>
      </c>
      <c r="Q162">
        <v>1.14727</v>
      </c>
      <c r="S162" s="15" t="s">
        <v>183</v>
      </c>
      <c r="T162" s="15" t="s">
        <v>90</v>
      </c>
      <c r="U162" s="15">
        <v>0.8</v>
      </c>
      <c r="V162" s="15">
        <v>14.417899999999999</v>
      </c>
      <c r="W162" s="15">
        <v>0.48059600000000002</v>
      </c>
    </row>
    <row r="163" spans="1:23" x14ac:dyDescent="0.25">
      <c r="A163" s="8" t="s">
        <v>184</v>
      </c>
      <c r="B163" s="8" t="s">
        <v>69</v>
      </c>
      <c r="C163" s="8">
        <v>0.60666699999999996</v>
      </c>
      <c r="D163" s="8">
        <v>18.440200000000001</v>
      </c>
      <c r="E163" s="8">
        <v>0.61467300000000002</v>
      </c>
      <c r="G163" s="6" t="s">
        <v>184</v>
      </c>
      <c r="H163" s="6" t="s">
        <v>69</v>
      </c>
      <c r="I163" s="6">
        <v>0.60666699999999996</v>
      </c>
      <c r="J163" s="6">
        <v>18.440200000000001</v>
      </c>
      <c r="K163" s="6">
        <v>0.61467300000000002</v>
      </c>
      <c r="M163" t="s">
        <v>184</v>
      </c>
      <c r="N163" t="s">
        <v>87</v>
      </c>
      <c r="O163">
        <v>0.39666666666666667</v>
      </c>
      <c r="P163">
        <v>24.968399999999999</v>
      </c>
      <c r="Q163">
        <v>0.84068699999999996</v>
      </c>
      <c r="S163" s="15" t="s">
        <v>184</v>
      </c>
      <c r="T163" s="15" t="s">
        <v>90</v>
      </c>
      <c r="U163" s="15">
        <v>1</v>
      </c>
      <c r="V163" s="15">
        <v>10.9267</v>
      </c>
      <c r="W163" s="15">
        <v>0.36422500000000002</v>
      </c>
    </row>
    <row r="164" spans="1:23" x14ac:dyDescent="0.25">
      <c r="A164" s="8" t="s">
        <v>185</v>
      </c>
      <c r="B164" s="8" t="s">
        <v>69</v>
      </c>
      <c r="C164" s="8">
        <v>1</v>
      </c>
      <c r="D164" s="8">
        <v>5.7214499999999999</v>
      </c>
      <c r="E164" s="8">
        <v>0.190715</v>
      </c>
      <c r="G164" s="6" t="s">
        <v>185</v>
      </c>
      <c r="H164" s="6" t="s">
        <v>69</v>
      </c>
      <c r="I164" s="6">
        <v>1</v>
      </c>
      <c r="J164" s="6">
        <v>5.7214499999999999</v>
      </c>
      <c r="K164" s="6">
        <v>0.190715</v>
      </c>
      <c r="M164" t="s">
        <v>185</v>
      </c>
      <c r="N164" t="s">
        <v>87</v>
      </c>
      <c r="O164">
        <v>7.3333333333333334E-2</v>
      </c>
      <c r="P164">
        <v>51.057499999999997</v>
      </c>
      <c r="Q164">
        <v>1.8499099999999999</v>
      </c>
      <c r="S164" s="15" t="s">
        <v>185</v>
      </c>
      <c r="T164" s="15" t="s">
        <v>90</v>
      </c>
      <c r="U164" s="15">
        <v>1</v>
      </c>
      <c r="V164" s="15">
        <v>10.6433</v>
      </c>
      <c r="W164" s="15">
        <v>0.35477799999999998</v>
      </c>
    </row>
    <row r="165" spans="1:23" x14ac:dyDescent="0.25">
      <c r="A165" s="8" t="s">
        <v>186</v>
      </c>
      <c r="B165" s="8" t="s">
        <v>69</v>
      </c>
      <c r="C165" s="8">
        <v>1</v>
      </c>
      <c r="D165" s="8">
        <v>6.2807700000000004</v>
      </c>
      <c r="E165" s="8">
        <v>0.20935899999999999</v>
      </c>
      <c r="G165" s="6" t="s">
        <v>186</v>
      </c>
      <c r="H165" s="6" t="s">
        <v>69</v>
      </c>
      <c r="I165" s="6">
        <v>1</v>
      </c>
      <c r="J165" s="6">
        <v>6.2807700000000004</v>
      </c>
      <c r="K165" s="6">
        <v>0.20935899999999999</v>
      </c>
      <c r="M165" t="s">
        <v>186</v>
      </c>
      <c r="N165" t="s">
        <v>87</v>
      </c>
      <c r="O165">
        <v>0.2533333333333333</v>
      </c>
      <c r="P165">
        <v>44.836500000000001</v>
      </c>
      <c r="Q165">
        <v>1.5198799999999999</v>
      </c>
      <c r="S165" s="15" t="s">
        <v>186</v>
      </c>
      <c r="T165" s="15" t="s">
        <v>90</v>
      </c>
      <c r="U165" s="15">
        <v>1</v>
      </c>
      <c r="V165" s="15">
        <v>10.7852</v>
      </c>
      <c r="W165" s="15">
        <v>0.35950700000000002</v>
      </c>
    </row>
    <row r="166" spans="1:23" x14ac:dyDescent="0.25">
      <c r="A166" s="8" t="s">
        <v>187</v>
      </c>
      <c r="B166" s="8" t="s">
        <v>69</v>
      </c>
      <c r="C166" s="8">
        <v>1</v>
      </c>
      <c r="D166" s="8">
        <v>6.2879899999999997</v>
      </c>
      <c r="E166" s="8">
        <v>0.20960000000000001</v>
      </c>
      <c r="G166" s="6" t="s">
        <v>187</v>
      </c>
      <c r="H166" s="6" t="s">
        <v>69</v>
      </c>
      <c r="I166" s="6">
        <v>1</v>
      </c>
      <c r="J166" s="6">
        <v>6.2879899999999997</v>
      </c>
      <c r="K166" s="6">
        <v>0.20960000000000001</v>
      </c>
      <c r="M166" t="s">
        <v>187</v>
      </c>
      <c r="N166" t="s">
        <v>87</v>
      </c>
      <c r="O166">
        <v>0.46</v>
      </c>
      <c r="P166">
        <v>22.289899999999999</v>
      </c>
      <c r="Q166">
        <v>0.74299800000000005</v>
      </c>
      <c r="S166" s="15" t="s">
        <v>187</v>
      </c>
      <c r="T166" s="15" t="s">
        <v>90</v>
      </c>
      <c r="U166" s="15">
        <v>0.81</v>
      </c>
      <c r="V166" s="15">
        <v>15.8439</v>
      </c>
      <c r="W166" s="15">
        <v>0.52812999999999999</v>
      </c>
    </row>
    <row r="167" spans="1:23" x14ac:dyDescent="0.25">
      <c r="A167" s="8" t="s">
        <v>188</v>
      </c>
      <c r="B167" s="8" t="s">
        <v>69</v>
      </c>
      <c r="C167" s="8">
        <v>1</v>
      </c>
      <c r="D167" s="8">
        <v>5.6644100000000002</v>
      </c>
      <c r="E167" s="8">
        <v>0.18881400000000001</v>
      </c>
      <c r="G167" s="6" t="s">
        <v>188</v>
      </c>
      <c r="H167" s="6" t="s">
        <v>69</v>
      </c>
      <c r="I167" s="6">
        <v>1</v>
      </c>
      <c r="J167" s="6">
        <v>5.6644100000000002</v>
      </c>
      <c r="K167" s="6">
        <v>0.18881400000000001</v>
      </c>
      <c r="M167" t="s">
        <v>188</v>
      </c>
      <c r="N167" t="s">
        <v>87</v>
      </c>
      <c r="O167">
        <v>1.3333333333333334E-2</v>
      </c>
      <c r="P167">
        <v>61.041600000000003</v>
      </c>
      <c r="Q167">
        <v>3.44868</v>
      </c>
      <c r="S167" s="15" t="s">
        <v>188</v>
      </c>
      <c r="T167" s="15" t="s">
        <v>90</v>
      </c>
      <c r="U167" s="15">
        <v>1</v>
      </c>
      <c r="V167" s="15">
        <v>9.7404799999999998</v>
      </c>
      <c r="W167" s="15">
        <v>0.324683</v>
      </c>
    </row>
    <row r="168" spans="1:23" x14ac:dyDescent="0.25">
      <c r="A168" s="8" t="s">
        <v>189</v>
      </c>
      <c r="B168" s="8" t="s">
        <v>69</v>
      </c>
      <c r="C168" s="8">
        <v>1</v>
      </c>
      <c r="D168" s="8">
        <v>7.7395199999999997</v>
      </c>
      <c r="E168" s="8">
        <v>0.25798399999999999</v>
      </c>
      <c r="G168" s="6" t="s">
        <v>189</v>
      </c>
      <c r="H168" s="6" t="s">
        <v>69</v>
      </c>
      <c r="I168" s="6">
        <v>1</v>
      </c>
      <c r="J168" s="6">
        <v>7.7395199999999997</v>
      </c>
      <c r="K168" s="6">
        <v>0.25798399999999999</v>
      </c>
      <c r="M168" t="s">
        <v>189</v>
      </c>
      <c r="N168" t="s">
        <v>87</v>
      </c>
      <c r="O168">
        <v>0</v>
      </c>
      <c r="P168">
        <v>63.1083</v>
      </c>
      <c r="Q168">
        <v>2.99091</v>
      </c>
      <c r="S168" s="15" t="s">
        <v>189</v>
      </c>
      <c r="T168" s="15" t="s">
        <v>90</v>
      </c>
      <c r="U168" s="15">
        <v>1</v>
      </c>
      <c r="V168" s="15">
        <v>11.6106</v>
      </c>
      <c r="W168" s="15">
        <v>0.387021</v>
      </c>
    </row>
    <row r="169" spans="1:23" x14ac:dyDescent="0.25">
      <c r="A169" s="8" t="s">
        <v>190</v>
      </c>
      <c r="B169" s="8" t="s">
        <v>69</v>
      </c>
      <c r="C169" s="8">
        <v>1</v>
      </c>
      <c r="D169" s="8">
        <v>9.3230900000000005</v>
      </c>
      <c r="E169" s="8">
        <v>0.31076999999999999</v>
      </c>
      <c r="G169" s="6" t="s">
        <v>190</v>
      </c>
      <c r="H169" s="6" t="s">
        <v>69</v>
      </c>
      <c r="I169" s="6">
        <v>1</v>
      </c>
      <c r="J169" s="6">
        <v>9.3230900000000005</v>
      </c>
      <c r="K169" s="6">
        <v>0.31076999999999999</v>
      </c>
      <c r="M169" t="s">
        <v>190</v>
      </c>
      <c r="N169" t="s">
        <v>87</v>
      </c>
      <c r="O169">
        <v>0.16666666666666666</v>
      </c>
      <c r="P169">
        <v>39.504800000000003</v>
      </c>
      <c r="Q169">
        <v>1.49075</v>
      </c>
      <c r="S169" s="15" t="s">
        <v>190</v>
      </c>
      <c r="T169" s="15" t="s">
        <v>90</v>
      </c>
      <c r="U169" s="15">
        <v>1</v>
      </c>
      <c r="V169" s="15">
        <v>12.3874</v>
      </c>
      <c r="W169" s="15">
        <v>0.412912</v>
      </c>
    </row>
    <row r="170" spans="1:23" x14ac:dyDescent="0.25">
      <c r="A170" s="8" t="s">
        <v>191</v>
      </c>
      <c r="B170" s="8" t="s">
        <v>69</v>
      </c>
      <c r="C170" s="8">
        <v>1</v>
      </c>
      <c r="D170" s="8">
        <v>8.6655599999999993</v>
      </c>
      <c r="E170" s="8">
        <v>0.288852</v>
      </c>
      <c r="G170" s="6" t="s">
        <v>191</v>
      </c>
      <c r="H170" s="6" t="s">
        <v>69</v>
      </c>
      <c r="I170" s="6">
        <v>1</v>
      </c>
      <c r="J170" s="6">
        <v>8.6655599999999993</v>
      </c>
      <c r="K170" s="6">
        <v>0.288852</v>
      </c>
      <c r="M170" t="s">
        <v>191</v>
      </c>
      <c r="N170" t="s">
        <v>87</v>
      </c>
      <c r="O170">
        <v>0</v>
      </c>
      <c r="P170">
        <v>59.307099999999998</v>
      </c>
      <c r="Q170">
        <v>3.50929</v>
      </c>
      <c r="S170" s="15" t="s">
        <v>191</v>
      </c>
      <c r="T170" s="15" t="s">
        <v>90</v>
      </c>
      <c r="U170" s="15">
        <v>0.90333333333333343</v>
      </c>
      <c r="V170" s="15">
        <v>11.016</v>
      </c>
      <c r="W170" s="15">
        <v>0.367199</v>
      </c>
    </row>
    <row r="171" spans="1:23" x14ac:dyDescent="0.25">
      <c r="A171" s="8" t="s">
        <v>192</v>
      </c>
      <c r="B171" s="8" t="s">
        <v>69</v>
      </c>
      <c r="C171" s="8">
        <v>1</v>
      </c>
      <c r="D171" s="8">
        <v>8.2913399999999999</v>
      </c>
      <c r="E171" s="8">
        <v>0.27637800000000001</v>
      </c>
      <c r="G171" s="6" t="s">
        <v>192</v>
      </c>
      <c r="H171" s="6" t="s">
        <v>69</v>
      </c>
      <c r="I171" s="6">
        <v>1</v>
      </c>
      <c r="J171" s="6">
        <v>8.2913399999999999</v>
      </c>
      <c r="K171" s="6">
        <v>0.27637800000000001</v>
      </c>
      <c r="M171" t="s">
        <v>192</v>
      </c>
      <c r="N171" t="s">
        <v>87</v>
      </c>
      <c r="O171">
        <v>0.02</v>
      </c>
      <c r="P171">
        <v>53.093299999999999</v>
      </c>
      <c r="Q171">
        <v>1.87609</v>
      </c>
      <c r="S171" s="15" t="s">
        <v>192</v>
      </c>
      <c r="T171" s="15" t="s">
        <v>90</v>
      </c>
      <c r="U171" s="15">
        <v>1</v>
      </c>
      <c r="V171" s="15">
        <v>7.8052599999999996</v>
      </c>
      <c r="W171" s="15">
        <v>0.26017499999999999</v>
      </c>
    </row>
    <row r="172" spans="1:23" x14ac:dyDescent="0.25">
      <c r="A172" s="8" t="s">
        <v>193</v>
      </c>
      <c r="B172" s="8" t="s">
        <v>69</v>
      </c>
      <c r="C172" s="8">
        <v>1</v>
      </c>
      <c r="D172" s="8">
        <v>8.1863200000000003</v>
      </c>
      <c r="E172" s="8">
        <v>0.27287699999999998</v>
      </c>
      <c r="G172" s="6" t="s">
        <v>193</v>
      </c>
      <c r="H172" s="6" t="s">
        <v>69</v>
      </c>
      <c r="I172" s="6">
        <v>1</v>
      </c>
      <c r="J172" s="6">
        <v>8.1863200000000003</v>
      </c>
      <c r="K172" s="6">
        <v>0.27287699999999998</v>
      </c>
      <c r="M172" t="s">
        <v>193</v>
      </c>
      <c r="N172" t="s">
        <v>87</v>
      </c>
      <c r="O172">
        <v>0.38999999999999996</v>
      </c>
      <c r="P172">
        <v>43.494799999999998</v>
      </c>
      <c r="Q172">
        <v>1.66011</v>
      </c>
      <c r="S172" s="15" t="s">
        <v>193</v>
      </c>
      <c r="T172" s="15" t="s">
        <v>90</v>
      </c>
      <c r="U172" s="15">
        <v>0.96666666666666667</v>
      </c>
      <c r="V172" s="15">
        <v>9.8819499999999998</v>
      </c>
      <c r="W172" s="15">
        <v>0.32939800000000002</v>
      </c>
    </row>
    <row r="173" spans="1:23" x14ac:dyDescent="0.25">
      <c r="A173" s="8" t="s">
        <v>194</v>
      </c>
      <c r="B173" s="8" t="s">
        <v>69</v>
      </c>
      <c r="C173" s="8">
        <v>1</v>
      </c>
      <c r="D173" s="8">
        <v>8.0171299999999999</v>
      </c>
      <c r="E173" s="8">
        <v>0.26723799999999998</v>
      </c>
      <c r="G173" s="6" t="s">
        <v>194</v>
      </c>
      <c r="H173" s="6" t="s">
        <v>69</v>
      </c>
      <c r="I173" s="6">
        <v>1</v>
      </c>
      <c r="J173" s="6">
        <v>8.0171299999999999</v>
      </c>
      <c r="K173" s="6">
        <v>0.26723799999999998</v>
      </c>
      <c r="M173" t="s">
        <v>194</v>
      </c>
      <c r="N173" t="s">
        <v>87</v>
      </c>
      <c r="O173">
        <v>0</v>
      </c>
      <c r="P173">
        <v>49.252499999999998</v>
      </c>
      <c r="Q173">
        <v>2.72113</v>
      </c>
      <c r="S173" s="15" t="s">
        <v>194</v>
      </c>
      <c r="T173" s="15" t="s">
        <v>90</v>
      </c>
      <c r="U173" s="15">
        <v>1</v>
      </c>
      <c r="V173" s="15">
        <v>9.8707899999999995</v>
      </c>
      <c r="W173" s="15">
        <v>0.32902599999999999</v>
      </c>
    </row>
    <row r="174" spans="1:23" x14ac:dyDescent="0.25">
      <c r="A174" s="8" t="s">
        <v>195</v>
      </c>
      <c r="B174" s="8" t="s">
        <v>69</v>
      </c>
      <c r="C174" s="8">
        <v>1</v>
      </c>
      <c r="D174" s="8">
        <v>5.8170999999999999</v>
      </c>
      <c r="E174" s="8">
        <v>0.19390299999999999</v>
      </c>
      <c r="G174" s="6" t="s">
        <v>195</v>
      </c>
      <c r="H174" s="6" t="s">
        <v>69</v>
      </c>
      <c r="I174" s="6">
        <v>1</v>
      </c>
      <c r="J174" s="6">
        <v>5.8170999999999999</v>
      </c>
      <c r="K174" s="6">
        <v>0.19390299999999999</v>
      </c>
      <c r="M174" t="s">
        <v>195</v>
      </c>
      <c r="N174" t="s">
        <v>87</v>
      </c>
      <c r="O174">
        <v>0</v>
      </c>
      <c r="P174">
        <v>57.452399999999997</v>
      </c>
      <c r="Q174">
        <v>2.6972999999999998</v>
      </c>
      <c r="S174" s="15" t="s">
        <v>195</v>
      </c>
      <c r="T174" s="15" t="s">
        <v>90</v>
      </c>
      <c r="U174" s="15">
        <v>1</v>
      </c>
      <c r="V174" s="15">
        <v>10.9291</v>
      </c>
      <c r="W174" s="15">
        <v>0.36430299999999999</v>
      </c>
    </row>
    <row r="175" spans="1:23" x14ac:dyDescent="0.25">
      <c r="A175" s="8" t="s">
        <v>196</v>
      </c>
      <c r="B175" s="8" t="s">
        <v>69</v>
      </c>
      <c r="C175" s="8">
        <v>0.96666700000000005</v>
      </c>
      <c r="D175" s="8">
        <v>7.0400499999999999</v>
      </c>
      <c r="E175" s="8">
        <v>0.23466799999999999</v>
      </c>
      <c r="G175" s="6" t="s">
        <v>196</v>
      </c>
      <c r="H175" s="6" t="s">
        <v>69</v>
      </c>
      <c r="I175" s="6">
        <v>0.96666700000000005</v>
      </c>
      <c r="J175" s="6">
        <v>7.0400499999999999</v>
      </c>
      <c r="K175" s="6">
        <v>0.23466799999999999</v>
      </c>
      <c r="M175" t="s">
        <v>196</v>
      </c>
      <c r="N175" t="s">
        <v>87</v>
      </c>
      <c r="O175">
        <v>2.6936026936026938E-2</v>
      </c>
      <c r="P175">
        <v>56.045900000000003</v>
      </c>
      <c r="Q175">
        <v>3.07944</v>
      </c>
      <c r="S175" s="15" t="s">
        <v>196</v>
      </c>
      <c r="T175" s="15" t="s">
        <v>90</v>
      </c>
      <c r="U175" s="15">
        <v>1</v>
      </c>
      <c r="V175" s="15">
        <v>10.114100000000001</v>
      </c>
      <c r="W175" s="15">
        <v>0.33713700000000002</v>
      </c>
    </row>
    <row r="176" spans="1:23" x14ac:dyDescent="0.25">
      <c r="A176" s="8" t="s">
        <v>197</v>
      </c>
      <c r="B176" s="8" t="s">
        <v>69</v>
      </c>
      <c r="C176" s="8">
        <v>1</v>
      </c>
      <c r="D176" s="8">
        <v>11.021000000000001</v>
      </c>
      <c r="E176" s="8">
        <v>0.367365</v>
      </c>
      <c r="G176" s="6" t="s">
        <v>197</v>
      </c>
      <c r="H176" s="6" t="s">
        <v>69</v>
      </c>
      <c r="I176" s="6">
        <v>1</v>
      </c>
      <c r="J176" s="6">
        <v>11.021000000000001</v>
      </c>
      <c r="K176" s="6">
        <v>0.367365</v>
      </c>
      <c r="M176" t="s">
        <v>197</v>
      </c>
      <c r="N176" t="s">
        <v>87</v>
      </c>
      <c r="O176">
        <v>6.0000000000000005E-2</v>
      </c>
      <c r="P176">
        <v>60.307699999999997</v>
      </c>
      <c r="Q176">
        <v>2.2587199999999998</v>
      </c>
      <c r="S176" s="15" t="s">
        <v>197</v>
      </c>
      <c r="T176" s="15" t="s">
        <v>90</v>
      </c>
      <c r="U176" s="15">
        <v>1</v>
      </c>
      <c r="V176" s="15">
        <v>8.9526299999999992</v>
      </c>
      <c r="W176" s="15">
        <v>0.29842099999999999</v>
      </c>
    </row>
    <row r="177" spans="1:23" x14ac:dyDescent="0.25">
      <c r="A177" s="8" t="s">
        <v>198</v>
      </c>
      <c r="B177" s="8" t="s">
        <v>69</v>
      </c>
      <c r="C177" s="8">
        <v>0.62333300000000003</v>
      </c>
      <c r="D177" s="8">
        <v>16.653099999999998</v>
      </c>
      <c r="E177" s="8">
        <v>0.55510400000000004</v>
      </c>
      <c r="G177" s="6" t="s">
        <v>198</v>
      </c>
      <c r="H177" s="6" t="s">
        <v>69</v>
      </c>
      <c r="I177" s="6">
        <v>0.62333300000000003</v>
      </c>
      <c r="J177" s="6">
        <v>16.653099999999998</v>
      </c>
      <c r="K177" s="6">
        <v>0.55510400000000004</v>
      </c>
      <c r="M177" t="s">
        <v>198</v>
      </c>
      <c r="N177" t="s">
        <v>87</v>
      </c>
      <c r="O177">
        <v>0.16666666666666666</v>
      </c>
      <c r="P177">
        <v>42.5764</v>
      </c>
      <c r="Q177">
        <v>1.4335500000000001</v>
      </c>
      <c r="S177" s="15" t="s">
        <v>198</v>
      </c>
      <c r="T177" s="15" t="s">
        <v>90</v>
      </c>
      <c r="U177" s="15">
        <v>1</v>
      </c>
      <c r="V177" s="15">
        <v>9.4335199999999997</v>
      </c>
      <c r="W177" s="15">
        <v>0.31445099999999998</v>
      </c>
    </row>
    <row r="178" spans="1:23" x14ac:dyDescent="0.25">
      <c r="A178" s="8" t="s">
        <v>199</v>
      </c>
      <c r="B178" s="8" t="s">
        <v>69</v>
      </c>
      <c r="C178" s="8">
        <v>0.67</v>
      </c>
      <c r="D178" s="8">
        <v>13.505000000000001</v>
      </c>
      <c r="E178" s="8">
        <v>0.45016699999999998</v>
      </c>
      <c r="G178" s="6" t="s">
        <v>199</v>
      </c>
      <c r="H178" s="6" t="s">
        <v>69</v>
      </c>
      <c r="I178" s="6">
        <v>0.67</v>
      </c>
      <c r="J178" s="6">
        <v>13.505000000000001</v>
      </c>
      <c r="K178" s="6">
        <v>0.45016699999999998</v>
      </c>
      <c r="M178" t="s">
        <v>199</v>
      </c>
      <c r="N178" t="s">
        <v>87</v>
      </c>
      <c r="O178">
        <v>0.43666666666666665</v>
      </c>
      <c r="P178">
        <v>33.267600000000002</v>
      </c>
      <c r="Q178">
        <v>1.12012</v>
      </c>
      <c r="S178" s="15" t="s">
        <v>199</v>
      </c>
      <c r="T178" s="15" t="s">
        <v>90</v>
      </c>
      <c r="U178" s="15">
        <v>1</v>
      </c>
      <c r="V178" s="15">
        <v>10.9621</v>
      </c>
      <c r="W178" s="15">
        <v>0.36540400000000001</v>
      </c>
    </row>
    <row r="179" spans="1:23" x14ac:dyDescent="0.25">
      <c r="A179" s="8" t="s">
        <v>200</v>
      </c>
      <c r="B179" s="8" t="s">
        <v>69</v>
      </c>
      <c r="C179" s="8">
        <v>0.91</v>
      </c>
      <c r="D179" s="8">
        <v>11.152799999999999</v>
      </c>
      <c r="E179" s="8">
        <v>0.37176100000000001</v>
      </c>
      <c r="G179" s="6" t="s">
        <v>200</v>
      </c>
      <c r="H179" s="6" t="s">
        <v>69</v>
      </c>
      <c r="I179" s="6">
        <v>0.91</v>
      </c>
      <c r="J179" s="6">
        <v>11.152799999999999</v>
      </c>
      <c r="K179" s="6">
        <v>0.37176100000000001</v>
      </c>
      <c r="M179" t="s">
        <v>200</v>
      </c>
      <c r="N179" t="s">
        <v>87</v>
      </c>
      <c r="O179">
        <v>0.17333333333333334</v>
      </c>
      <c r="P179">
        <v>32.981900000000003</v>
      </c>
      <c r="Q179">
        <v>1.0993999999999999</v>
      </c>
      <c r="S179" s="15" t="s">
        <v>200</v>
      </c>
      <c r="T179" s="15" t="s">
        <v>90</v>
      </c>
      <c r="U179" s="15">
        <v>1</v>
      </c>
      <c r="V179" s="15">
        <v>10.289300000000001</v>
      </c>
      <c r="W179" s="15">
        <v>0.34297499999999997</v>
      </c>
    </row>
    <row r="180" spans="1:23" x14ac:dyDescent="0.25">
      <c r="A180" s="8" t="s">
        <v>201</v>
      </c>
      <c r="B180" s="8" t="s">
        <v>69</v>
      </c>
      <c r="C180" s="8">
        <v>1</v>
      </c>
      <c r="D180" s="8">
        <v>10.579700000000001</v>
      </c>
      <c r="E180" s="8">
        <v>0.35265600000000003</v>
      </c>
      <c r="G180" s="6" t="s">
        <v>201</v>
      </c>
      <c r="H180" s="6" t="s">
        <v>69</v>
      </c>
      <c r="I180" s="6">
        <v>1</v>
      </c>
      <c r="J180" s="6">
        <v>10.579700000000001</v>
      </c>
      <c r="K180" s="6">
        <v>0.35265600000000003</v>
      </c>
      <c r="M180" t="s">
        <v>201</v>
      </c>
      <c r="N180" t="s">
        <v>87</v>
      </c>
      <c r="O180">
        <v>0.73</v>
      </c>
      <c r="P180">
        <v>23.101800000000001</v>
      </c>
      <c r="Q180">
        <v>0.770061</v>
      </c>
      <c r="S180" s="15" t="s">
        <v>201</v>
      </c>
      <c r="T180" s="15" t="s">
        <v>90</v>
      </c>
      <c r="U180" s="15">
        <v>0.89666666666666661</v>
      </c>
      <c r="V180" s="15">
        <v>11.6958</v>
      </c>
      <c r="W180" s="15">
        <v>0.38986100000000001</v>
      </c>
    </row>
    <row r="181" spans="1:23" x14ac:dyDescent="0.25">
      <c r="A181" s="8" t="s">
        <v>202</v>
      </c>
      <c r="B181" s="8" t="s">
        <v>69</v>
      </c>
      <c r="C181" s="8">
        <v>1</v>
      </c>
      <c r="D181" s="8">
        <v>7.8450800000000003</v>
      </c>
      <c r="E181" s="8">
        <v>0.26150299999999999</v>
      </c>
      <c r="G181" s="6" t="s">
        <v>202</v>
      </c>
      <c r="H181" s="6" t="s">
        <v>69</v>
      </c>
      <c r="I181" s="6">
        <v>1</v>
      </c>
      <c r="J181" s="6">
        <v>7.8450800000000003</v>
      </c>
      <c r="K181" s="6">
        <v>0.26150299999999999</v>
      </c>
      <c r="M181" t="s">
        <v>202</v>
      </c>
      <c r="N181" t="s">
        <v>87</v>
      </c>
      <c r="O181">
        <v>0.77666666666666673</v>
      </c>
      <c r="P181">
        <v>16.4998</v>
      </c>
      <c r="Q181">
        <v>0.54999299999999995</v>
      </c>
      <c r="S181" s="15" t="s">
        <v>202</v>
      </c>
      <c r="T181" s="15" t="s">
        <v>90</v>
      </c>
      <c r="U181" s="15">
        <v>0.97333333333333327</v>
      </c>
      <c r="V181" s="15">
        <v>10.533300000000001</v>
      </c>
      <c r="W181" s="15">
        <v>0.351109</v>
      </c>
    </row>
    <row r="182" spans="1:23" x14ac:dyDescent="0.25">
      <c r="A182" s="8" t="s">
        <v>203</v>
      </c>
      <c r="B182" s="8" t="s">
        <v>69</v>
      </c>
      <c r="C182" s="8">
        <v>1</v>
      </c>
      <c r="D182" s="8">
        <v>6.1359300000000001</v>
      </c>
      <c r="E182" s="8">
        <v>0.20453099999999999</v>
      </c>
      <c r="G182" s="6" t="s">
        <v>203</v>
      </c>
      <c r="H182" s="6" t="s">
        <v>69</v>
      </c>
      <c r="I182" s="6">
        <v>1</v>
      </c>
      <c r="J182" s="6">
        <v>6.1359300000000001</v>
      </c>
      <c r="K182" s="6">
        <v>0.20453099999999999</v>
      </c>
      <c r="M182" t="s">
        <v>203</v>
      </c>
      <c r="N182" t="s">
        <v>87</v>
      </c>
      <c r="O182">
        <v>0.76333333333333331</v>
      </c>
      <c r="P182">
        <v>20.429300000000001</v>
      </c>
      <c r="Q182">
        <v>0.68097700000000005</v>
      </c>
      <c r="S182" s="15" t="s">
        <v>203</v>
      </c>
      <c r="T182" s="15" t="s">
        <v>90</v>
      </c>
      <c r="U182" s="15">
        <v>0.48000000000000004</v>
      </c>
      <c r="V182" s="15">
        <v>25.557500000000001</v>
      </c>
      <c r="W182" s="15">
        <v>0.85191700000000004</v>
      </c>
    </row>
    <row r="183" spans="1:23" x14ac:dyDescent="0.25">
      <c r="A183" s="8" t="s">
        <v>204</v>
      </c>
      <c r="B183" s="8" t="s">
        <v>69</v>
      </c>
      <c r="C183" s="8">
        <v>0.70666700000000005</v>
      </c>
      <c r="D183" s="8">
        <v>11.9495</v>
      </c>
      <c r="E183" s="8">
        <v>0.398316</v>
      </c>
      <c r="G183" s="6" t="s">
        <v>204</v>
      </c>
      <c r="H183" s="6" t="s">
        <v>69</v>
      </c>
      <c r="I183" s="6">
        <v>0.70666700000000005</v>
      </c>
      <c r="J183" s="6">
        <v>11.9495</v>
      </c>
      <c r="K183" s="6">
        <v>0.398316</v>
      </c>
      <c r="M183" t="s">
        <v>204</v>
      </c>
      <c r="N183" t="s">
        <v>87</v>
      </c>
      <c r="O183">
        <v>0.33</v>
      </c>
      <c r="P183">
        <v>25.063500000000001</v>
      </c>
      <c r="Q183">
        <v>0.83545100000000005</v>
      </c>
      <c r="S183" s="15" t="s">
        <v>204</v>
      </c>
      <c r="T183" s="15" t="s">
        <v>90</v>
      </c>
      <c r="U183" s="15">
        <v>0.35666666666666663</v>
      </c>
      <c r="V183" s="15">
        <v>23.830500000000001</v>
      </c>
      <c r="W183" s="15">
        <v>0.79435</v>
      </c>
    </row>
    <row r="184" spans="1:23" x14ac:dyDescent="0.25">
      <c r="A184" s="8" t="s">
        <v>205</v>
      </c>
      <c r="B184" s="8" t="s">
        <v>69</v>
      </c>
      <c r="C184" s="8">
        <v>0.97</v>
      </c>
      <c r="D184" s="8">
        <v>9.4780999999999995</v>
      </c>
      <c r="E184" s="8">
        <v>0.31593700000000002</v>
      </c>
      <c r="G184" s="6" t="s">
        <v>205</v>
      </c>
      <c r="H184" s="6" t="s">
        <v>69</v>
      </c>
      <c r="I184" s="6">
        <v>0.97</v>
      </c>
      <c r="J184" s="6">
        <v>9.4780999999999995</v>
      </c>
      <c r="K184" s="6">
        <v>0.31593700000000002</v>
      </c>
      <c r="M184" t="s">
        <v>205</v>
      </c>
      <c r="N184" t="s">
        <v>87</v>
      </c>
      <c r="O184">
        <v>0.65</v>
      </c>
      <c r="P184">
        <v>21.1828</v>
      </c>
      <c r="Q184">
        <v>0.713225</v>
      </c>
      <c r="S184" s="15" t="s">
        <v>205</v>
      </c>
      <c r="T184" s="15" t="s">
        <v>90</v>
      </c>
      <c r="U184" s="15">
        <v>0.74666666666666659</v>
      </c>
      <c r="V184" s="15">
        <v>16.933599999999998</v>
      </c>
      <c r="W184" s="15">
        <v>0.56445199999999995</v>
      </c>
    </row>
    <row r="185" spans="1:23" x14ac:dyDescent="0.25">
      <c r="A185" s="8" t="s">
        <v>206</v>
      </c>
      <c r="B185" s="8" t="s">
        <v>69</v>
      </c>
      <c r="C185" s="8">
        <v>1</v>
      </c>
      <c r="D185" s="8">
        <v>8.4595099999999999</v>
      </c>
      <c r="E185" s="8">
        <v>0.28198400000000001</v>
      </c>
      <c r="G185" s="6" t="s">
        <v>206</v>
      </c>
      <c r="H185" s="6" t="s">
        <v>69</v>
      </c>
      <c r="I185" s="6">
        <v>1</v>
      </c>
      <c r="J185" s="6">
        <v>8.4595099999999999</v>
      </c>
      <c r="K185" s="6">
        <v>0.28198400000000001</v>
      </c>
      <c r="M185" t="s">
        <v>206</v>
      </c>
      <c r="N185" t="s">
        <v>87</v>
      </c>
      <c r="O185">
        <v>0.26</v>
      </c>
      <c r="P185">
        <v>39.186100000000003</v>
      </c>
      <c r="Q185">
        <v>1.3062</v>
      </c>
      <c r="S185" s="15" t="s">
        <v>206</v>
      </c>
      <c r="T185" s="15" t="s">
        <v>90</v>
      </c>
      <c r="U185" s="15">
        <v>0.68666666666666676</v>
      </c>
      <c r="V185" s="15">
        <v>16.057400000000001</v>
      </c>
      <c r="W185" s="15">
        <v>0.53524700000000003</v>
      </c>
    </row>
    <row r="186" spans="1:23" x14ac:dyDescent="0.25">
      <c r="A186" s="8" t="s">
        <v>207</v>
      </c>
      <c r="B186" s="8" t="s">
        <v>69</v>
      </c>
      <c r="C186" s="8">
        <v>1</v>
      </c>
      <c r="D186" s="8">
        <v>6.2354900000000004</v>
      </c>
      <c r="E186" s="8">
        <v>0.20785000000000001</v>
      </c>
      <c r="G186" s="6" t="s">
        <v>207</v>
      </c>
      <c r="H186" s="6" t="s">
        <v>69</v>
      </c>
      <c r="I186" s="6">
        <v>1</v>
      </c>
      <c r="J186" s="6">
        <v>6.2354900000000004</v>
      </c>
      <c r="K186" s="6">
        <v>0.20785000000000001</v>
      </c>
      <c r="M186" t="s">
        <v>207</v>
      </c>
      <c r="N186" t="s">
        <v>87</v>
      </c>
      <c r="O186">
        <v>0.94666666666666666</v>
      </c>
      <c r="P186">
        <v>13.3949</v>
      </c>
      <c r="Q186">
        <v>0.446496</v>
      </c>
      <c r="S186" s="15" t="s">
        <v>207</v>
      </c>
      <c r="T186" s="15" t="s">
        <v>90</v>
      </c>
      <c r="U186" s="15">
        <v>0.82333333333333336</v>
      </c>
      <c r="V186" s="15">
        <v>13.613099999999999</v>
      </c>
      <c r="W186" s="15">
        <v>0.45835500000000001</v>
      </c>
    </row>
    <row r="187" spans="1:23" x14ac:dyDescent="0.25">
      <c r="A187" s="8" t="s">
        <v>208</v>
      </c>
      <c r="B187" s="8" t="s">
        <v>69</v>
      </c>
      <c r="C187" s="8">
        <v>0.97</v>
      </c>
      <c r="D187" s="8">
        <v>11.372400000000001</v>
      </c>
      <c r="E187" s="8">
        <v>0.379081</v>
      </c>
      <c r="G187" s="6" t="s">
        <v>208</v>
      </c>
      <c r="H187" s="6" t="s">
        <v>69</v>
      </c>
      <c r="I187" s="6">
        <v>0.97</v>
      </c>
      <c r="J187" s="6">
        <v>11.372400000000001</v>
      </c>
      <c r="K187" s="6">
        <v>0.379081</v>
      </c>
      <c r="M187" t="s">
        <v>208</v>
      </c>
      <c r="N187" t="s">
        <v>87</v>
      </c>
      <c r="O187">
        <v>0.61333333333333329</v>
      </c>
      <c r="P187">
        <v>23.857500000000002</v>
      </c>
      <c r="Q187">
        <v>0.79524899999999998</v>
      </c>
      <c r="S187" s="15" t="s">
        <v>208</v>
      </c>
      <c r="T187" s="15" t="s">
        <v>90</v>
      </c>
      <c r="U187" s="15">
        <v>0.95333333333333337</v>
      </c>
      <c r="V187" s="15">
        <v>13.2637</v>
      </c>
      <c r="W187" s="15">
        <v>0.44212200000000001</v>
      </c>
    </row>
    <row r="188" spans="1:23" x14ac:dyDescent="0.25">
      <c r="A188" s="8" t="s">
        <v>209</v>
      </c>
      <c r="B188" s="8" t="s">
        <v>69</v>
      </c>
      <c r="C188" s="8">
        <v>0.92333299999999996</v>
      </c>
      <c r="D188" s="8">
        <v>10.2759</v>
      </c>
      <c r="E188" s="8">
        <v>0.342528</v>
      </c>
      <c r="G188" s="6" t="s">
        <v>209</v>
      </c>
      <c r="H188" s="6" t="s">
        <v>69</v>
      </c>
      <c r="I188" s="6">
        <v>0.92333299999999996</v>
      </c>
      <c r="J188" s="6">
        <v>10.2759</v>
      </c>
      <c r="K188" s="6">
        <v>0.342528</v>
      </c>
      <c r="M188" t="s">
        <v>209</v>
      </c>
      <c r="N188" t="s">
        <v>87</v>
      </c>
      <c r="O188">
        <v>0.33</v>
      </c>
      <c r="P188">
        <v>23.3902</v>
      </c>
      <c r="Q188">
        <v>0.77967299999999995</v>
      </c>
      <c r="S188" s="15" t="s">
        <v>209</v>
      </c>
      <c r="T188" s="15" t="s">
        <v>90</v>
      </c>
      <c r="U188" s="15">
        <v>0.65</v>
      </c>
      <c r="V188" s="15">
        <v>22.134699999999999</v>
      </c>
      <c r="W188" s="15">
        <v>0.73782300000000001</v>
      </c>
    </row>
    <row r="189" spans="1:23" x14ac:dyDescent="0.25">
      <c r="A189" s="8" t="s">
        <v>210</v>
      </c>
      <c r="B189" s="8" t="s">
        <v>69</v>
      </c>
      <c r="C189" s="8">
        <v>1</v>
      </c>
      <c r="D189" s="8">
        <v>5.3032000000000004</v>
      </c>
      <c r="E189" s="8">
        <v>0.17677300000000001</v>
      </c>
      <c r="G189" s="6" t="s">
        <v>210</v>
      </c>
      <c r="H189" s="6" t="s">
        <v>69</v>
      </c>
      <c r="I189" s="6">
        <v>1</v>
      </c>
      <c r="J189" s="6">
        <v>5.3032000000000004</v>
      </c>
      <c r="K189" s="6">
        <v>0.17677300000000001</v>
      </c>
      <c r="M189" t="s">
        <v>210</v>
      </c>
      <c r="N189" t="s">
        <v>87</v>
      </c>
      <c r="O189">
        <v>0.64</v>
      </c>
      <c r="P189">
        <v>19.592400000000001</v>
      </c>
      <c r="Q189">
        <v>0.65307999999999999</v>
      </c>
      <c r="S189" s="15" t="s">
        <v>210</v>
      </c>
      <c r="T189" s="15" t="s">
        <v>90</v>
      </c>
      <c r="U189" s="15">
        <v>0.46666666666666667</v>
      </c>
      <c r="V189" s="15">
        <v>31.527000000000001</v>
      </c>
      <c r="W189" s="15">
        <v>1.06152</v>
      </c>
    </row>
    <row r="190" spans="1:23" x14ac:dyDescent="0.25">
      <c r="A190" s="8" t="s">
        <v>211</v>
      </c>
      <c r="B190" s="8" t="s">
        <v>69</v>
      </c>
      <c r="C190" s="8">
        <v>0.39666699999999999</v>
      </c>
      <c r="D190" s="8">
        <v>19.218699999999998</v>
      </c>
      <c r="E190" s="8">
        <v>0.64062300000000005</v>
      </c>
      <c r="G190" s="6" t="s">
        <v>211</v>
      </c>
      <c r="H190" s="6" t="s">
        <v>69</v>
      </c>
      <c r="I190" s="6">
        <v>0.39666699999999999</v>
      </c>
      <c r="J190" s="6">
        <v>19.218699999999998</v>
      </c>
      <c r="K190" s="6">
        <v>0.64062300000000005</v>
      </c>
      <c r="M190" t="s">
        <v>211</v>
      </c>
      <c r="N190" t="s">
        <v>87</v>
      </c>
      <c r="O190">
        <v>0.63666666666666671</v>
      </c>
      <c r="P190">
        <v>17.415099999999999</v>
      </c>
      <c r="Q190">
        <v>0.58050199999999996</v>
      </c>
      <c r="S190" s="15" t="s">
        <v>211</v>
      </c>
      <c r="T190" s="15" t="s">
        <v>90</v>
      </c>
      <c r="U190" s="15">
        <v>0.11666666666666667</v>
      </c>
      <c r="V190" s="15">
        <v>51.784300000000002</v>
      </c>
      <c r="W190" s="15">
        <v>1.72614</v>
      </c>
    </row>
    <row r="191" spans="1:23" x14ac:dyDescent="0.25">
      <c r="A191" s="8" t="s">
        <v>212</v>
      </c>
      <c r="B191" s="8" t="s">
        <v>69</v>
      </c>
      <c r="C191" s="8">
        <v>0.66</v>
      </c>
      <c r="D191" s="8">
        <v>17.630800000000001</v>
      </c>
      <c r="E191" s="8">
        <v>0.58769300000000002</v>
      </c>
      <c r="G191" s="6" t="s">
        <v>212</v>
      </c>
      <c r="H191" s="6" t="s">
        <v>69</v>
      </c>
      <c r="I191" s="6">
        <v>0.66</v>
      </c>
      <c r="J191" s="6">
        <v>17.630800000000001</v>
      </c>
      <c r="K191" s="6">
        <v>0.58769300000000002</v>
      </c>
      <c r="M191" t="s">
        <v>212</v>
      </c>
      <c r="N191" t="s">
        <v>87</v>
      </c>
      <c r="O191">
        <v>0.37</v>
      </c>
      <c r="P191">
        <v>22.333200000000001</v>
      </c>
      <c r="Q191">
        <v>0.74443999999999999</v>
      </c>
      <c r="S191" s="15" t="s">
        <v>212</v>
      </c>
      <c r="T191" s="15" t="s">
        <v>90</v>
      </c>
      <c r="U191" s="15">
        <v>0.29333333333333333</v>
      </c>
      <c r="V191" s="15">
        <v>43.807000000000002</v>
      </c>
      <c r="W191" s="15">
        <v>1.4602299999999999</v>
      </c>
    </row>
    <row r="192" spans="1:23" x14ac:dyDescent="0.25">
      <c r="A192" s="8" t="s">
        <v>213</v>
      </c>
      <c r="B192" s="8" t="s">
        <v>69</v>
      </c>
      <c r="C192" s="8">
        <v>1</v>
      </c>
      <c r="D192" s="8">
        <v>10.5006</v>
      </c>
      <c r="E192" s="8">
        <v>0.35001900000000002</v>
      </c>
      <c r="G192" s="6" t="s">
        <v>213</v>
      </c>
      <c r="H192" s="6" t="s">
        <v>69</v>
      </c>
      <c r="I192" s="6">
        <v>1</v>
      </c>
      <c r="J192" s="6">
        <v>10.5006</v>
      </c>
      <c r="K192" s="6">
        <v>0.35001900000000002</v>
      </c>
      <c r="M192" t="s">
        <v>213</v>
      </c>
      <c r="N192" t="s">
        <v>87</v>
      </c>
      <c r="O192">
        <v>0.34666666666666668</v>
      </c>
      <c r="P192">
        <v>22.1112</v>
      </c>
      <c r="Q192">
        <v>0.74448499999999995</v>
      </c>
      <c r="S192" s="15" t="s">
        <v>213</v>
      </c>
      <c r="T192" s="15" t="s">
        <v>90</v>
      </c>
      <c r="U192" s="15">
        <v>0.95</v>
      </c>
      <c r="V192" s="15">
        <v>12.442500000000001</v>
      </c>
      <c r="W192" s="15">
        <v>0.41475099999999998</v>
      </c>
    </row>
    <row r="193" spans="1:23" x14ac:dyDescent="0.25">
      <c r="A193" s="8" t="s">
        <v>214</v>
      </c>
      <c r="B193" s="8" t="s">
        <v>69</v>
      </c>
      <c r="C193" s="8">
        <v>0.69</v>
      </c>
      <c r="D193" s="8">
        <v>16.767199999999999</v>
      </c>
      <c r="E193" s="8">
        <v>0.55890799999999996</v>
      </c>
      <c r="G193" s="6" t="s">
        <v>214</v>
      </c>
      <c r="H193" s="6" t="s">
        <v>69</v>
      </c>
      <c r="I193" s="6">
        <v>0.69</v>
      </c>
      <c r="J193" s="6">
        <v>16.767199999999999</v>
      </c>
      <c r="K193" s="6">
        <v>0.55890799999999996</v>
      </c>
      <c r="M193" t="s">
        <v>214</v>
      </c>
      <c r="N193" t="s">
        <v>87</v>
      </c>
      <c r="O193">
        <v>0.32666666666666672</v>
      </c>
      <c r="P193">
        <v>23.1417</v>
      </c>
      <c r="Q193">
        <v>0.77138899999999999</v>
      </c>
      <c r="S193" s="15" t="s">
        <v>214</v>
      </c>
      <c r="T193" s="15" t="s">
        <v>90</v>
      </c>
      <c r="U193" s="15">
        <v>1</v>
      </c>
      <c r="V193" s="15">
        <v>10.898400000000001</v>
      </c>
      <c r="W193" s="15">
        <v>0.36328199999999999</v>
      </c>
    </row>
    <row r="194" spans="1:23" x14ac:dyDescent="0.25">
      <c r="A194" s="8" t="s">
        <v>215</v>
      </c>
      <c r="B194" s="8" t="s">
        <v>69</v>
      </c>
      <c r="C194" s="8">
        <v>0.77</v>
      </c>
      <c r="D194" s="8">
        <v>14.587199999999999</v>
      </c>
      <c r="E194" s="8">
        <v>0.48624000000000001</v>
      </c>
      <c r="G194" s="6" t="s">
        <v>215</v>
      </c>
      <c r="H194" s="6" t="s">
        <v>69</v>
      </c>
      <c r="I194" s="6">
        <v>0.77</v>
      </c>
      <c r="J194" s="6">
        <v>14.587199999999999</v>
      </c>
      <c r="K194" s="6">
        <v>0.48624000000000001</v>
      </c>
      <c r="M194" t="s">
        <v>215</v>
      </c>
      <c r="N194" t="s">
        <v>87</v>
      </c>
      <c r="O194">
        <v>0.46</v>
      </c>
      <c r="P194">
        <v>26.057400000000001</v>
      </c>
      <c r="Q194">
        <v>0.86858100000000005</v>
      </c>
      <c r="S194" s="15" t="s">
        <v>215</v>
      </c>
      <c r="T194" s="15" t="s">
        <v>90</v>
      </c>
      <c r="U194" s="15">
        <v>0.84666666666666657</v>
      </c>
      <c r="V194" s="15">
        <v>13.267799999999999</v>
      </c>
      <c r="W194" s="15">
        <v>0.44225999999999999</v>
      </c>
    </row>
    <row r="195" spans="1:23" x14ac:dyDescent="0.25">
      <c r="A195" s="8" t="s">
        <v>216</v>
      </c>
      <c r="B195" s="8" t="s">
        <v>69</v>
      </c>
      <c r="C195" s="8">
        <v>0.71</v>
      </c>
      <c r="D195" s="8">
        <v>14.924099999999999</v>
      </c>
      <c r="E195" s="8">
        <v>0.49746899999999999</v>
      </c>
      <c r="G195" s="6" t="s">
        <v>216</v>
      </c>
      <c r="H195" s="6" t="s">
        <v>69</v>
      </c>
      <c r="I195" s="6">
        <v>0.71</v>
      </c>
      <c r="J195" s="6">
        <v>14.924099999999999</v>
      </c>
      <c r="K195" s="6">
        <v>0.49746899999999999</v>
      </c>
      <c r="M195" t="s">
        <v>216</v>
      </c>
      <c r="N195" t="s">
        <v>87</v>
      </c>
      <c r="O195">
        <v>0.22333333333333333</v>
      </c>
      <c r="P195">
        <v>29.221900000000002</v>
      </c>
      <c r="Q195">
        <v>0.97406400000000004</v>
      </c>
      <c r="S195" s="15" t="s">
        <v>216</v>
      </c>
      <c r="T195" s="15" t="s">
        <v>90</v>
      </c>
      <c r="U195" s="15">
        <v>0.77</v>
      </c>
      <c r="V195" s="15">
        <v>16.497399999999999</v>
      </c>
      <c r="W195" s="15">
        <v>0.54991199999999996</v>
      </c>
    </row>
    <row r="196" spans="1:23" x14ac:dyDescent="0.25">
      <c r="A196" s="8" t="s">
        <v>217</v>
      </c>
      <c r="B196" s="8" t="s">
        <v>69</v>
      </c>
      <c r="C196" s="8">
        <v>0.85333300000000001</v>
      </c>
      <c r="D196" s="8">
        <v>14.5266</v>
      </c>
      <c r="E196" s="8">
        <v>0.48421999999999998</v>
      </c>
      <c r="G196" s="6" t="s">
        <v>217</v>
      </c>
      <c r="H196" s="6" t="s">
        <v>69</v>
      </c>
      <c r="I196" s="6">
        <v>0.85333300000000001</v>
      </c>
      <c r="J196" s="6">
        <v>14.5266</v>
      </c>
      <c r="K196" s="6">
        <v>0.48421999999999998</v>
      </c>
      <c r="M196" t="s">
        <v>217</v>
      </c>
      <c r="N196" t="s">
        <v>87</v>
      </c>
      <c r="O196">
        <v>0.38999999999999996</v>
      </c>
      <c r="P196">
        <v>25.5916</v>
      </c>
      <c r="Q196">
        <v>0.85305299999999995</v>
      </c>
      <c r="S196" s="15" t="s">
        <v>217</v>
      </c>
      <c r="T196" s="15" t="s">
        <v>90</v>
      </c>
      <c r="U196" s="15">
        <v>0.08</v>
      </c>
      <c r="V196" s="15">
        <v>31.0764</v>
      </c>
      <c r="W196" s="15">
        <v>1.0358799999999999</v>
      </c>
    </row>
    <row r="197" spans="1:23" x14ac:dyDescent="0.25">
      <c r="A197" s="8" t="s">
        <v>218</v>
      </c>
      <c r="B197" s="8" t="s">
        <v>69</v>
      </c>
      <c r="C197" s="8">
        <v>0.78666700000000001</v>
      </c>
      <c r="D197" s="8">
        <v>13.999599999999999</v>
      </c>
      <c r="E197" s="8">
        <v>0.46665299999999998</v>
      </c>
      <c r="G197" s="6" t="s">
        <v>218</v>
      </c>
      <c r="H197" s="6" t="s">
        <v>69</v>
      </c>
      <c r="I197" s="6">
        <v>0.78666700000000001</v>
      </c>
      <c r="J197" s="6">
        <v>13.999599999999999</v>
      </c>
      <c r="K197" s="6">
        <v>0.46665299999999998</v>
      </c>
      <c r="M197" t="s">
        <v>218</v>
      </c>
      <c r="N197" t="s">
        <v>87</v>
      </c>
      <c r="O197">
        <v>0.37333333333333329</v>
      </c>
      <c r="P197">
        <v>24.971900000000002</v>
      </c>
      <c r="Q197">
        <v>0.84080600000000005</v>
      </c>
      <c r="S197" s="15" t="s">
        <v>218</v>
      </c>
      <c r="T197" s="15" t="s">
        <v>90</v>
      </c>
      <c r="U197" s="15">
        <v>5.3333333333333337E-2</v>
      </c>
      <c r="V197" s="15">
        <v>30.122699999999998</v>
      </c>
      <c r="W197" s="15">
        <v>1.0040899999999999</v>
      </c>
    </row>
    <row r="198" spans="1:23" x14ac:dyDescent="0.25">
      <c r="A198" s="8" t="s">
        <v>219</v>
      </c>
      <c r="B198" s="8" t="s">
        <v>69</v>
      </c>
      <c r="C198" s="8">
        <v>1</v>
      </c>
      <c r="D198" s="8">
        <v>7.2580499999999999</v>
      </c>
      <c r="E198" s="8">
        <v>0.24193500000000001</v>
      </c>
      <c r="G198" s="6" t="s">
        <v>219</v>
      </c>
      <c r="H198" s="6" t="s">
        <v>69</v>
      </c>
      <c r="I198" s="6">
        <v>1</v>
      </c>
      <c r="J198" s="6">
        <v>7.2580499999999999</v>
      </c>
      <c r="K198" s="6">
        <v>0.24193500000000001</v>
      </c>
      <c r="M198" t="s">
        <v>219</v>
      </c>
      <c r="N198" t="s">
        <v>87</v>
      </c>
      <c r="O198">
        <v>0.43333333333333335</v>
      </c>
      <c r="P198">
        <v>28.8643</v>
      </c>
      <c r="Q198">
        <v>0.97514400000000001</v>
      </c>
      <c r="S198" s="15" t="s">
        <v>219</v>
      </c>
      <c r="T198" s="15" t="s">
        <v>90</v>
      </c>
      <c r="U198" s="15">
        <v>0.36666666666666664</v>
      </c>
      <c r="V198" s="15">
        <v>24.299299999999999</v>
      </c>
      <c r="W198" s="15">
        <v>0.80997600000000003</v>
      </c>
    </row>
    <row r="199" spans="1:23" x14ac:dyDescent="0.25">
      <c r="A199" s="8" t="s">
        <v>220</v>
      </c>
      <c r="B199" s="8" t="s">
        <v>69</v>
      </c>
      <c r="C199" s="8">
        <v>1</v>
      </c>
      <c r="D199" s="8">
        <v>8.4124800000000004</v>
      </c>
      <c r="E199" s="8">
        <v>0.280416</v>
      </c>
      <c r="G199" s="6" t="s">
        <v>220</v>
      </c>
      <c r="H199" s="6" t="s">
        <v>69</v>
      </c>
      <c r="I199" s="6">
        <v>1</v>
      </c>
      <c r="J199" s="6">
        <v>8.4124800000000004</v>
      </c>
      <c r="K199" s="6">
        <v>0.280416</v>
      </c>
      <c r="M199" t="s">
        <v>220</v>
      </c>
      <c r="N199" t="s">
        <v>87</v>
      </c>
      <c r="O199">
        <v>0.44</v>
      </c>
      <c r="P199">
        <v>37.235599999999998</v>
      </c>
      <c r="Q199">
        <v>1.24119</v>
      </c>
      <c r="S199" s="15" t="s">
        <v>220</v>
      </c>
      <c r="T199" s="15" t="s">
        <v>90</v>
      </c>
      <c r="U199" s="15">
        <v>0.7566666666666666</v>
      </c>
      <c r="V199" s="15">
        <v>13.2094</v>
      </c>
      <c r="W199" s="15">
        <v>0.44031399999999998</v>
      </c>
    </row>
    <row r="200" spans="1:23" x14ac:dyDescent="0.25">
      <c r="A200" s="8" t="s">
        <v>221</v>
      </c>
      <c r="B200" s="8" t="s">
        <v>69</v>
      </c>
      <c r="C200" s="8">
        <v>1</v>
      </c>
      <c r="D200" s="8">
        <v>6.5683400000000001</v>
      </c>
      <c r="E200" s="8">
        <v>0.218945</v>
      </c>
      <c r="G200" s="6" t="s">
        <v>221</v>
      </c>
      <c r="H200" s="6" t="s">
        <v>69</v>
      </c>
      <c r="I200" s="6">
        <v>1</v>
      </c>
      <c r="J200" s="6">
        <v>6.5683400000000001</v>
      </c>
      <c r="K200" s="6">
        <v>0.218945</v>
      </c>
      <c r="M200" t="s">
        <v>221</v>
      </c>
      <c r="N200" t="s">
        <v>87</v>
      </c>
      <c r="O200">
        <v>0.34666666666666668</v>
      </c>
      <c r="P200">
        <v>26.6675</v>
      </c>
      <c r="Q200">
        <v>0.89789699999999995</v>
      </c>
      <c r="S200" s="15" t="s">
        <v>221</v>
      </c>
      <c r="T200" s="15" t="s">
        <v>90</v>
      </c>
      <c r="U200" s="15">
        <v>0.8</v>
      </c>
      <c r="V200" s="15">
        <v>17.402899999999999</v>
      </c>
      <c r="W200" s="15">
        <v>0.58009699999999997</v>
      </c>
    </row>
    <row r="201" spans="1:23" x14ac:dyDescent="0.25">
      <c r="A201" s="8" t="s">
        <v>222</v>
      </c>
      <c r="B201" s="8" t="s">
        <v>69</v>
      </c>
      <c r="C201" s="8">
        <v>1</v>
      </c>
      <c r="D201" s="8">
        <v>7.1894900000000002</v>
      </c>
      <c r="E201" s="8">
        <v>0.23965</v>
      </c>
      <c r="G201" s="6" t="s">
        <v>222</v>
      </c>
      <c r="H201" s="6" t="s">
        <v>69</v>
      </c>
      <c r="I201" s="6">
        <v>1</v>
      </c>
      <c r="J201" s="6">
        <v>7.1894900000000002</v>
      </c>
      <c r="K201" s="6">
        <v>0.23965</v>
      </c>
      <c r="M201" t="s">
        <v>222</v>
      </c>
      <c r="N201" t="s">
        <v>87</v>
      </c>
      <c r="O201">
        <v>0.67333333333333334</v>
      </c>
      <c r="P201">
        <v>20.7591</v>
      </c>
      <c r="Q201">
        <v>0.691971</v>
      </c>
      <c r="S201" s="15" t="s">
        <v>222</v>
      </c>
      <c r="T201" s="15" t="s">
        <v>90</v>
      </c>
      <c r="U201" s="15">
        <v>0.76666666666666672</v>
      </c>
      <c r="V201" s="15">
        <v>12.601900000000001</v>
      </c>
      <c r="W201" s="15">
        <v>0.42006300000000002</v>
      </c>
    </row>
    <row r="202" spans="1:23" x14ac:dyDescent="0.25">
      <c r="A202" s="8" t="s">
        <v>223</v>
      </c>
      <c r="B202" s="8" t="s">
        <v>69</v>
      </c>
      <c r="C202" s="8">
        <v>1</v>
      </c>
      <c r="D202" s="8">
        <v>8.1230100000000007</v>
      </c>
      <c r="E202" s="8">
        <v>0.27076699999999998</v>
      </c>
      <c r="G202" s="6" t="s">
        <v>223</v>
      </c>
      <c r="H202" s="6" t="s">
        <v>69</v>
      </c>
      <c r="I202" s="6">
        <v>1</v>
      </c>
      <c r="J202" s="6">
        <v>8.1230100000000007</v>
      </c>
      <c r="K202" s="6">
        <v>0.27076699999999998</v>
      </c>
      <c r="M202" t="s">
        <v>223</v>
      </c>
      <c r="N202" t="s">
        <v>87</v>
      </c>
      <c r="O202">
        <v>0.59</v>
      </c>
      <c r="P202">
        <v>29.128499999999999</v>
      </c>
      <c r="Q202">
        <v>0.99414599999999997</v>
      </c>
      <c r="S202" s="15" t="s">
        <v>104</v>
      </c>
      <c r="T202" s="15" t="s">
        <v>90</v>
      </c>
      <c r="U202" s="15">
        <v>0.94983277591973247</v>
      </c>
      <c r="V202" s="15">
        <v>7.91249</v>
      </c>
      <c r="W202" s="15">
        <v>0.26463199999999998</v>
      </c>
    </row>
    <row r="203" spans="1:23" x14ac:dyDescent="0.25">
      <c r="A203" s="8" t="s">
        <v>224</v>
      </c>
      <c r="B203" s="8" t="s">
        <v>69</v>
      </c>
      <c r="C203" s="8">
        <v>1</v>
      </c>
      <c r="D203" s="8">
        <v>7.2180299999999997</v>
      </c>
      <c r="E203" s="8">
        <v>0.24060100000000001</v>
      </c>
      <c r="G203" s="6" t="s">
        <v>224</v>
      </c>
      <c r="H203" s="6" t="s">
        <v>69</v>
      </c>
      <c r="I203" s="6">
        <v>1</v>
      </c>
      <c r="J203" s="6">
        <v>7.2180299999999997</v>
      </c>
      <c r="K203" s="6">
        <v>0.24060100000000001</v>
      </c>
      <c r="M203" t="s">
        <v>224</v>
      </c>
      <c r="N203" t="s">
        <v>87</v>
      </c>
      <c r="O203">
        <v>2.6666666666666668E-2</v>
      </c>
      <c r="P203">
        <v>48.3245</v>
      </c>
      <c r="Q203">
        <v>1.71973</v>
      </c>
      <c r="S203" s="15" t="s">
        <v>105</v>
      </c>
      <c r="T203" s="15" t="s">
        <v>90</v>
      </c>
      <c r="U203" s="15">
        <v>1</v>
      </c>
      <c r="V203" s="15">
        <v>6.7263200000000003</v>
      </c>
      <c r="W203" s="15">
        <v>0.22421099999999999</v>
      </c>
    </row>
    <row r="204" spans="1:23" x14ac:dyDescent="0.25">
      <c r="A204" s="8" t="s">
        <v>225</v>
      </c>
      <c r="B204" s="8" t="s">
        <v>69</v>
      </c>
      <c r="C204" s="8">
        <v>0.92666700000000002</v>
      </c>
      <c r="D204" s="8">
        <v>9.6032200000000003</v>
      </c>
      <c r="E204" s="8">
        <v>0.32010699999999997</v>
      </c>
      <c r="G204" s="6" t="s">
        <v>225</v>
      </c>
      <c r="H204" s="6" t="s">
        <v>69</v>
      </c>
      <c r="I204" s="6">
        <v>0.92666700000000002</v>
      </c>
      <c r="J204" s="6">
        <v>9.6032200000000003</v>
      </c>
      <c r="K204" s="6">
        <v>0.32010699999999997</v>
      </c>
      <c r="M204" t="s">
        <v>225</v>
      </c>
      <c r="N204" t="s">
        <v>87</v>
      </c>
      <c r="O204">
        <v>0.44</v>
      </c>
      <c r="P204">
        <v>26.480799999999999</v>
      </c>
      <c r="Q204">
        <v>0.88269399999999998</v>
      </c>
      <c r="S204" s="15" t="s">
        <v>106</v>
      </c>
      <c r="T204" s="15" t="s">
        <v>90</v>
      </c>
      <c r="U204" s="15">
        <v>0.96000000000000008</v>
      </c>
      <c r="V204" s="15">
        <v>8.15395</v>
      </c>
      <c r="W204" s="15">
        <v>0.27179799999999998</v>
      </c>
    </row>
    <row r="205" spans="1:23" x14ac:dyDescent="0.25">
      <c r="A205" s="8" t="s">
        <v>226</v>
      </c>
      <c r="B205" s="8" t="s">
        <v>69</v>
      </c>
      <c r="C205" s="8">
        <v>1</v>
      </c>
      <c r="D205" s="8">
        <v>4.70709</v>
      </c>
      <c r="E205" s="8">
        <v>0.15690299999999999</v>
      </c>
      <c r="G205" s="6" t="s">
        <v>226</v>
      </c>
      <c r="H205" s="6" t="s">
        <v>69</v>
      </c>
      <c r="I205" s="6">
        <v>1</v>
      </c>
      <c r="J205" s="6">
        <v>4.70709</v>
      </c>
      <c r="K205" s="6">
        <v>0.15690299999999999</v>
      </c>
      <c r="M205" t="s">
        <v>226</v>
      </c>
      <c r="N205" t="s">
        <v>87</v>
      </c>
      <c r="O205">
        <v>0.4966666666666667</v>
      </c>
      <c r="P205">
        <v>21.734100000000002</v>
      </c>
      <c r="Q205">
        <v>0.724468</v>
      </c>
      <c r="S205" s="15" t="s">
        <v>107</v>
      </c>
      <c r="T205" s="15" t="s">
        <v>90</v>
      </c>
      <c r="U205" s="15">
        <v>0.94666666666666666</v>
      </c>
      <c r="V205" s="15">
        <v>9.0796700000000001</v>
      </c>
      <c r="W205" s="15">
        <v>0.30265599999999998</v>
      </c>
    </row>
    <row r="206" spans="1:23" x14ac:dyDescent="0.25">
      <c r="A206" s="8" t="s">
        <v>227</v>
      </c>
      <c r="B206" s="8" t="s">
        <v>69</v>
      </c>
      <c r="C206" s="8">
        <v>1</v>
      </c>
      <c r="D206" s="8">
        <v>4.8669500000000001</v>
      </c>
      <c r="E206" s="8">
        <v>0.16223199999999999</v>
      </c>
      <c r="G206" s="6" t="s">
        <v>227</v>
      </c>
      <c r="H206" s="6" t="s">
        <v>69</v>
      </c>
      <c r="I206" s="6">
        <v>1</v>
      </c>
      <c r="J206" s="6">
        <v>4.8669500000000001</v>
      </c>
      <c r="K206" s="6">
        <v>0.16223199999999999</v>
      </c>
      <c r="M206" t="s">
        <v>227</v>
      </c>
      <c r="N206" t="s">
        <v>87</v>
      </c>
      <c r="O206">
        <v>0.32584269662921345</v>
      </c>
      <c r="P206">
        <v>32.6858</v>
      </c>
      <c r="Q206">
        <v>1.59443</v>
      </c>
      <c r="S206" s="15" t="s">
        <v>108</v>
      </c>
      <c r="T206" s="15" t="s">
        <v>90</v>
      </c>
      <c r="U206" s="15">
        <v>0.94666666666666666</v>
      </c>
      <c r="V206" s="15">
        <v>8.0236499999999999</v>
      </c>
      <c r="W206" s="15">
        <v>0.267455</v>
      </c>
    </row>
    <row r="207" spans="1:23" x14ac:dyDescent="0.25">
      <c r="A207" s="8" t="s">
        <v>228</v>
      </c>
      <c r="B207" s="8" t="s">
        <v>69</v>
      </c>
      <c r="C207" s="8">
        <v>1</v>
      </c>
      <c r="D207" s="8">
        <v>4.3391799999999998</v>
      </c>
      <c r="E207" s="8">
        <v>0.14463899999999999</v>
      </c>
      <c r="G207" s="6" t="s">
        <v>228</v>
      </c>
      <c r="H207" s="6" t="s">
        <v>69</v>
      </c>
      <c r="I207" s="6">
        <v>1</v>
      </c>
      <c r="J207" s="6">
        <v>4.3391799999999998</v>
      </c>
      <c r="K207" s="6">
        <v>0.14463899999999999</v>
      </c>
      <c r="M207" t="s">
        <v>228</v>
      </c>
      <c r="N207" t="s">
        <v>87</v>
      </c>
      <c r="O207">
        <v>9.6666666666666665E-2</v>
      </c>
      <c r="P207">
        <v>43.150599999999997</v>
      </c>
      <c r="Q207">
        <v>1.6283300000000001</v>
      </c>
      <c r="S207" s="15" t="s">
        <v>109</v>
      </c>
      <c r="T207" s="15" t="s">
        <v>90</v>
      </c>
      <c r="U207" s="15">
        <v>0.94333333333333336</v>
      </c>
      <c r="V207" s="15">
        <v>11.095000000000001</v>
      </c>
      <c r="W207" s="15">
        <v>0.36983199999999999</v>
      </c>
    </row>
    <row r="208" spans="1:23" x14ac:dyDescent="0.25">
      <c r="A208" s="8" t="s">
        <v>229</v>
      </c>
      <c r="B208" s="8" t="s">
        <v>69</v>
      </c>
      <c r="C208" s="8">
        <v>1</v>
      </c>
      <c r="D208" s="8">
        <v>4.1636899999999999</v>
      </c>
      <c r="E208" s="8">
        <v>0.13879</v>
      </c>
      <c r="G208" s="6" t="s">
        <v>229</v>
      </c>
      <c r="H208" s="6" t="s">
        <v>69</v>
      </c>
      <c r="I208" s="6">
        <v>1</v>
      </c>
      <c r="J208" s="6">
        <v>4.1636899999999999</v>
      </c>
      <c r="K208" s="6">
        <v>0.13879</v>
      </c>
      <c r="M208" t="s">
        <v>229</v>
      </c>
      <c r="N208" t="s">
        <v>87</v>
      </c>
      <c r="O208">
        <v>0</v>
      </c>
      <c r="P208">
        <v>50.113500000000002</v>
      </c>
      <c r="Q208">
        <v>2.5182600000000002</v>
      </c>
      <c r="S208" s="15" t="s">
        <v>110</v>
      </c>
      <c r="T208" s="15" t="s">
        <v>90</v>
      </c>
      <c r="U208" s="15">
        <v>0.97666666666666668</v>
      </c>
      <c r="V208" s="15">
        <v>10.9504</v>
      </c>
      <c r="W208" s="15">
        <v>0.365012</v>
      </c>
    </row>
    <row r="209" spans="1:23" x14ac:dyDescent="0.25">
      <c r="A209" s="8" t="s">
        <v>230</v>
      </c>
      <c r="B209" s="8" t="s">
        <v>69</v>
      </c>
      <c r="C209" s="8">
        <v>1</v>
      </c>
      <c r="D209" s="8">
        <v>4.0876799999999998</v>
      </c>
      <c r="E209" s="8">
        <v>0.13625599999999999</v>
      </c>
      <c r="G209" s="6" t="s">
        <v>230</v>
      </c>
      <c r="H209" s="6" t="s">
        <v>69</v>
      </c>
      <c r="I209" s="6">
        <v>1</v>
      </c>
      <c r="J209" s="6">
        <v>4.0876799999999998</v>
      </c>
      <c r="K209" s="6">
        <v>0.13625599999999999</v>
      </c>
      <c r="M209" t="s">
        <v>230</v>
      </c>
      <c r="N209" t="s">
        <v>87</v>
      </c>
      <c r="O209">
        <v>8.666666666666667E-2</v>
      </c>
      <c r="P209">
        <v>49.118000000000002</v>
      </c>
      <c r="Q209">
        <v>2.0551499999999998</v>
      </c>
      <c r="S209" s="15" t="s">
        <v>111</v>
      </c>
      <c r="T209" s="15" t="s">
        <v>90</v>
      </c>
      <c r="U209" s="15">
        <v>1</v>
      </c>
      <c r="V209" s="15">
        <v>7.7747999999999999</v>
      </c>
      <c r="W209" s="15">
        <v>0.25916</v>
      </c>
    </row>
    <row r="210" spans="1:23" x14ac:dyDescent="0.25">
      <c r="A210" s="8" t="s">
        <v>231</v>
      </c>
      <c r="B210" s="8" t="s">
        <v>69</v>
      </c>
      <c r="C210" s="8">
        <v>1</v>
      </c>
      <c r="D210" s="8">
        <v>3.7494999999999998</v>
      </c>
      <c r="E210" s="8">
        <v>0.124983</v>
      </c>
      <c r="G210" s="6" t="s">
        <v>231</v>
      </c>
      <c r="H210" s="6" t="s">
        <v>69</v>
      </c>
      <c r="I210" s="6">
        <v>1</v>
      </c>
      <c r="J210" s="6">
        <v>3.7494999999999998</v>
      </c>
      <c r="K210" s="6">
        <v>0.124983</v>
      </c>
      <c r="M210" t="s">
        <v>231</v>
      </c>
      <c r="N210" t="s">
        <v>87</v>
      </c>
      <c r="O210">
        <v>0.37</v>
      </c>
      <c r="P210">
        <v>24.139199999999999</v>
      </c>
      <c r="Q210">
        <v>0.80464100000000005</v>
      </c>
      <c r="S210" s="15" t="s">
        <v>112</v>
      </c>
      <c r="T210" s="15" t="s">
        <v>90</v>
      </c>
      <c r="U210" s="15">
        <v>0.59666666666666657</v>
      </c>
      <c r="V210" s="15">
        <v>17.792100000000001</v>
      </c>
      <c r="W210" s="15">
        <v>0.59306999999999999</v>
      </c>
    </row>
    <row r="211" spans="1:23" x14ac:dyDescent="0.25">
      <c r="A211" s="8" t="s">
        <v>232</v>
      </c>
      <c r="B211" s="8" t="s">
        <v>69</v>
      </c>
      <c r="C211" s="8">
        <v>1</v>
      </c>
      <c r="D211" s="8">
        <v>3.3915899999999999</v>
      </c>
      <c r="E211" s="8">
        <v>0.113053</v>
      </c>
      <c r="G211" s="6" t="s">
        <v>232</v>
      </c>
      <c r="H211" s="6" t="s">
        <v>69</v>
      </c>
      <c r="I211" s="6">
        <v>1</v>
      </c>
      <c r="J211" s="6">
        <v>3.3915899999999999</v>
      </c>
      <c r="K211" s="6">
        <v>0.113053</v>
      </c>
      <c r="M211" t="s">
        <v>232</v>
      </c>
      <c r="N211" t="s">
        <v>87</v>
      </c>
      <c r="O211">
        <v>0.51333333333333331</v>
      </c>
      <c r="P211">
        <v>21.512</v>
      </c>
      <c r="Q211">
        <v>0.71706499999999995</v>
      </c>
      <c r="S211" s="15" t="s">
        <v>113</v>
      </c>
      <c r="T211" s="15" t="s">
        <v>90</v>
      </c>
      <c r="U211" s="15">
        <v>1</v>
      </c>
      <c r="V211" s="15">
        <v>8.4815299999999993</v>
      </c>
      <c r="W211" s="15">
        <v>0.28271800000000002</v>
      </c>
    </row>
    <row r="212" spans="1:23" x14ac:dyDescent="0.25">
      <c r="A212" s="8" t="s">
        <v>233</v>
      </c>
      <c r="B212" s="8" t="s">
        <v>69</v>
      </c>
      <c r="C212" s="8">
        <v>0.69333299999999998</v>
      </c>
      <c r="D212" s="8">
        <v>14.795500000000001</v>
      </c>
      <c r="E212" s="8">
        <v>0.49318200000000001</v>
      </c>
      <c r="G212" s="6" t="s">
        <v>233</v>
      </c>
      <c r="H212" s="6" t="s">
        <v>69</v>
      </c>
      <c r="I212" s="6">
        <v>0.69333299999999998</v>
      </c>
      <c r="J212" s="6">
        <v>14.795500000000001</v>
      </c>
      <c r="K212" s="6">
        <v>0.49318200000000001</v>
      </c>
      <c r="M212" t="s">
        <v>233</v>
      </c>
      <c r="N212" t="s">
        <v>87</v>
      </c>
      <c r="O212">
        <v>0.21666666666666667</v>
      </c>
      <c r="P212">
        <v>30.648800000000001</v>
      </c>
      <c r="Q212">
        <v>1.0319499999999999</v>
      </c>
      <c r="S212" s="15" t="s">
        <v>114</v>
      </c>
      <c r="T212" s="15" t="s">
        <v>90</v>
      </c>
      <c r="U212" s="15">
        <v>1</v>
      </c>
      <c r="V212" s="15">
        <v>5.72994</v>
      </c>
      <c r="W212" s="15">
        <v>0.190998</v>
      </c>
    </row>
    <row r="213" spans="1:23" x14ac:dyDescent="0.25">
      <c r="A213" s="8" t="s">
        <v>234</v>
      </c>
      <c r="B213" s="8" t="s">
        <v>69</v>
      </c>
      <c r="C213" s="8">
        <v>0.9</v>
      </c>
      <c r="D213" s="8">
        <v>11.7471</v>
      </c>
      <c r="E213" s="8">
        <v>0.39157199999999998</v>
      </c>
      <c r="G213" s="6" t="s">
        <v>234</v>
      </c>
      <c r="H213" s="6" t="s">
        <v>69</v>
      </c>
      <c r="I213" s="6">
        <v>0.9</v>
      </c>
      <c r="J213" s="6">
        <v>11.7471</v>
      </c>
      <c r="K213" s="6">
        <v>0.39157199999999998</v>
      </c>
      <c r="M213" t="s">
        <v>234</v>
      </c>
      <c r="N213" t="s">
        <v>87</v>
      </c>
      <c r="O213">
        <v>0.18333333333333332</v>
      </c>
      <c r="P213">
        <v>26.444299999999998</v>
      </c>
      <c r="Q213">
        <v>0.88147699999999996</v>
      </c>
      <c r="S213" s="15" t="s">
        <v>115</v>
      </c>
      <c r="T213" s="15" t="s">
        <v>90</v>
      </c>
      <c r="U213" s="15">
        <v>1</v>
      </c>
      <c r="V213" s="15">
        <v>4.2820900000000002</v>
      </c>
      <c r="W213" s="15">
        <v>0.142736</v>
      </c>
    </row>
    <row r="214" spans="1:23" x14ac:dyDescent="0.25">
      <c r="A214" s="8" t="s">
        <v>235</v>
      </c>
      <c r="B214" s="8" t="s">
        <v>69</v>
      </c>
      <c r="C214" s="8">
        <v>1</v>
      </c>
      <c r="D214" s="8">
        <v>8.0018799999999999</v>
      </c>
      <c r="E214" s="8">
        <v>0.26672899999999999</v>
      </c>
      <c r="G214" s="6" t="s">
        <v>235</v>
      </c>
      <c r="H214" s="6" t="s">
        <v>69</v>
      </c>
      <c r="I214" s="6">
        <v>1</v>
      </c>
      <c r="J214" s="6">
        <v>8.0018799999999999</v>
      </c>
      <c r="K214" s="6">
        <v>0.26672899999999999</v>
      </c>
      <c r="M214" t="s">
        <v>235</v>
      </c>
      <c r="N214" t="s">
        <v>87</v>
      </c>
      <c r="O214">
        <v>0</v>
      </c>
      <c r="P214">
        <v>41.190199999999997</v>
      </c>
      <c r="Q214">
        <v>2.3947799999999999</v>
      </c>
      <c r="S214" s="15" t="s">
        <v>116</v>
      </c>
      <c r="T214" s="15" t="s">
        <v>90</v>
      </c>
      <c r="U214" s="15">
        <v>0.64</v>
      </c>
      <c r="V214" s="15">
        <v>16.824300000000001</v>
      </c>
      <c r="W214" s="15">
        <v>0.56081099999999995</v>
      </c>
    </row>
    <row r="215" spans="1:23" x14ac:dyDescent="0.25">
      <c r="A215" s="8" t="s">
        <v>236</v>
      </c>
      <c r="B215" s="8" t="s">
        <v>69</v>
      </c>
      <c r="C215" s="8">
        <v>1</v>
      </c>
      <c r="D215" s="8">
        <v>7.00082</v>
      </c>
      <c r="E215" s="8">
        <v>0.23336100000000001</v>
      </c>
      <c r="G215" s="6" t="s">
        <v>236</v>
      </c>
      <c r="H215" s="6" t="s">
        <v>69</v>
      </c>
      <c r="I215" s="6">
        <v>1</v>
      </c>
      <c r="J215" s="6">
        <v>7.00082</v>
      </c>
      <c r="K215" s="6">
        <v>0.23336100000000001</v>
      </c>
      <c r="M215" t="s">
        <v>236</v>
      </c>
      <c r="N215" t="s">
        <v>87</v>
      </c>
      <c r="O215">
        <v>0</v>
      </c>
      <c r="P215">
        <v>46.948599999999999</v>
      </c>
      <c r="Q215">
        <v>2.74553</v>
      </c>
      <c r="S215" s="15" t="s">
        <v>117</v>
      </c>
      <c r="T215" s="15" t="s">
        <v>90</v>
      </c>
      <c r="U215" s="15">
        <v>1</v>
      </c>
      <c r="V215" s="15">
        <v>5.1258499999999998</v>
      </c>
      <c r="W215" s="15">
        <v>0.17086200000000001</v>
      </c>
    </row>
    <row r="216" spans="1:23" x14ac:dyDescent="0.25">
      <c r="A216" s="8" t="s">
        <v>237</v>
      </c>
      <c r="B216" s="8" t="s">
        <v>69</v>
      </c>
      <c r="C216" s="8">
        <v>1</v>
      </c>
      <c r="D216" s="8">
        <v>8.3662600000000005</v>
      </c>
      <c r="E216" s="8">
        <v>0.27887499999999998</v>
      </c>
      <c r="G216" s="6" t="s">
        <v>237</v>
      </c>
      <c r="H216" s="6" t="s">
        <v>69</v>
      </c>
      <c r="I216" s="6">
        <v>1</v>
      </c>
      <c r="J216" s="6">
        <v>8.3662600000000005</v>
      </c>
      <c r="K216" s="6">
        <v>0.27887499999999998</v>
      </c>
      <c r="M216" t="s">
        <v>237</v>
      </c>
      <c r="N216" t="s">
        <v>87</v>
      </c>
      <c r="O216">
        <v>0.1118881118881119</v>
      </c>
      <c r="P216">
        <v>44.282200000000003</v>
      </c>
      <c r="Q216">
        <v>2.4877600000000002</v>
      </c>
      <c r="S216" s="15" t="s">
        <v>118</v>
      </c>
      <c r="T216" s="15" t="s">
        <v>90</v>
      </c>
      <c r="U216" s="15">
        <v>1</v>
      </c>
      <c r="V216" s="15">
        <v>4.7256900000000002</v>
      </c>
      <c r="W216" s="15">
        <v>0.157523</v>
      </c>
    </row>
    <row r="217" spans="1:23" x14ac:dyDescent="0.25">
      <c r="A217" s="8" t="s">
        <v>238</v>
      </c>
      <c r="B217" s="8" t="s">
        <v>69</v>
      </c>
      <c r="C217" s="8">
        <v>1</v>
      </c>
      <c r="D217" s="8">
        <v>9.8999699999999997</v>
      </c>
      <c r="E217" s="8">
        <v>0.32999899999999999</v>
      </c>
      <c r="G217" s="6" t="s">
        <v>238</v>
      </c>
      <c r="H217" s="6" t="s">
        <v>69</v>
      </c>
      <c r="I217" s="6">
        <v>1</v>
      </c>
      <c r="J217" s="6">
        <v>9.8999699999999997</v>
      </c>
      <c r="K217" s="6">
        <v>0.32999899999999999</v>
      </c>
      <c r="M217" t="s">
        <v>238</v>
      </c>
      <c r="N217" t="s">
        <v>87</v>
      </c>
      <c r="O217">
        <v>0</v>
      </c>
      <c r="P217">
        <v>67.045500000000004</v>
      </c>
      <c r="Q217">
        <v>3.3861400000000001</v>
      </c>
      <c r="S217" s="15" t="s">
        <v>119</v>
      </c>
      <c r="T217" s="15" t="s">
        <v>90</v>
      </c>
      <c r="U217" s="15">
        <v>1</v>
      </c>
      <c r="V217" s="15">
        <v>5.1065500000000004</v>
      </c>
      <c r="W217" s="15">
        <v>0.17021800000000001</v>
      </c>
    </row>
    <row r="218" spans="1:23" x14ac:dyDescent="0.25">
      <c r="A218" s="8" t="s">
        <v>239</v>
      </c>
      <c r="B218" s="8" t="s">
        <v>69</v>
      </c>
      <c r="C218" s="8">
        <v>1</v>
      </c>
      <c r="D218" s="8">
        <v>9.4291300000000007</v>
      </c>
      <c r="E218" s="8">
        <v>0.31430399999999997</v>
      </c>
      <c r="G218" s="6" t="s">
        <v>239</v>
      </c>
      <c r="H218" s="6" t="s">
        <v>69</v>
      </c>
      <c r="I218" s="6">
        <v>1</v>
      </c>
      <c r="J218" s="6">
        <v>9.4291300000000007</v>
      </c>
      <c r="K218" s="6">
        <v>0.31430399999999997</v>
      </c>
      <c r="M218" t="s">
        <v>239</v>
      </c>
      <c r="N218" t="s">
        <v>87</v>
      </c>
      <c r="O218">
        <v>0.33666666666666667</v>
      </c>
      <c r="P218">
        <v>28.158000000000001</v>
      </c>
      <c r="Q218">
        <v>0.93859999999999999</v>
      </c>
      <c r="S218" s="15" t="s">
        <v>120</v>
      </c>
      <c r="T218" s="15" t="s">
        <v>90</v>
      </c>
      <c r="U218" s="15">
        <v>0.95</v>
      </c>
      <c r="V218" s="15">
        <v>7.1014699999999999</v>
      </c>
      <c r="W218" s="15">
        <v>0.23671600000000001</v>
      </c>
    </row>
    <row r="219" spans="1:23" x14ac:dyDescent="0.25">
      <c r="A219" s="8" t="s">
        <v>240</v>
      </c>
      <c r="B219" s="8" t="s">
        <v>69</v>
      </c>
      <c r="C219" s="8">
        <v>1</v>
      </c>
      <c r="D219" s="8">
        <v>6.5697799999999997</v>
      </c>
      <c r="E219" s="8">
        <v>0.21899299999999999</v>
      </c>
      <c r="G219" s="6" t="s">
        <v>240</v>
      </c>
      <c r="H219" s="6" t="s">
        <v>69</v>
      </c>
      <c r="I219" s="6">
        <v>1</v>
      </c>
      <c r="J219" s="6">
        <v>6.5697799999999997</v>
      </c>
      <c r="K219" s="6">
        <v>0.21899299999999999</v>
      </c>
      <c r="M219" t="s">
        <v>240</v>
      </c>
      <c r="N219" t="s">
        <v>87</v>
      </c>
      <c r="O219">
        <v>0.23333333333333334</v>
      </c>
      <c r="P219">
        <v>37.065800000000003</v>
      </c>
      <c r="Q219">
        <v>1.40401</v>
      </c>
      <c r="S219" s="15" t="s">
        <v>121</v>
      </c>
      <c r="T219" s="15" t="s">
        <v>90</v>
      </c>
      <c r="U219" s="15">
        <v>0.92999999999999994</v>
      </c>
      <c r="V219" s="15">
        <v>8.1795200000000001</v>
      </c>
      <c r="W219" s="15">
        <v>0.27265099999999998</v>
      </c>
    </row>
    <row r="220" spans="1:23" x14ac:dyDescent="0.25">
      <c r="A220" s="8" t="s">
        <v>241</v>
      </c>
      <c r="B220" s="8" t="s">
        <v>69</v>
      </c>
      <c r="C220" s="8">
        <v>1</v>
      </c>
      <c r="D220" s="8">
        <v>7.1345999999999998</v>
      </c>
      <c r="E220" s="8">
        <v>0.23782</v>
      </c>
      <c r="G220" s="6" t="s">
        <v>241</v>
      </c>
      <c r="H220" s="6" t="s">
        <v>69</v>
      </c>
      <c r="I220" s="6">
        <v>1</v>
      </c>
      <c r="J220" s="6">
        <v>7.1345999999999998</v>
      </c>
      <c r="K220" s="6">
        <v>0.23782</v>
      </c>
      <c r="M220" t="s">
        <v>241</v>
      </c>
      <c r="N220" t="s">
        <v>87</v>
      </c>
      <c r="O220">
        <v>0</v>
      </c>
      <c r="P220">
        <v>49.372399999999999</v>
      </c>
      <c r="Q220">
        <v>3.0476800000000002</v>
      </c>
      <c r="S220" s="15" t="s">
        <v>122</v>
      </c>
      <c r="T220" s="15" t="s">
        <v>90</v>
      </c>
      <c r="U220" s="15">
        <v>1</v>
      </c>
      <c r="V220" s="15">
        <v>4.5531600000000001</v>
      </c>
      <c r="W220" s="15">
        <v>0.15177199999999999</v>
      </c>
    </row>
    <row r="221" spans="1:23" x14ac:dyDescent="0.25">
      <c r="A221" s="8" t="s">
        <v>242</v>
      </c>
      <c r="B221" s="8" t="s">
        <v>69</v>
      </c>
      <c r="C221" s="8">
        <v>1</v>
      </c>
      <c r="D221" s="8">
        <v>8.1609499999999997</v>
      </c>
      <c r="E221" s="8">
        <v>0.272032</v>
      </c>
      <c r="G221" s="6" t="s">
        <v>242</v>
      </c>
      <c r="H221" s="6" t="s">
        <v>69</v>
      </c>
      <c r="I221" s="6">
        <v>1</v>
      </c>
      <c r="J221" s="6">
        <v>8.1609499999999997</v>
      </c>
      <c r="K221" s="6">
        <v>0.272032</v>
      </c>
      <c r="M221" t="s">
        <v>242</v>
      </c>
      <c r="N221" t="s">
        <v>87</v>
      </c>
      <c r="O221">
        <v>0.12000000000000001</v>
      </c>
      <c r="P221">
        <v>38.7395</v>
      </c>
      <c r="Q221">
        <v>1.53728</v>
      </c>
      <c r="S221" s="15" t="s">
        <v>123</v>
      </c>
      <c r="T221" s="15" t="s">
        <v>90</v>
      </c>
      <c r="U221" s="15">
        <v>0.96000000000000008</v>
      </c>
      <c r="V221" s="15">
        <v>6.0022599999999997</v>
      </c>
      <c r="W221" s="15">
        <v>0.200075</v>
      </c>
    </row>
    <row r="222" spans="1:23" x14ac:dyDescent="0.25">
      <c r="A222" s="8" t="s">
        <v>243</v>
      </c>
      <c r="B222" s="8" t="s">
        <v>69</v>
      </c>
      <c r="C222" s="8">
        <v>0.98666699999999996</v>
      </c>
      <c r="D222" s="8">
        <v>8.2143599999999992</v>
      </c>
      <c r="E222" s="8">
        <v>0.273812</v>
      </c>
      <c r="G222" s="6" t="s">
        <v>243</v>
      </c>
      <c r="H222" s="6" t="s">
        <v>69</v>
      </c>
      <c r="I222" s="6">
        <v>0.98666699999999996</v>
      </c>
      <c r="J222" s="6">
        <v>8.2143599999999992</v>
      </c>
      <c r="K222" s="6">
        <v>0.273812</v>
      </c>
      <c r="M222" t="s">
        <v>243</v>
      </c>
      <c r="N222" t="s">
        <v>87</v>
      </c>
      <c r="O222">
        <v>1.0135135135135134E-2</v>
      </c>
      <c r="P222">
        <v>60.051900000000003</v>
      </c>
      <c r="Q222">
        <v>3.7069100000000001</v>
      </c>
      <c r="S222" s="15" t="s">
        <v>124</v>
      </c>
      <c r="T222" s="15" t="s">
        <v>90</v>
      </c>
      <c r="U222" s="15">
        <v>0.79333333333333333</v>
      </c>
      <c r="V222" s="15">
        <v>11.3443</v>
      </c>
      <c r="W222" s="15">
        <v>0.37814500000000001</v>
      </c>
    </row>
    <row r="223" spans="1:23" x14ac:dyDescent="0.25">
      <c r="A223" s="8" t="s">
        <v>244</v>
      </c>
      <c r="B223" s="8" t="s">
        <v>69</v>
      </c>
      <c r="C223" s="8">
        <v>0.76</v>
      </c>
      <c r="D223" s="8">
        <v>11.676399999999999</v>
      </c>
      <c r="E223" s="8">
        <v>0.38921299999999998</v>
      </c>
      <c r="G223" s="6" t="s">
        <v>244</v>
      </c>
      <c r="H223" s="6" t="s">
        <v>69</v>
      </c>
      <c r="I223" s="6">
        <v>0.76</v>
      </c>
      <c r="J223" s="6">
        <v>11.676399999999999</v>
      </c>
      <c r="K223" s="6">
        <v>0.38921299999999998</v>
      </c>
      <c r="M223" t="s">
        <v>244</v>
      </c>
      <c r="N223" t="s">
        <v>87</v>
      </c>
      <c r="O223">
        <v>0.3186440677966102</v>
      </c>
      <c r="P223">
        <v>26.942699999999999</v>
      </c>
      <c r="Q223">
        <v>1.00909</v>
      </c>
      <c r="S223" s="15" t="s">
        <v>125</v>
      </c>
      <c r="T223" s="15" t="s">
        <v>90</v>
      </c>
      <c r="U223" s="15">
        <v>1</v>
      </c>
      <c r="V223" s="15">
        <v>4.8784799999999997</v>
      </c>
      <c r="W223" s="15">
        <v>0.16261600000000001</v>
      </c>
    </row>
    <row r="224" spans="1:23" x14ac:dyDescent="0.25">
      <c r="A224" s="8" t="s">
        <v>245</v>
      </c>
      <c r="B224" s="8" t="s">
        <v>69</v>
      </c>
      <c r="C224" s="8">
        <v>1</v>
      </c>
      <c r="D224" s="8">
        <v>4.8681999999999999</v>
      </c>
      <c r="E224" s="8">
        <v>0.162273</v>
      </c>
      <c r="G224" s="6" t="s">
        <v>245</v>
      </c>
      <c r="H224" s="6" t="s">
        <v>69</v>
      </c>
      <c r="I224" s="6">
        <v>1</v>
      </c>
      <c r="J224" s="6">
        <v>4.8681999999999999</v>
      </c>
      <c r="K224" s="6">
        <v>0.162273</v>
      </c>
      <c r="M224" t="s">
        <v>245</v>
      </c>
      <c r="N224" t="s">
        <v>87</v>
      </c>
      <c r="O224">
        <v>0.27666666666666667</v>
      </c>
      <c r="P224">
        <v>30.526199999999999</v>
      </c>
      <c r="Q224">
        <v>1.2309000000000001</v>
      </c>
      <c r="S224" s="15" t="s">
        <v>126</v>
      </c>
      <c r="T224" s="15" t="s">
        <v>90</v>
      </c>
      <c r="U224" s="15">
        <v>1</v>
      </c>
      <c r="V224" s="15">
        <v>5.3920899999999996</v>
      </c>
      <c r="W224" s="15">
        <v>0.17973600000000001</v>
      </c>
    </row>
    <row r="225" spans="1:23" x14ac:dyDescent="0.25">
      <c r="A225" s="8" t="s">
        <v>246</v>
      </c>
      <c r="B225" s="8" t="s">
        <v>69</v>
      </c>
      <c r="C225" s="8">
        <v>1</v>
      </c>
      <c r="D225" s="8">
        <v>8.6456</v>
      </c>
      <c r="E225" s="8">
        <v>0.28818700000000003</v>
      </c>
      <c r="G225" s="6" t="s">
        <v>246</v>
      </c>
      <c r="H225" s="6" t="s">
        <v>69</v>
      </c>
      <c r="I225" s="6">
        <v>1</v>
      </c>
      <c r="J225" s="6">
        <v>8.6456</v>
      </c>
      <c r="K225" s="6">
        <v>0.28818700000000003</v>
      </c>
      <c r="M225" t="s">
        <v>246</v>
      </c>
      <c r="N225" t="s">
        <v>87</v>
      </c>
      <c r="O225">
        <v>0</v>
      </c>
      <c r="P225">
        <v>46.3626</v>
      </c>
      <c r="Q225">
        <v>2.0978599999999998</v>
      </c>
      <c r="S225" s="15" t="s">
        <v>127</v>
      </c>
      <c r="T225" s="15" t="s">
        <v>90</v>
      </c>
      <c r="U225" s="15">
        <v>1</v>
      </c>
      <c r="V225" s="15">
        <v>4.5640700000000001</v>
      </c>
      <c r="W225" s="15">
        <v>0.15213599999999999</v>
      </c>
    </row>
    <row r="226" spans="1:23" x14ac:dyDescent="0.25">
      <c r="A226" s="8" t="s">
        <v>247</v>
      </c>
      <c r="B226" s="8" t="s">
        <v>69</v>
      </c>
      <c r="C226" s="8">
        <v>1</v>
      </c>
      <c r="D226" s="8">
        <v>13.141999999999999</v>
      </c>
      <c r="E226" s="8">
        <v>0.43806699999999998</v>
      </c>
      <c r="G226" s="6" t="s">
        <v>247</v>
      </c>
      <c r="H226" s="6" t="s">
        <v>69</v>
      </c>
      <c r="I226" s="6">
        <v>1</v>
      </c>
      <c r="J226" s="6">
        <v>13.141999999999999</v>
      </c>
      <c r="K226" s="6">
        <v>0.43806699999999998</v>
      </c>
      <c r="M226" t="s">
        <v>247</v>
      </c>
      <c r="N226" t="s">
        <v>87</v>
      </c>
      <c r="O226">
        <v>0</v>
      </c>
      <c r="P226">
        <v>45.539299999999997</v>
      </c>
      <c r="Q226">
        <v>1.5649200000000001</v>
      </c>
      <c r="S226" s="15" t="s">
        <v>128</v>
      </c>
      <c r="T226" s="15" t="s">
        <v>90</v>
      </c>
      <c r="U226" s="15">
        <v>1</v>
      </c>
      <c r="V226" s="15">
        <v>5.50556</v>
      </c>
      <c r="W226" s="15">
        <v>0.18351899999999999</v>
      </c>
    </row>
    <row r="227" spans="1:23" x14ac:dyDescent="0.25">
      <c r="A227" s="8" t="s">
        <v>248</v>
      </c>
      <c r="B227" s="8" t="s">
        <v>69</v>
      </c>
      <c r="C227" s="8">
        <v>1</v>
      </c>
      <c r="D227" s="8">
        <v>8.2781199999999995</v>
      </c>
      <c r="E227" s="8">
        <v>0.27593699999999999</v>
      </c>
      <c r="G227" s="6" t="s">
        <v>248</v>
      </c>
      <c r="H227" s="6" t="s">
        <v>69</v>
      </c>
      <c r="I227" s="6">
        <v>1</v>
      </c>
      <c r="J227" s="6">
        <v>8.2781199999999995</v>
      </c>
      <c r="K227" s="6">
        <v>0.27593699999999999</v>
      </c>
      <c r="M227" t="s">
        <v>248</v>
      </c>
      <c r="N227" t="s">
        <v>87</v>
      </c>
      <c r="O227">
        <v>0.28666666666666668</v>
      </c>
      <c r="P227">
        <v>27.990300000000001</v>
      </c>
      <c r="Q227">
        <v>0.93300899999999998</v>
      </c>
      <c r="S227" s="15" t="s">
        <v>129</v>
      </c>
      <c r="T227" s="15" t="s">
        <v>90</v>
      </c>
      <c r="U227" s="15">
        <v>1</v>
      </c>
      <c r="V227" s="15">
        <v>4.3467799999999999</v>
      </c>
      <c r="W227" s="15">
        <v>0.14489299999999999</v>
      </c>
    </row>
    <row r="228" spans="1:23" x14ac:dyDescent="0.25">
      <c r="A228" s="8" t="s">
        <v>249</v>
      </c>
      <c r="B228" s="8" t="s">
        <v>69</v>
      </c>
      <c r="C228" s="8">
        <v>1</v>
      </c>
      <c r="D228" s="8">
        <v>6.6704800000000004</v>
      </c>
      <c r="E228" s="8">
        <v>0.22234899999999999</v>
      </c>
      <c r="G228" s="6" t="s">
        <v>249</v>
      </c>
      <c r="H228" s="6" t="s">
        <v>69</v>
      </c>
      <c r="I228" s="6">
        <v>1</v>
      </c>
      <c r="J228" s="6">
        <v>6.6704800000000004</v>
      </c>
      <c r="K228" s="6">
        <v>0.22234899999999999</v>
      </c>
      <c r="M228" t="s">
        <v>249</v>
      </c>
      <c r="N228" t="s">
        <v>87</v>
      </c>
      <c r="O228">
        <v>6.6666666666666666E-2</v>
      </c>
      <c r="P228">
        <v>42.1892</v>
      </c>
      <c r="Q228">
        <v>1.4063099999999999</v>
      </c>
      <c r="S228" s="15" t="s">
        <v>130</v>
      </c>
      <c r="T228" s="15" t="s">
        <v>90</v>
      </c>
      <c r="U228" s="15">
        <v>0.95</v>
      </c>
      <c r="V228" s="15">
        <v>7.8246099999999998</v>
      </c>
      <c r="W228" s="15">
        <v>0.26082</v>
      </c>
    </row>
    <row r="229" spans="1:23" x14ac:dyDescent="0.25">
      <c r="A229" s="8" t="s">
        <v>250</v>
      </c>
      <c r="B229" s="8" t="s">
        <v>69</v>
      </c>
      <c r="C229" s="8">
        <v>1</v>
      </c>
      <c r="D229" s="8">
        <v>5.9408200000000004</v>
      </c>
      <c r="E229" s="8">
        <v>0.19802700000000001</v>
      </c>
      <c r="G229" s="6" t="s">
        <v>250</v>
      </c>
      <c r="H229" s="6" t="s">
        <v>69</v>
      </c>
      <c r="I229" s="6">
        <v>1</v>
      </c>
      <c r="J229" s="6">
        <v>5.9408200000000004</v>
      </c>
      <c r="K229" s="6">
        <v>0.19802700000000001</v>
      </c>
      <c r="M229" t="s">
        <v>250</v>
      </c>
      <c r="N229" t="s">
        <v>87</v>
      </c>
      <c r="O229">
        <v>0.64333333333333331</v>
      </c>
      <c r="P229">
        <v>20.459800000000001</v>
      </c>
      <c r="Q229">
        <v>0.68199399999999999</v>
      </c>
      <c r="S229" s="15" t="s">
        <v>131</v>
      </c>
      <c r="T229" s="15" t="s">
        <v>90</v>
      </c>
      <c r="U229" s="15">
        <v>1</v>
      </c>
      <c r="V229" s="15">
        <v>5.1501900000000003</v>
      </c>
      <c r="W229" s="15">
        <v>0.17167299999999999</v>
      </c>
    </row>
    <row r="230" spans="1:23" x14ac:dyDescent="0.25">
      <c r="A230" s="8" t="s">
        <v>251</v>
      </c>
      <c r="B230" s="8" t="s">
        <v>69</v>
      </c>
      <c r="C230" s="8">
        <v>1</v>
      </c>
      <c r="D230" s="8">
        <v>6.5394399999999999</v>
      </c>
      <c r="E230" s="8">
        <v>0.21798100000000001</v>
      </c>
      <c r="G230" s="6" t="s">
        <v>251</v>
      </c>
      <c r="H230" s="6" t="s">
        <v>69</v>
      </c>
      <c r="I230" s="6">
        <v>1</v>
      </c>
      <c r="J230" s="6">
        <v>6.5394399999999999</v>
      </c>
      <c r="K230" s="6">
        <v>0.21798100000000001</v>
      </c>
      <c r="M230" t="s">
        <v>251</v>
      </c>
      <c r="N230" t="s">
        <v>87</v>
      </c>
      <c r="O230">
        <v>0.43333333333333335</v>
      </c>
      <c r="P230">
        <v>34.4099</v>
      </c>
      <c r="Q230">
        <v>1.22455</v>
      </c>
      <c r="S230" s="15" t="s">
        <v>132</v>
      </c>
      <c r="T230" s="15" t="s">
        <v>90</v>
      </c>
      <c r="U230" s="15">
        <v>0.98333333333333328</v>
      </c>
      <c r="V230" s="15">
        <v>6.9690799999999999</v>
      </c>
      <c r="W230" s="15">
        <v>0.23230300000000001</v>
      </c>
    </row>
    <row r="231" spans="1:23" x14ac:dyDescent="0.25">
      <c r="A231" s="8" t="s">
        <v>252</v>
      </c>
      <c r="B231" s="8" t="s">
        <v>69</v>
      </c>
      <c r="C231" s="8">
        <v>0.99666699999999997</v>
      </c>
      <c r="D231" s="8">
        <v>7.2001299999999997</v>
      </c>
      <c r="E231" s="8">
        <v>0.240004</v>
      </c>
      <c r="G231" s="6" t="s">
        <v>252</v>
      </c>
      <c r="H231" s="6" t="s">
        <v>69</v>
      </c>
      <c r="I231" s="6">
        <v>0.99666699999999997</v>
      </c>
      <c r="J231" s="6">
        <v>7.2001299999999997</v>
      </c>
      <c r="K231" s="6">
        <v>0.240004</v>
      </c>
      <c r="M231" t="s">
        <v>252</v>
      </c>
      <c r="N231" t="s">
        <v>87</v>
      </c>
      <c r="O231">
        <v>0.84666666666666657</v>
      </c>
      <c r="P231">
        <v>13.904999999999999</v>
      </c>
      <c r="Q231">
        <v>0.463501</v>
      </c>
      <c r="S231" s="15" t="s">
        <v>133</v>
      </c>
      <c r="T231" s="15" t="s">
        <v>90</v>
      </c>
      <c r="U231" s="15">
        <v>1</v>
      </c>
      <c r="V231" s="15">
        <v>7.4812599999999998</v>
      </c>
      <c r="W231" s="15">
        <v>0.24937500000000001</v>
      </c>
    </row>
    <row r="232" spans="1:23" x14ac:dyDescent="0.25">
      <c r="A232" s="8" t="s">
        <v>253</v>
      </c>
      <c r="B232" s="8" t="s">
        <v>69</v>
      </c>
      <c r="C232" s="8">
        <v>0.843333</v>
      </c>
      <c r="D232" s="8">
        <v>12.7887</v>
      </c>
      <c r="E232" s="8">
        <v>0.42628899999999997</v>
      </c>
      <c r="G232" s="6" t="s">
        <v>253</v>
      </c>
      <c r="H232" s="6" t="s">
        <v>69</v>
      </c>
      <c r="I232" s="6">
        <v>0.843333</v>
      </c>
      <c r="J232" s="6">
        <v>12.7887</v>
      </c>
      <c r="K232" s="6">
        <v>0.42628899999999997</v>
      </c>
      <c r="M232" t="s">
        <v>253</v>
      </c>
      <c r="N232" t="s">
        <v>87</v>
      </c>
      <c r="O232">
        <v>0.48333333333333334</v>
      </c>
      <c r="P232">
        <v>21.786100000000001</v>
      </c>
      <c r="Q232">
        <v>0.73353800000000002</v>
      </c>
      <c r="S232" s="15" t="s">
        <v>134</v>
      </c>
      <c r="T232" s="15" t="s">
        <v>90</v>
      </c>
      <c r="U232" s="15">
        <v>0.94666666666666666</v>
      </c>
      <c r="V232" s="15">
        <v>6.25549</v>
      </c>
      <c r="W232" s="15">
        <v>0.20851600000000001</v>
      </c>
    </row>
    <row r="233" spans="1:23" x14ac:dyDescent="0.25">
      <c r="A233" s="8" t="s">
        <v>254</v>
      </c>
      <c r="B233" s="8" t="s">
        <v>69</v>
      </c>
      <c r="C233" s="8">
        <v>1</v>
      </c>
      <c r="D233" s="8">
        <v>9.7324000000000002</v>
      </c>
      <c r="E233" s="8">
        <v>0.32441300000000001</v>
      </c>
      <c r="G233" s="6" t="s">
        <v>254</v>
      </c>
      <c r="H233" s="6" t="s">
        <v>69</v>
      </c>
      <c r="I233" s="6">
        <v>1</v>
      </c>
      <c r="J233" s="6">
        <v>9.7324000000000002</v>
      </c>
      <c r="K233" s="6">
        <v>0.32441300000000001</v>
      </c>
      <c r="M233" t="s">
        <v>254</v>
      </c>
      <c r="N233" t="s">
        <v>87</v>
      </c>
      <c r="O233">
        <v>0.66</v>
      </c>
      <c r="P233">
        <v>17.0501</v>
      </c>
      <c r="Q233">
        <v>0.56833599999999995</v>
      </c>
      <c r="S233" s="15" t="s">
        <v>135</v>
      </c>
      <c r="T233" s="15" t="s">
        <v>90</v>
      </c>
      <c r="U233" s="15">
        <v>1</v>
      </c>
      <c r="V233" s="15">
        <v>7.3408800000000003</v>
      </c>
      <c r="W233" s="15">
        <v>0.244696</v>
      </c>
    </row>
    <row r="234" spans="1:23" x14ac:dyDescent="0.25">
      <c r="A234" s="8" t="s">
        <v>255</v>
      </c>
      <c r="B234" s="8" t="s">
        <v>69</v>
      </c>
      <c r="C234" s="8">
        <v>0.92666700000000002</v>
      </c>
      <c r="D234" s="8">
        <v>12.9239</v>
      </c>
      <c r="E234" s="8">
        <v>0.43079600000000001</v>
      </c>
      <c r="G234" s="6" t="s">
        <v>255</v>
      </c>
      <c r="H234" s="6" t="s">
        <v>69</v>
      </c>
      <c r="I234" s="6">
        <v>0.92666700000000002</v>
      </c>
      <c r="J234" s="6">
        <v>12.9239</v>
      </c>
      <c r="K234" s="6">
        <v>0.43079600000000001</v>
      </c>
      <c r="M234" t="s">
        <v>255</v>
      </c>
      <c r="N234" t="s">
        <v>87</v>
      </c>
      <c r="O234">
        <v>0.67333333333333334</v>
      </c>
      <c r="P234">
        <v>18.167899999999999</v>
      </c>
      <c r="Q234">
        <v>0.60559700000000005</v>
      </c>
      <c r="S234" s="15" t="s">
        <v>136</v>
      </c>
      <c r="T234" s="15" t="s">
        <v>90</v>
      </c>
      <c r="U234" s="15">
        <v>0.95666666666666667</v>
      </c>
      <c r="V234" s="15">
        <v>6.9617500000000003</v>
      </c>
      <c r="W234" s="15">
        <v>0.23205799999999999</v>
      </c>
    </row>
    <row r="235" spans="1:23" x14ac:dyDescent="0.25">
      <c r="A235" s="8" t="s">
        <v>256</v>
      </c>
      <c r="B235" s="8" t="s">
        <v>69</v>
      </c>
      <c r="C235" s="8">
        <v>0.906667</v>
      </c>
      <c r="D235" s="8">
        <v>14.8017</v>
      </c>
      <c r="E235" s="8">
        <v>0.49338900000000002</v>
      </c>
      <c r="G235" s="6" t="s">
        <v>256</v>
      </c>
      <c r="H235" s="6" t="s">
        <v>69</v>
      </c>
      <c r="I235" s="6">
        <v>0.906667</v>
      </c>
      <c r="J235" s="6">
        <v>14.8017</v>
      </c>
      <c r="K235" s="6">
        <v>0.49338900000000002</v>
      </c>
      <c r="M235" t="s">
        <v>256</v>
      </c>
      <c r="N235" t="s">
        <v>87</v>
      </c>
      <c r="O235">
        <v>0.62666666666666671</v>
      </c>
      <c r="P235">
        <v>19.4758</v>
      </c>
      <c r="Q235">
        <v>0.64919499999999997</v>
      </c>
      <c r="S235" s="15" t="s">
        <v>137</v>
      </c>
      <c r="T235" s="15" t="s">
        <v>90</v>
      </c>
      <c r="U235" s="15">
        <v>1</v>
      </c>
      <c r="V235" s="15">
        <v>6.4401900000000003</v>
      </c>
      <c r="W235" s="15">
        <v>0.214673</v>
      </c>
    </row>
    <row r="236" spans="1:23" x14ac:dyDescent="0.25">
      <c r="A236" s="8" t="s">
        <v>257</v>
      </c>
      <c r="B236" s="8" t="s">
        <v>69</v>
      </c>
      <c r="C236" s="8">
        <v>1</v>
      </c>
      <c r="D236" s="8">
        <v>9.9033499999999997</v>
      </c>
      <c r="E236" s="8">
        <v>0.33011200000000002</v>
      </c>
      <c r="G236" s="6" t="s">
        <v>257</v>
      </c>
      <c r="H236" s="6" t="s">
        <v>69</v>
      </c>
      <c r="I236" s="6">
        <v>1</v>
      </c>
      <c r="J236" s="6">
        <v>9.9033499999999997</v>
      </c>
      <c r="K236" s="6">
        <v>0.33011200000000002</v>
      </c>
      <c r="M236" t="s">
        <v>257</v>
      </c>
      <c r="N236" t="s">
        <v>87</v>
      </c>
      <c r="O236">
        <v>0.27333333333333332</v>
      </c>
      <c r="P236">
        <v>41.017400000000002</v>
      </c>
      <c r="Q236">
        <v>1.4915400000000001</v>
      </c>
      <c r="S236" s="15" t="s">
        <v>138</v>
      </c>
      <c r="T236" s="15" t="s">
        <v>90</v>
      </c>
      <c r="U236" s="15">
        <v>1</v>
      </c>
      <c r="V236" s="15">
        <v>5.7045300000000001</v>
      </c>
      <c r="W236" s="15">
        <v>0.19015099999999999</v>
      </c>
    </row>
    <row r="237" spans="1:23" x14ac:dyDescent="0.25">
      <c r="A237" s="8" t="s">
        <v>258</v>
      </c>
      <c r="B237" s="8" t="s">
        <v>69</v>
      </c>
      <c r="C237" s="8">
        <v>1</v>
      </c>
      <c r="D237" s="8">
        <v>7.1978099999999996</v>
      </c>
      <c r="E237" s="8">
        <v>0.239927</v>
      </c>
      <c r="G237" s="6" t="s">
        <v>258</v>
      </c>
      <c r="H237" s="6" t="s">
        <v>69</v>
      </c>
      <c r="I237" s="6">
        <v>1</v>
      </c>
      <c r="J237" s="6">
        <v>7.1978099999999996</v>
      </c>
      <c r="K237" s="6">
        <v>0.239927</v>
      </c>
      <c r="M237" t="s">
        <v>258</v>
      </c>
      <c r="N237" t="s">
        <v>87</v>
      </c>
      <c r="O237">
        <v>0.18000000000000002</v>
      </c>
      <c r="P237">
        <v>35.8262</v>
      </c>
      <c r="Q237">
        <v>1.20627</v>
      </c>
      <c r="S237" s="15" t="s">
        <v>139</v>
      </c>
      <c r="T237" s="15" t="s">
        <v>90</v>
      </c>
      <c r="U237" s="15">
        <v>1</v>
      </c>
      <c r="V237" s="15">
        <v>4.6304400000000001</v>
      </c>
      <c r="W237" s="15">
        <v>0.15434800000000001</v>
      </c>
    </row>
    <row r="238" spans="1:23" x14ac:dyDescent="0.25">
      <c r="A238" s="8" t="s">
        <v>259</v>
      </c>
      <c r="B238" s="8" t="s">
        <v>69</v>
      </c>
      <c r="C238" s="8">
        <v>1</v>
      </c>
      <c r="D238" s="8">
        <v>10.3369</v>
      </c>
      <c r="E238" s="8">
        <v>0.34456199999999998</v>
      </c>
      <c r="G238" s="6" t="s">
        <v>259</v>
      </c>
      <c r="H238" s="6" t="s">
        <v>69</v>
      </c>
      <c r="I238" s="6">
        <v>1</v>
      </c>
      <c r="J238" s="6">
        <v>10.3369</v>
      </c>
      <c r="K238" s="6">
        <v>0.34456199999999998</v>
      </c>
      <c r="M238" t="s">
        <v>259</v>
      </c>
      <c r="N238" t="s">
        <v>87</v>
      </c>
      <c r="O238">
        <v>6.985294117647059E-2</v>
      </c>
      <c r="P238">
        <v>47.805500000000002</v>
      </c>
      <c r="Q238">
        <v>3.1450999999999998</v>
      </c>
      <c r="S238" s="15" t="s">
        <v>140</v>
      </c>
      <c r="T238" s="15" t="s">
        <v>90</v>
      </c>
      <c r="U238" s="15">
        <v>0.94</v>
      </c>
      <c r="V238" s="15">
        <v>8.2814300000000003</v>
      </c>
      <c r="W238" s="15">
        <v>0.27604800000000002</v>
      </c>
    </row>
    <row r="239" spans="1:23" x14ac:dyDescent="0.25">
      <c r="A239" s="8" t="s">
        <v>260</v>
      </c>
      <c r="B239" s="8" t="s">
        <v>69</v>
      </c>
      <c r="C239" s="8">
        <v>1</v>
      </c>
      <c r="D239" s="8">
        <v>9.0890199999999997</v>
      </c>
      <c r="E239" s="8">
        <v>0.30296699999999999</v>
      </c>
      <c r="G239" s="6" t="s">
        <v>260</v>
      </c>
      <c r="H239" s="6" t="s">
        <v>69</v>
      </c>
      <c r="I239" s="6">
        <v>1</v>
      </c>
      <c r="J239" s="6">
        <v>9.0890199999999997</v>
      </c>
      <c r="K239" s="6">
        <v>0.30296699999999999</v>
      </c>
      <c r="M239" t="s">
        <v>260</v>
      </c>
      <c r="N239" t="s">
        <v>87</v>
      </c>
      <c r="O239">
        <v>0</v>
      </c>
      <c r="P239">
        <v>47.022500000000001</v>
      </c>
      <c r="Q239">
        <v>3.3114499999999998</v>
      </c>
      <c r="S239" s="15" t="s">
        <v>141</v>
      </c>
      <c r="T239" s="15" t="s">
        <v>90</v>
      </c>
      <c r="U239" s="15">
        <v>1</v>
      </c>
      <c r="V239" s="15">
        <v>6.8915899999999999</v>
      </c>
      <c r="W239" s="15">
        <v>0.22972000000000001</v>
      </c>
    </row>
    <row r="240" spans="1:23" x14ac:dyDescent="0.25">
      <c r="A240" s="8" t="s">
        <v>261</v>
      </c>
      <c r="B240" s="8" t="s">
        <v>69</v>
      </c>
      <c r="C240" s="8">
        <v>1</v>
      </c>
      <c r="D240" s="8">
        <v>10.5528</v>
      </c>
      <c r="E240" s="8">
        <v>0.35176000000000002</v>
      </c>
      <c r="G240" s="6" t="s">
        <v>261</v>
      </c>
      <c r="H240" s="6" t="s">
        <v>69</v>
      </c>
      <c r="I240" s="6">
        <v>1</v>
      </c>
      <c r="J240" s="6">
        <v>10.5528</v>
      </c>
      <c r="K240" s="6">
        <v>0.35176000000000002</v>
      </c>
      <c r="M240" t="s">
        <v>261</v>
      </c>
      <c r="N240" t="s">
        <v>87</v>
      </c>
      <c r="O240">
        <v>0</v>
      </c>
      <c r="P240">
        <v>51.700400000000002</v>
      </c>
      <c r="Q240">
        <v>2.9375200000000001</v>
      </c>
      <c r="S240" s="15" t="s">
        <v>142</v>
      </c>
      <c r="T240" s="15" t="s">
        <v>90</v>
      </c>
      <c r="U240" s="15">
        <v>0.91666666666666663</v>
      </c>
      <c r="V240" s="15">
        <v>9.5355000000000008</v>
      </c>
      <c r="W240" s="15">
        <v>0.31785000000000002</v>
      </c>
    </row>
    <row r="241" spans="1:23" x14ac:dyDescent="0.25">
      <c r="A241" s="8" t="s">
        <v>262</v>
      </c>
      <c r="B241" s="8" t="s">
        <v>69</v>
      </c>
      <c r="C241" s="8">
        <v>1</v>
      </c>
      <c r="D241" s="8">
        <v>9.7794000000000008</v>
      </c>
      <c r="E241" s="8">
        <v>0.32597999999999999</v>
      </c>
      <c r="G241" s="6" t="s">
        <v>262</v>
      </c>
      <c r="H241" s="6" t="s">
        <v>69</v>
      </c>
      <c r="I241" s="6">
        <v>1</v>
      </c>
      <c r="J241" s="6">
        <v>9.7794000000000008</v>
      </c>
      <c r="K241" s="6">
        <v>0.32597999999999999</v>
      </c>
      <c r="M241" t="s">
        <v>262</v>
      </c>
      <c r="N241" t="s">
        <v>87</v>
      </c>
      <c r="O241">
        <v>0</v>
      </c>
      <c r="P241">
        <v>56.385899999999999</v>
      </c>
      <c r="Q241">
        <v>3.0644499999999999</v>
      </c>
      <c r="S241" s="15" t="s">
        <v>143</v>
      </c>
      <c r="T241" s="15" t="s">
        <v>90</v>
      </c>
      <c r="U241" s="15">
        <v>1</v>
      </c>
      <c r="V241" s="15">
        <v>4.7501600000000002</v>
      </c>
      <c r="W241" s="15">
        <v>0.15833900000000001</v>
      </c>
    </row>
    <row r="242" spans="1:23" x14ac:dyDescent="0.25">
      <c r="A242" s="8" t="s">
        <v>263</v>
      </c>
      <c r="B242" s="8" t="s">
        <v>69</v>
      </c>
      <c r="C242" s="8">
        <v>1</v>
      </c>
      <c r="D242" s="8">
        <v>6.58758</v>
      </c>
      <c r="E242" s="8">
        <v>0.219586</v>
      </c>
      <c r="G242" s="6" t="s">
        <v>263</v>
      </c>
      <c r="H242" s="6" t="s">
        <v>69</v>
      </c>
      <c r="I242" s="6">
        <v>1</v>
      </c>
      <c r="J242" s="6">
        <v>6.58758</v>
      </c>
      <c r="K242" s="6">
        <v>0.219586</v>
      </c>
      <c r="M242" t="s">
        <v>263</v>
      </c>
      <c r="N242" t="s">
        <v>87</v>
      </c>
      <c r="O242">
        <v>0</v>
      </c>
      <c r="P242">
        <v>58.768099999999997</v>
      </c>
      <c r="Q242">
        <v>2.6834799999999999</v>
      </c>
      <c r="S242" s="15" t="s">
        <v>144</v>
      </c>
      <c r="T242" s="15" t="s">
        <v>90</v>
      </c>
      <c r="U242" s="15">
        <v>0.55333333333333334</v>
      </c>
      <c r="V242" s="15">
        <v>13.260300000000001</v>
      </c>
      <c r="W242" s="15">
        <v>0.51596299999999995</v>
      </c>
    </row>
    <row r="243" spans="1:23" x14ac:dyDescent="0.25">
      <c r="A243" s="8" t="s">
        <v>264</v>
      </c>
      <c r="B243" s="8" t="s">
        <v>69</v>
      </c>
      <c r="C243" s="8">
        <v>0.94666700000000004</v>
      </c>
      <c r="D243" s="8">
        <v>10.7361</v>
      </c>
      <c r="E243" s="8">
        <v>0.35786899999999999</v>
      </c>
      <c r="G243" s="6" t="s">
        <v>264</v>
      </c>
      <c r="H243" s="6" t="s">
        <v>69</v>
      </c>
      <c r="I243" s="6">
        <v>0.94666700000000004</v>
      </c>
      <c r="J243" s="6">
        <v>10.7361</v>
      </c>
      <c r="K243" s="6">
        <v>0.35786899999999999</v>
      </c>
      <c r="M243" t="s">
        <v>264</v>
      </c>
      <c r="N243" t="s">
        <v>87</v>
      </c>
      <c r="O243">
        <v>0</v>
      </c>
      <c r="P243">
        <v>67.348600000000005</v>
      </c>
      <c r="Q243">
        <v>3.74159</v>
      </c>
      <c r="S243" s="15" t="s">
        <v>145</v>
      </c>
      <c r="T243" s="15" t="s">
        <v>90</v>
      </c>
      <c r="U243" s="15">
        <v>0.40666666666666662</v>
      </c>
      <c r="V243" s="15">
        <v>21.1935</v>
      </c>
      <c r="W243" s="15">
        <v>0.92145500000000002</v>
      </c>
    </row>
    <row r="244" spans="1:23" x14ac:dyDescent="0.25">
      <c r="A244" s="8" t="s">
        <v>265</v>
      </c>
      <c r="B244" s="8" t="s">
        <v>69</v>
      </c>
      <c r="C244" s="8">
        <v>0.91333299999999995</v>
      </c>
      <c r="D244" s="8">
        <v>9.7394800000000004</v>
      </c>
      <c r="E244" s="8">
        <v>0.32464900000000002</v>
      </c>
      <c r="G244" s="6" t="s">
        <v>265</v>
      </c>
      <c r="H244" s="6" t="s">
        <v>69</v>
      </c>
      <c r="I244" s="6">
        <v>0.91333299999999995</v>
      </c>
      <c r="J244" s="6">
        <v>9.7394800000000004</v>
      </c>
      <c r="K244" s="6">
        <v>0.32464900000000002</v>
      </c>
      <c r="M244" t="s">
        <v>265</v>
      </c>
      <c r="N244" t="s">
        <v>87</v>
      </c>
      <c r="O244">
        <v>0.10666666666666667</v>
      </c>
      <c r="P244">
        <v>38.395299999999999</v>
      </c>
      <c r="Q244">
        <v>1.3663799999999999</v>
      </c>
      <c r="S244" s="15" t="s">
        <v>146</v>
      </c>
      <c r="T244" s="15" t="s">
        <v>90</v>
      </c>
      <c r="U244" s="15">
        <v>0.10666666666666667</v>
      </c>
      <c r="V244" s="15">
        <v>30.825099999999999</v>
      </c>
      <c r="W244" s="15">
        <v>1.5110300000000001</v>
      </c>
    </row>
    <row r="245" spans="1:23" x14ac:dyDescent="0.25">
      <c r="A245" s="8" t="s">
        <v>266</v>
      </c>
      <c r="B245" s="8" t="s">
        <v>69</v>
      </c>
      <c r="C245" s="8">
        <v>1</v>
      </c>
      <c r="D245" s="8">
        <v>6.7249299999999996</v>
      </c>
      <c r="E245" s="8">
        <v>0.224164</v>
      </c>
      <c r="G245" s="6" t="s">
        <v>266</v>
      </c>
      <c r="H245" s="6" t="s">
        <v>69</v>
      </c>
      <c r="I245" s="6">
        <v>1</v>
      </c>
      <c r="J245" s="6">
        <v>6.7249299999999996</v>
      </c>
      <c r="K245" s="6">
        <v>0.224164</v>
      </c>
      <c r="M245" t="s">
        <v>266</v>
      </c>
      <c r="N245" t="s">
        <v>87</v>
      </c>
      <c r="O245">
        <v>0.04</v>
      </c>
      <c r="P245">
        <v>51.036299999999997</v>
      </c>
      <c r="Q245">
        <v>2.5518100000000001</v>
      </c>
      <c r="S245" s="15" t="s">
        <v>147</v>
      </c>
      <c r="T245" s="15" t="s">
        <v>90</v>
      </c>
      <c r="U245" s="15">
        <v>0.94</v>
      </c>
      <c r="V245" s="15">
        <v>5.5268600000000001</v>
      </c>
      <c r="W245" s="15">
        <v>0.186718</v>
      </c>
    </row>
    <row r="246" spans="1:23" x14ac:dyDescent="0.25">
      <c r="A246" s="8" t="s">
        <v>267</v>
      </c>
      <c r="B246" s="8" t="s">
        <v>69</v>
      </c>
      <c r="C246" s="8">
        <v>1</v>
      </c>
      <c r="D246" s="8">
        <v>5.9935499999999999</v>
      </c>
      <c r="E246" s="8">
        <v>0.19978499999999999</v>
      </c>
      <c r="G246" s="6" t="s">
        <v>267</v>
      </c>
      <c r="H246" s="6" t="s">
        <v>69</v>
      </c>
      <c r="I246" s="6">
        <v>1</v>
      </c>
      <c r="J246" s="6">
        <v>5.9935499999999999</v>
      </c>
      <c r="K246" s="6">
        <v>0.19978499999999999</v>
      </c>
      <c r="M246" t="s">
        <v>267</v>
      </c>
      <c r="N246" t="s">
        <v>87</v>
      </c>
      <c r="O246">
        <v>1.7543859649122806E-2</v>
      </c>
      <c r="P246">
        <v>44.908900000000003</v>
      </c>
      <c r="Q246">
        <v>2.3512499999999998</v>
      </c>
      <c r="S246" s="15" t="s">
        <v>148</v>
      </c>
      <c r="T246" s="15" t="s">
        <v>90</v>
      </c>
      <c r="U246" s="15">
        <v>0.43</v>
      </c>
      <c r="V246" s="15">
        <v>28.676500000000001</v>
      </c>
      <c r="W246" s="15">
        <v>0.96880200000000005</v>
      </c>
    </row>
    <row r="247" spans="1:23" x14ac:dyDescent="0.25">
      <c r="A247" s="8" t="s">
        <v>268</v>
      </c>
      <c r="B247" s="8" t="s">
        <v>69</v>
      </c>
      <c r="C247" s="8">
        <v>1</v>
      </c>
      <c r="D247" s="8">
        <v>7.1625199999999998</v>
      </c>
      <c r="E247" s="8">
        <v>0.23875099999999999</v>
      </c>
      <c r="G247" s="6" t="s">
        <v>268</v>
      </c>
      <c r="H247" s="6" t="s">
        <v>69</v>
      </c>
      <c r="I247" s="6">
        <v>1</v>
      </c>
      <c r="J247" s="6">
        <v>7.1625199999999998</v>
      </c>
      <c r="K247" s="6">
        <v>0.23875099999999999</v>
      </c>
      <c r="M247" t="s">
        <v>268</v>
      </c>
      <c r="N247" t="s">
        <v>87</v>
      </c>
      <c r="O247">
        <v>4.6666666666666662E-2</v>
      </c>
      <c r="P247">
        <v>31.841100000000001</v>
      </c>
      <c r="Q247">
        <v>1.28392</v>
      </c>
      <c r="S247" s="15" t="s">
        <v>149</v>
      </c>
      <c r="T247" s="15" t="s">
        <v>90</v>
      </c>
      <c r="U247" s="15">
        <v>0.92666666666666664</v>
      </c>
      <c r="V247" s="15">
        <v>11.3878</v>
      </c>
      <c r="W247" s="15">
        <v>0.39541100000000001</v>
      </c>
    </row>
    <row r="248" spans="1:23" x14ac:dyDescent="0.25">
      <c r="A248" s="8" t="s">
        <v>269</v>
      </c>
      <c r="B248" s="8" t="s">
        <v>69</v>
      </c>
      <c r="C248" s="8">
        <v>0.93</v>
      </c>
      <c r="D248" s="8">
        <v>11.9444</v>
      </c>
      <c r="E248" s="8">
        <v>0.398148</v>
      </c>
      <c r="G248" s="6" t="s">
        <v>269</v>
      </c>
      <c r="H248" s="6" t="s">
        <v>69</v>
      </c>
      <c r="I248" s="6">
        <v>0.93</v>
      </c>
      <c r="J248" s="6">
        <v>11.9444</v>
      </c>
      <c r="K248" s="6">
        <v>0.398148</v>
      </c>
      <c r="M248" t="s">
        <v>269</v>
      </c>
      <c r="N248" t="s">
        <v>87</v>
      </c>
      <c r="O248">
        <v>0</v>
      </c>
      <c r="P248">
        <v>58.897500000000001</v>
      </c>
      <c r="Q248">
        <v>3.1836500000000001</v>
      </c>
      <c r="S248" s="15" t="s">
        <v>150</v>
      </c>
      <c r="T248" s="15" t="s">
        <v>90</v>
      </c>
      <c r="U248" s="15">
        <v>0.62</v>
      </c>
      <c r="V248" s="15">
        <v>23.123999999999999</v>
      </c>
      <c r="W248" s="15">
        <v>0.77080199999999999</v>
      </c>
    </row>
    <row r="249" spans="1:23" x14ac:dyDescent="0.25">
      <c r="A249" s="8" t="s">
        <v>270</v>
      </c>
      <c r="B249" s="8" t="s">
        <v>69</v>
      </c>
      <c r="C249" s="8">
        <v>1</v>
      </c>
      <c r="D249" s="8">
        <v>6.4177900000000001</v>
      </c>
      <c r="E249" s="8">
        <v>0.21392600000000001</v>
      </c>
      <c r="G249" s="6" t="s">
        <v>270</v>
      </c>
      <c r="H249" s="6" t="s">
        <v>69</v>
      </c>
      <c r="I249" s="6">
        <v>1</v>
      </c>
      <c r="J249" s="6">
        <v>6.4177900000000001</v>
      </c>
      <c r="K249" s="6">
        <v>0.21392600000000001</v>
      </c>
      <c r="M249" t="s">
        <v>270</v>
      </c>
      <c r="N249" t="s">
        <v>87</v>
      </c>
      <c r="O249">
        <v>0.11333333333333333</v>
      </c>
      <c r="P249">
        <v>31.991399999999999</v>
      </c>
      <c r="Q249">
        <v>1.10697</v>
      </c>
      <c r="S249" s="15" t="s">
        <v>151</v>
      </c>
      <c r="T249" s="15" t="s">
        <v>90</v>
      </c>
      <c r="U249" s="15">
        <v>0.89666666666666661</v>
      </c>
      <c r="V249" s="15">
        <v>9.6742299999999997</v>
      </c>
      <c r="W249" s="15">
        <v>0.32247399999999998</v>
      </c>
    </row>
    <row r="250" spans="1:23" x14ac:dyDescent="0.25">
      <c r="A250" s="8" t="s">
        <v>271</v>
      </c>
      <c r="B250" s="8" t="s">
        <v>69</v>
      </c>
      <c r="C250" s="8">
        <v>1</v>
      </c>
      <c r="D250" s="8">
        <v>5.3005199999999997</v>
      </c>
      <c r="E250" s="8">
        <v>0.17668400000000001</v>
      </c>
      <c r="G250" s="6" t="s">
        <v>271</v>
      </c>
      <c r="H250" s="6" t="s">
        <v>69</v>
      </c>
      <c r="I250" s="6">
        <v>1</v>
      </c>
      <c r="J250" s="6">
        <v>5.3005199999999997</v>
      </c>
      <c r="K250" s="6">
        <v>0.17668400000000001</v>
      </c>
      <c r="M250" t="s">
        <v>271</v>
      </c>
      <c r="N250" t="s">
        <v>87</v>
      </c>
      <c r="O250">
        <v>0.28666666666666668</v>
      </c>
      <c r="P250">
        <v>26.699200000000001</v>
      </c>
      <c r="Q250">
        <v>0.91749700000000001</v>
      </c>
      <c r="S250" s="15" t="s">
        <v>152</v>
      </c>
      <c r="T250" s="15" t="s">
        <v>90</v>
      </c>
      <c r="U250" s="15">
        <v>0.92999999999999994</v>
      </c>
      <c r="V250" s="15">
        <v>12.2773</v>
      </c>
      <c r="W250" s="15">
        <v>0.44162800000000002</v>
      </c>
    </row>
    <row r="251" spans="1:23" x14ac:dyDescent="0.25">
      <c r="A251" s="8" t="s">
        <v>272</v>
      </c>
      <c r="B251" s="8" t="s">
        <v>69</v>
      </c>
      <c r="C251" s="8">
        <v>1</v>
      </c>
      <c r="D251" s="8">
        <v>4.6394900000000003</v>
      </c>
      <c r="E251" s="8">
        <v>0.15465000000000001</v>
      </c>
      <c r="G251" s="6" t="s">
        <v>272</v>
      </c>
      <c r="H251" s="6" t="s">
        <v>69</v>
      </c>
      <c r="I251" s="6">
        <v>1</v>
      </c>
      <c r="J251" s="6">
        <v>4.6394900000000003</v>
      </c>
      <c r="K251" s="6">
        <v>0.15465000000000001</v>
      </c>
      <c r="M251" t="s">
        <v>272</v>
      </c>
      <c r="N251" t="s">
        <v>87</v>
      </c>
      <c r="O251">
        <v>0.28666666666666668</v>
      </c>
      <c r="P251">
        <v>28.3005</v>
      </c>
      <c r="Q251">
        <v>0.94335199999999997</v>
      </c>
      <c r="S251" s="15" t="s">
        <v>153</v>
      </c>
      <c r="T251" s="15" t="s">
        <v>90</v>
      </c>
      <c r="U251" s="15">
        <v>0.18000000000000002</v>
      </c>
      <c r="V251" s="15">
        <v>34.919400000000003</v>
      </c>
      <c r="W251" s="15">
        <v>1.17971</v>
      </c>
    </row>
    <row r="252" spans="1:23" x14ac:dyDescent="0.25">
      <c r="A252" s="8" t="s">
        <v>273</v>
      </c>
      <c r="B252" s="8" t="s">
        <v>69</v>
      </c>
      <c r="C252" s="8">
        <v>1</v>
      </c>
      <c r="D252" s="8">
        <v>4.7127999999999997</v>
      </c>
      <c r="E252" s="8">
        <v>0.15709300000000001</v>
      </c>
      <c r="G252" s="6" t="s">
        <v>273</v>
      </c>
      <c r="H252" s="6" t="s">
        <v>69</v>
      </c>
      <c r="I252" s="6">
        <v>1</v>
      </c>
      <c r="J252" s="6">
        <v>4.7127999999999997</v>
      </c>
      <c r="K252" s="6">
        <v>0.15709300000000001</v>
      </c>
      <c r="M252" t="s">
        <v>273</v>
      </c>
      <c r="N252" t="s">
        <v>87</v>
      </c>
      <c r="O252">
        <v>0.41000000000000003</v>
      </c>
      <c r="P252">
        <v>29.039899999999999</v>
      </c>
      <c r="Q252">
        <v>0.96799500000000005</v>
      </c>
      <c r="S252" s="15" t="s">
        <v>154</v>
      </c>
      <c r="T252" s="15" t="s">
        <v>90</v>
      </c>
      <c r="U252" s="15">
        <v>0.92999999999999994</v>
      </c>
      <c r="V252" s="15">
        <v>5.3286800000000003</v>
      </c>
      <c r="W252" s="15">
        <v>0.177623</v>
      </c>
    </row>
    <row r="253" spans="1:23" x14ac:dyDescent="0.25">
      <c r="A253" s="8" t="s">
        <v>274</v>
      </c>
      <c r="B253" s="8" t="s">
        <v>69</v>
      </c>
      <c r="C253" s="8">
        <v>1</v>
      </c>
      <c r="D253" s="8">
        <v>5.5953400000000002</v>
      </c>
      <c r="E253" s="8">
        <v>0.18651100000000001</v>
      </c>
      <c r="G253" s="6" t="s">
        <v>274</v>
      </c>
      <c r="H253" s="6" t="s">
        <v>69</v>
      </c>
      <c r="I253" s="6">
        <v>1</v>
      </c>
      <c r="J253" s="6">
        <v>5.5953400000000002</v>
      </c>
      <c r="K253" s="6">
        <v>0.18651100000000001</v>
      </c>
      <c r="M253" t="s">
        <v>274</v>
      </c>
      <c r="N253" t="s">
        <v>87</v>
      </c>
      <c r="O253">
        <v>1</v>
      </c>
      <c r="P253">
        <v>8.3551300000000008</v>
      </c>
      <c r="Q253">
        <v>0.27850399999999997</v>
      </c>
      <c r="S253" s="15" t="s">
        <v>155</v>
      </c>
      <c r="T253" s="15" t="s">
        <v>90</v>
      </c>
      <c r="U253" s="15">
        <v>0.94</v>
      </c>
      <c r="V253" s="15">
        <v>4.8894799999999998</v>
      </c>
      <c r="W253" s="15">
        <v>0.16298299999999999</v>
      </c>
    </row>
    <row r="254" spans="1:23" x14ac:dyDescent="0.25">
      <c r="A254" s="8" t="s">
        <v>275</v>
      </c>
      <c r="B254" s="8" t="s">
        <v>69</v>
      </c>
      <c r="C254" s="8">
        <v>1</v>
      </c>
      <c r="D254" s="8">
        <v>6.1329000000000002</v>
      </c>
      <c r="E254" s="8">
        <v>0.20443</v>
      </c>
      <c r="G254" s="6" t="s">
        <v>275</v>
      </c>
      <c r="H254" s="6" t="s">
        <v>69</v>
      </c>
      <c r="I254" s="6">
        <v>1</v>
      </c>
      <c r="J254" s="6">
        <v>6.1329000000000002</v>
      </c>
      <c r="K254" s="6">
        <v>0.20443</v>
      </c>
      <c r="M254" t="s">
        <v>275</v>
      </c>
      <c r="N254" t="s">
        <v>87</v>
      </c>
      <c r="O254">
        <v>0.61</v>
      </c>
      <c r="P254">
        <v>18.7668</v>
      </c>
      <c r="Q254">
        <v>0.62555899999999998</v>
      </c>
      <c r="S254" s="15" t="s">
        <v>156</v>
      </c>
      <c r="T254" s="15" t="s">
        <v>90</v>
      </c>
      <c r="U254" s="15">
        <v>0.87666666666666671</v>
      </c>
      <c r="V254" s="15">
        <v>6.6804199999999998</v>
      </c>
      <c r="W254" s="15">
        <v>0.22268099999999999</v>
      </c>
    </row>
    <row r="255" spans="1:23" x14ac:dyDescent="0.25">
      <c r="A255" s="8" t="s">
        <v>276</v>
      </c>
      <c r="B255" s="8" t="s">
        <v>69</v>
      </c>
      <c r="C255" s="8">
        <v>1</v>
      </c>
      <c r="D255" s="8">
        <v>5.8982999999999999</v>
      </c>
      <c r="E255" s="8">
        <v>0.19661000000000001</v>
      </c>
      <c r="G255" s="6" t="s">
        <v>276</v>
      </c>
      <c r="H255" s="6" t="s">
        <v>69</v>
      </c>
      <c r="I255" s="6">
        <v>1</v>
      </c>
      <c r="J255" s="6">
        <v>5.8982999999999999</v>
      </c>
      <c r="K255" s="6">
        <v>0.19661000000000001</v>
      </c>
      <c r="M255" t="s">
        <v>276</v>
      </c>
      <c r="N255" t="s">
        <v>87</v>
      </c>
      <c r="O255">
        <v>0.68666666666666676</v>
      </c>
      <c r="P255">
        <v>27.537700000000001</v>
      </c>
      <c r="Q255">
        <v>0.91792300000000004</v>
      </c>
      <c r="S255" s="15" t="s">
        <v>157</v>
      </c>
      <c r="T255" s="15" t="s">
        <v>90</v>
      </c>
      <c r="U255" s="15">
        <v>0.79333333333333333</v>
      </c>
      <c r="V255" s="15">
        <v>11.0288</v>
      </c>
      <c r="W255" s="15">
        <v>0.36762600000000001</v>
      </c>
    </row>
    <row r="256" spans="1:23" x14ac:dyDescent="0.25">
      <c r="A256" s="8" t="s">
        <v>277</v>
      </c>
      <c r="B256" s="8" t="s">
        <v>69</v>
      </c>
      <c r="C256" s="8">
        <v>1</v>
      </c>
      <c r="D256" s="8">
        <v>7.7602900000000004</v>
      </c>
      <c r="E256" s="8">
        <v>0.25867600000000002</v>
      </c>
      <c r="G256" s="6" t="s">
        <v>277</v>
      </c>
      <c r="H256" s="6" t="s">
        <v>69</v>
      </c>
      <c r="I256" s="6">
        <v>1</v>
      </c>
      <c r="J256" s="6">
        <v>7.7602900000000004</v>
      </c>
      <c r="K256" s="6">
        <v>0.25867600000000002</v>
      </c>
      <c r="M256" t="s">
        <v>277</v>
      </c>
      <c r="N256" t="s">
        <v>87</v>
      </c>
      <c r="O256">
        <v>0.33</v>
      </c>
      <c r="P256">
        <v>29.607700000000001</v>
      </c>
      <c r="Q256">
        <v>0.98692299999999999</v>
      </c>
      <c r="S256" s="15" t="s">
        <v>158</v>
      </c>
      <c r="T256" s="15" t="s">
        <v>90</v>
      </c>
      <c r="U256" s="15">
        <v>0.45333333333333331</v>
      </c>
      <c r="V256" s="15">
        <v>40.045999999999999</v>
      </c>
      <c r="W256" s="15">
        <v>1.4051199999999999</v>
      </c>
    </row>
    <row r="257" spans="1:23" x14ac:dyDescent="0.25">
      <c r="A257" s="8" t="s">
        <v>278</v>
      </c>
      <c r="B257" s="8" t="s">
        <v>69</v>
      </c>
      <c r="C257" s="8">
        <v>1</v>
      </c>
      <c r="D257" s="8">
        <v>7.4778200000000004</v>
      </c>
      <c r="E257" s="8">
        <v>0.24926100000000001</v>
      </c>
      <c r="G257" s="6" t="s">
        <v>278</v>
      </c>
      <c r="H257" s="6" t="s">
        <v>69</v>
      </c>
      <c r="I257" s="6">
        <v>1</v>
      </c>
      <c r="J257" s="6">
        <v>7.4778200000000004</v>
      </c>
      <c r="K257" s="6">
        <v>0.24926100000000001</v>
      </c>
      <c r="M257" t="s">
        <v>278</v>
      </c>
      <c r="N257" t="s">
        <v>87</v>
      </c>
      <c r="O257">
        <v>0.7</v>
      </c>
      <c r="P257">
        <v>16.873899999999999</v>
      </c>
      <c r="Q257">
        <v>0.56246300000000005</v>
      </c>
      <c r="S257" s="15" t="s">
        <v>159</v>
      </c>
      <c r="T257" s="15" t="s">
        <v>90</v>
      </c>
      <c r="U257" s="15">
        <v>0.55666666666666664</v>
      </c>
      <c r="V257" s="15">
        <v>25.2454</v>
      </c>
      <c r="W257" s="15">
        <v>0.84151399999999998</v>
      </c>
    </row>
    <row r="258" spans="1:23" x14ac:dyDescent="0.25">
      <c r="A258" s="8" t="s">
        <v>279</v>
      </c>
      <c r="B258" s="8" t="s">
        <v>69</v>
      </c>
      <c r="C258" s="8">
        <v>1</v>
      </c>
      <c r="D258" s="8">
        <v>6.2154699999999998</v>
      </c>
      <c r="E258" s="8">
        <v>0.20718200000000001</v>
      </c>
      <c r="G258" s="6" t="s">
        <v>279</v>
      </c>
      <c r="H258" s="6" t="s">
        <v>69</v>
      </c>
      <c r="I258" s="6">
        <v>1</v>
      </c>
      <c r="J258" s="6">
        <v>6.2154699999999998</v>
      </c>
      <c r="K258" s="6">
        <v>0.20718200000000001</v>
      </c>
      <c r="M258" t="s">
        <v>279</v>
      </c>
      <c r="N258" t="s">
        <v>87</v>
      </c>
      <c r="O258">
        <v>0.65333333333333343</v>
      </c>
      <c r="P258">
        <v>19.873899999999999</v>
      </c>
      <c r="Q258">
        <v>0.662462</v>
      </c>
      <c r="S258" s="15" t="s">
        <v>160</v>
      </c>
      <c r="T258" s="15" t="s">
        <v>90</v>
      </c>
      <c r="U258" s="15">
        <v>1</v>
      </c>
      <c r="V258" s="15">
        <v>3.8683299999999998</v>
      </c>
      <c r="W258" s="15">
        <v>0.128944</v>
      </c>
    </row>
    <row r="259" spans="1:23" x14ac:dyDescent="0.25">
      <c r="A259" s="8" t="s">
        <v>280</v>
      </c>
      <c r="B259" s="8" t="s">
        <v>69</v>
      </c>
      <c r="C259" s="8">
        <v>1</v>
      </c>
      <c r="D259" s="8">
        <v>5.0923299999999996</v>
      </c>
      <c r="E259" s="8">
        <v>0.16974400000000001</v>
      </c>
      <c r="G259" s="6" t="s">
        <v>280</v>
      </c>
      <c r="H259" s="6" t="s">
        <v>69</v>
      </c>
      <c r="I259" s="6">
        <v>1</v>
      </c>
      <c r="J259" s="6">
        <v>5.0923299999999996</v>
      </c>
      <c r="K259" s="6">
        <v>0.16974400000000001</v>
      </c>
      <c r="M259" t="s">
        <v>280</v>
      </c>
      <c r="N259" t="s">
        <v>87</v>
      </c>
      <c r="O259">
        <v>0.71666666666666667</v>
      </c>
      <c r="P259">
        <v>20.835000000000001</v>
      </c>
      <c r="Q259">
        <v>0.69450000000000001</v>
      </c>
      <c r="S259" s="15" t="s">
        <v>161</v>
      </c>
      <c r="T259" s="15" t="s">
        <v>90</v>
      </c>
      <c r="U259" s="15">
        <v>0.90666666666666662</v>
      </c>
      <c r="V259" s="15">
        <v>9.7635400000000008</v>
      </c>
      <c r="W259" s="15">
        <v>0.32545099999999999</v>
      </c>
    </row>
    <row r="260" spans="1:23" x14ac:dyDescent="0.25">
      <c r="A260" s="8" t="s">
        <v>281</v>
      </c>
      <c r="B260" s="8" t="s">
        <v>69</v>
      </c>
      <c r="C260" s="8">
        <v>1</v>
      </c>
      <c r="D260" s="8">
        <v>5.0769399999999996</v>
      </c>
      <c r="E260" s="8">
        <v>0.16923099999999999</v>
      </c>
      <c r="G260" s="6" t="s">
        <v>281</v>
      </c>
      <c r="H260" s="6" t="s">
        <v>69</v>
      </c>
      <c r="I260" s="6">
        <v>1</v>
      </c>
      <c r="J260" s="6">
        <v>5.0769399999999996</v>
      </c>
      <c r="K260" s="6">
        <v>0.16923099999999999</v>
      </c>
      <c r="M260" t="s">
        <v>281</v>
      </c>
      <c r="N260" t="s">
        <v>87</v>
      </c>
      <c r="O260">
        <v>0.69333333333333336</v>
      </c>
      <c r="P260">
        <v>15.4732</v>
      </c>
      <c r="Q260">
        <v>0.51577499999999998</v>
      </c>
      <c r="S260" s="15" t="s">
        <v>162</v>
      </c>
      <c r="T260" s="15" t="s">
        <v>90</v>
      </c>
      <c r="U260" s="15">
        <v>0.30333333333333334</v>
      </c>
      <c r="V260" s="15">
        <v>37.109400000000001</v>
      </c>
      <c r="W260" s="15">
        <v>1.23698</v>
      </c>
    </row>
    <row r="261" spans="1:23" x14ac:dyDescent="0.25">
      <c r="A261" s="8" t="s">
        <v>282</v>
      </c>
      <c r="B261" s="8" t="s">
        <v>69</v>
      </c>
      <c r="C261" s="8">
        <v>1</v>
      </c>
      <c r="D261" s="8">
        <v>7.8341700000000003</v>
      </c>
      <c r="E261" s="8">
        <v>0.26113900000000001</v>
      </c>
      <c r="G261" s="6" t="s">
        <v>282</v>
      </c>
      <c r="H261" s="6" t="s">
        <v>69</v>
      </c>
      <c r="I261" s="6">
        <v>1</v>
      </c>
      <c r="J261" s="6">
        <v>7.8341700000000003</v>
      </c>
      <c r="K261" s="6">
        <v>0.26113900000000001</v>
      </c>
      <c r="M261" t="s">
        <v>282</v>
      </c>
      <c r="N261" t="s">
        <v>87</v>
      </c>
      <c r="O261">
        <v>0.94666666666666666</v>
      </c>
      <c r="P261">
        <v>10.6774</v>
      </c>
      <c r="Q261">
        <v>0.35591400000000001</v>
      </c>
      <c r="S261" s="15" t="s">
        <v>163</v>
      </c>
      <c r="T261" s="15" t="s">
        <v>90</v>
      </c>
      <c r="U261" s="15">
        <v>0.37333333333333329</v>
      </c>
      <c r="V261" s="15">
        <v>21.1083</v>
      </c>
      <c r="W261" s="15">
        <v>0.70360900000000004</v>
      </c>
    </row>
    <row r="262" spans="1:23" x14ac:dyDescent="0.25">
      <c r="A262" s="8" t="s">
        <v>283</v>
      </c>
      <c r="B262" s="8" t="s">
        <v>69</v>
      </c>
      <c r="C262" s="8">
        <v>1</v>
      </c>
      <c r="D262" s="8">
        <v>10.6531</v>
      </c>
      <c r="E262" s="8">
        <v>0.355103</v>
      </c>
      <c r="G262" s="6" t="s">
        <v>283</v>
      </c>
      <c r="H262" s="6" t="s">
        <v>69</v>
      </c>
      <c r="I262" s="6">
        <v>1</v>
      </c>
      <c r="J262" s="6">
        <v>10.6531</v>
      </c>
      <c r="K262" s="6">
        <v>0.355103</v>
      </c>
      <c r="M262" t="s">
        <v>283</v>
      </c>
      <c r="N262" t="s">
        <v>87</v>
      </c>
      <c r="O262">
        <v>0.4</v>
      </c>
      <c r="P262">
        <v>25.203600000000002</v>
      </c>
      <c r="Q262">
        <v>0.84012100000000001</v>
      </c>
      <c r="S262" s="15" t="s">
        <v>164</v>
      </c>
      <c r="T262" s="15" t="s">
        <v>90</v>
      </c>
      <c r="U262" s="15">
        <v>0.92333333333333334</v>
      </c>
      <c r="V262" s="15">
        <v>8.8673199999999994</v>
      </c>
      <c r="W262" s="15">
        <v>0.29557699999999998</v>
      </c>
    </row>
    <row r="263" spans="1:23" x14ac:dyDescent="0.25">
      <c r="A263" s="8" t="s">
        <v>284</v>
      </c>
      <c r="B263" s="8" t="s">
        <v>69</v>
      </c>
      <c r="C263" s="8">
        <v>1</v>
      </c>
      <c r="D263" s="8">
        <v>10.4672</v>
      </c>
      <c r="E263" s="8">
        <v>0.34890500000000002</v>
      </c>
      <c r="G263" s="6" t="s">
        <v>284</v>
      </c>
      <c r="H263" s="6" t="s">
        <v>69</v>
      </c>
      <c r="I263" s="6">
        <v>1</v>
      </c>
      <c r="J263" s="6">
        <v>10.4672</v>
      </c>
      <c r="K263" s="6">
        <v>0.34890500000000002</v>
      </c>
      <c r="M263" t="s">
        <v>284</v>
      </c>
      <c r="N263" t="s">
        <v>87</v>
      </c>
      <c r="O263">
        <v>0.81666666666666665</v>
      </c>
      <c r="P263">
        <v>13.9499</v>
      </c>
      <c r="Q263">
        <v>0.46499699999999999</v>
      </c>
      <c r="S263" s="15" t="s">
        <v>165</v>
      </c>
      <c r="T263" s="15" t="s">
        <v>90</v>
      </c>
      <c r="U263" s="15">
        <v>0.60333333333333339</v>
      </c>
      <c r="V263" s="15">
        <v>26.076499999999999</v>
      </c>
      <c r="W263" s="15">
        <v>0.87799799999999995</v>
      </c>
    </row>
    <row r="264" spans="1:23" x14ac:dyDescent="0.25">
      <c r="A264" s="8" t="s">
        <v>285</v>
      </c>
      <c r="B264" s="8" t="s">
        <v>69</v>
      </c>
      <c r="C264" s="8">
        <v>1</v>
      </c>
      <c r="D264" s="8">
        <v>7.5044599999999999</v>
      </c>
      <c r="E264" s="8">
        <v>0.25014900000000001</v>
      </c>
      <c r="G264" s="6" t="s">
        <v>285</v>
      </c>
      <c r="H264" s="6" t="s">
        <v>69</v>
      </c>
      <c r="I264" s="6">
        <v>1</v>
      </c>
      <c r="J264" s="6">
        <v>7.5044599999999999</v>
      </c>
      <c r="K264" s="6">
        <v>0.25014900000000001</v>
      </c>
      <c r="M264" t="s">
        <v>285</v>
      </c>
      <c r="N264" t="s">
        <v>87</v>
      </c>
      <c r="O264">
        <v>0.55333333333333334</v>
      </c>
      <c r="P264">
        <v>20.426300000000001</v>
      </c>
      <c r="Q264">
        <v>0.68087799999999998</v>
      </c>
      <c r="S264" s="15" t="s">
        <v>166</v>
      </c>
      <c r="T264" s="15" t="s">
        <v>90</v>
      </c>
      <c r="U264" s="15">
        <v>0.33333333333333331</v>
      </c>
      <c r="V264" s="15">
        <v>26.366</v>
      </c>
      <c r="W264" s="15">
        <v>0.87886699999999995</v>
      </c>
    </row>
    <row r="265" spans="1:23" x14ac:dyDescent="0.25">
      <c r="A265" s="8" t="s">
        <v>286</v>
      </c>
      <c r="B265" s="8" t="s">
        <v>69</v>
      </c>
      <c r="C265" s="8">
        <v>1</v>
      </c>
      <c r="D265" s="8">
        <v>8.4818700000000007</v>
      </c>
      <c r="E265" s="8">
        <v>0.28272900000000001</v>
      </c>
      <c r="G265" s="6" t="s">
        <v>286</v>
      </c>
      <c r="H265" s="6" t="s">
        <v>69</v>
      </c>
      <c r="I265" s="6">
        <v>1</v>
      </c>
      <c r="J265" s="6">
        <v>8.4818700000000007</v>
      </c>
      <c r="K265" s="6">
        <v>0.28272900000000001</v>
      </c>
      <c r="M265" t="s">
        <v>286</v>
      </c>
      <c r="N265" t="s">
        <v>87</v>
      </c>
      <c r="O265">
        <v>0.78333333333333333</v>
      </c>
      <c r="P265">
        <v>16.8474</v>
      </c>
      <c r="Q265">
        <v>0.56157900000000005</v>
      </c>
      <c r="S265" s="15" t="s">
        <v>167</v>
      </c>
      <c r="T265" s="15" t="s">
        <v>90</v>
      </c>
      <c r="U265" s="15">
        <v>0.80333333333333334</v>
      </c>
      <c r="V265" s="15">
        <v>12.7136</v>
      </c>
      <c r="W265" s="15">
        <v>0.423788</v>
      </c>
    </row>
    <row r="266" spans="1:23" x14ac:dyDescent="0.25">
      <c r="A266" s="8" t="s">
        <v>287</v>
      </c>
      <c r="B266" s="8" t="s">
        <v>69</v>
      </c>
      <c r="C266" s="8">
        <v>0.95666700000000005</v>
      </c>
      <c r="D266" s="8">
        <v>10.013500000000001</v>
      </c>
      <c r="E266" s="8">
        <v>0.33378400000000003</v>
      </c>
      <c r="G266" s="6" t="s">
        <v>287</v>
      </c>
      <c r="H266" s="6" t="s">
        <v>69</v>
      </c>
      <c r="I266" s="6">
        <v>0.95666700000000005</v>
      </c>
      <c r="J266" s="6">
        <v>10.013500000000001</v>
      </c>
      <c r="K266" s="6">
        <v>0.33378400000000003</v>
      </c>
      <c r="M266" t="s">
        <v>287</v>
      </c>
      <c r="N266" t="s">
        <v>87</v>
      </c>
      <c r="O266">
        <v>0.48000000000000004</v>
      </c>
      <c r="P266">
        <v>21.682200000000002</v>
      </c>
      <c r="Q266">
        <v>0.72274099999999997</v>
      </c>
      <c r="S266" s="15" t="s">
        <v>168</v>
      </c>
      <c r="T266" s="15" t="s">
        <v>90</v>
      </c>
      <c r="U266" s="15">
        <v>0.64666666666666661</v>
      </c>
      <c r="V266" s="15">
        <v>16.3247</v>
      </c>
      <c r="W266" s="15">
        <v>0.54415599999999997</v>
      </c>
    </row>
    <row r="267" spans="1:23" x14ac:dyDescent="0.25">
      <c r="A267" s="8" t="s">
        <v>288</v>
      </c>
      <c r="B267" s="8" t="s">
        <v>69</v>
      </c>
      <c r="C267" s="8">
        <v>1</v>
      </c>
      <c r="D267" s="8">
        <v>6.5547899999999997</v>
      </c>
      <c r="E267" s="8">
        <v>0.21849299999999999</v>
      </c>
      <c r="G267" s="6" t="s">
        <v>288</v>
      </c>
      <c r="H267" s="6" t="s">
        <v>69</v>
      </c>
      <c r="I267" s="6">
        <v>1</v>
      </c>
      <c r="J267" s="6">
        <v>6.5547899999999997</v>
      </c>
      <c r="K267" s="6">
        <v>0.21849299999999999</v>
      </c>
      <c r="M267" t="s">
        <v>288</v>
      </c>
      <c r="N267" t="s">
        <v>87</v>
      </c>
      <c r="O267">
        <v>0.72666666666666668</v>
      </c>
      <c r="P267">
        <v>16.928999999999998</v>
      </c>
      <c r="Q267">
        <v>0.56430000000000002</v>
      </c>
      <c r="S267" s="15" t="s">
        <v>169</v>
      </c>
      <c r="T267" s="15" t="s">
        <v>90</v>
      </c>
      <c r="U267" s="15">
        <v>0.68333333333333335</v>
      </c>
      <c r="V267" s="15">
        <v>14.7677</v>
      </c>
      <c r="W267" s="15">
        <v>0.49225799999999997</v>
      </c>
    </row>
    <row r="268" spans="1:23" x14ac:dyDescent="0.25">
      <c r="A268" s="8" t="s">
        <v>289</v>
      </c>
      <c r="B268" s="8" t="s">
        <v>69</v>
      </c>
      <c r="C268" s="8">
        <v>1</v>
      </c>
      <c r="D268" s="8">
        <v>4.99383</v>
      </c>
      <c r="E268" s="8">
        <v>0.166461</v>
      </c>
      <c r="G268" s="6" t="s">
        <v>289</v>
      </c>
      <c r="H268" s="6" t="s">
        <v>69</v>
      </c>
      <c r="I268" s="6">
        <v>1</v>
      </c>
      <c r="J268" s="6">
        <v>4.99383</v>
      </c>
      <c r="K268" s="6">
        <v>0.166461</v>
      </c>
      <c r="M268" t="s">
        <v>289</v>
      </c>
      <c r="N268" t="s">
        <v>87</v>
      </c>
      <c r="O268">
        <v>0.17333333333333334</v>
      </c>
      <c r="P268">
        <v>37.558</v>
      </c>
      <c r="Q268">
        <v>1.2774799999999999</v>
      </c>
      <c r="S268" s="15" t="s">
        <v>170</v>
      </c>
      <c r="T268" s="15" t="s">
        <v>90</v>
      </c>
      <c r="U268" s="15">
        <v>0.74</v>
      </c>
      <c r="V268" s="15">
        <v>17.047000000000001</v>
      </c>
      <c r="W268" s="15">
        <v>0.56823400000000002</v>
      </c>
    </row>
    <row r="269" spans="1:23" x14ac:dyDescent="0.25">
      <c r="A269" s="8" t="s">
        <v>290</v>
      </c>
      <c r="B269" s="8" t="s">
        <v>69</v>
      </c>
      <c r="C269" s="8">
        <v>1</v>
      </c>
      <c r="D269" s="8">
        <v>7.8180800000000001</v>
      </c>
      <c r="E269" s="8">
        <v>0.26060299999999997</v>
      </c>
      <c r="G269" s="6" t="s">
        <v>290</v>
      </c>
      <c r="H269" s="6" t="s">
        <v>69</v>
      </c>
      <c r="I269" s="6">
        <v>1</v>
      </c>
      <c r="J269" s="6">
        <v>7.8180800000000001</v>
      </c>
      <c r="K269" s="6">
        <v>0.26060299999999997</v>
      </c>
      <c r="M269" t="s">
        <v>290</v>
      </c>
      <c r="N269" t="s">
        <v>87</v>
      </c>
      <c r="O269">
        <v>0.59333333333333338</v>
      </c>
      <c r="P269">
        <v>26.600100000000001</v>
      </c>
      <c r="Q269">
        <v>0.88666999999999996</v>
      </c>
      <c r="S269" s="15" t="s">
        <v>171</v>
      </c>
      <c r="T269" s="15" t="s">
        <v>90</v>
      </c>
      <c r="U269" s="15">
        <v>0.83333333333333337</v>
      </c>
      <c r="V269" s="15">
        <v>8.8538599999999992</v>
      </c>
      <c r="W269" s="15">
        <v>0.29512899999999997</v>
      </c>
    </row>
    <row r="270" spans="1:23" x14ac:dyDescent="0.25">
      <c r="A270" s="8" t="s">
        <v>291</v>
      </c>
      <c r="B270" s="8" t="s">
        <v>69</v>
      </c>
      <c r="C270" s="8">
        <v>0.85</v>
      </c>
      <c r="D270" s="8">
        <v>11.2616</v>
      </c>
      <c r="E270" s="8">
        <v>0.37538500000000002</v>
      </c>
      <c r="G270" s="6" t="s">
        <v>291</v>
      </c>
      <c r="H270" s="6" t="s">
        <v>69</v>
      </c>
      <c r="I270" s="6">
        <v>0.85</v>
      </c>
      <c r="J270" s="6">
        <v>11.2616</v>
      </c>
      <c r="K270" s="6">
        <v>0.37538500000000002</v>
      </c>
      <c r="M270" t="s">
        <v>291</v>
      </c>
      <c r="N270" t="s">
        <v>87</v>
      </c>
      <c r="O270">
        <v>0.63</v>
      </c>
      <c r="P270">
        <v>24.0761</v>
      </c>
      <c r="Q270">
        <v>0.80253799999999997</v>
      </c>
      <c r="S270" s="15" t="s">
        <v>172</v>
      </c>
      <c r="T270" s="15" t="s">
        <v>90</v>
      </c>
      <c r="U270" s="15">
        <v>0.75</v>
      </c>
      <c r="V270" s="15">
        <v>16.599299999999999</v>
      </c>
      <c r="W270" s="15">
        <v>0.55330800000000002</v>
      </c>
    </row>
    <row r="271" spans="1:23" x14ac:dyDescent="0.25">
      <c r="A271" s="8" t="s">
        <v>292</v>
      </c>
      <c r="B271" s="8" t="s">
        <v>69</v>
      </c>
      <c r="C271" s="8">
        <v>1</v>
      </c>
      <c r="D271" s="8">
        <v>6.2041500000000003</v>
      </c>
      <c r="E271" s="8">
        <v>0.20680499999999999</v>
      </c>
      <c r="G271" s="6" t="s">
        <v>292</v>
      </c>
      <c r="H271" s="6" t="s">
        <v>69</v>
      </c>
      <c r="I271" s="6">
        <v>1</v>
      </c>
      <c r="J271" s="6">
        <v>6.2041500000000003</v>
      </c>
      <c r="K271" s="6">
        <v>0.20680499999999999</v>
      </c>
      <c r="M271" t="s">
        <v>292</v>
      </c>
      <c r="N271" t="s">
        <v>87</v>
      </c>
      <c r="O271">
        <v>0.25</v>
      </c>
      <c r="P271">
        <v>38.973599999999998</v>
      </c>
      <c r="Q271">
        <v>1.3579699999999999</v>
      </c>
      <c r="S271" s="15" t="s">
        <v>173</v>
      </c>
      <c r="T271" s="15" t="s">
        <v>90</v>
      </c>
      <c r="U271" s="15">
        <v>0.31666666666666665</v>
      </c>
      <c r="V271" s="15">
        <v>37.2791</v>
      </c>
      <c r="W271" s="15">
        <v>1.25519</v>
      </c>
    </row>
    <row r="272" spans="1:23" x14ac:dyDescent="0.25">
      <c r="A272" s="8" t="s">
        <v>293</v>
      </c>
      <c r="B272" s="8" t="s">
        <v>69</v>
      </c>
      <c r="C272" s="8">
        <v>1</v>
      </c>
      <c r="D272" s="8">
        <v>7.8711000000000002</v>
      </c>
      <c r="E272" s="8">
        <v>0.26236999999999999</v>
      </c>
      <c r="G272" s="6" t="s">
        <v>293</v>
      </c>
      <c r="H272" s="6" t="s">
        <v>69</v>
      </c>
      <c r="I272" s="6">
        <v>1</v>
      </c>
      <c r="J272" s="6">
        <v>7.8711000000000002</v>
      </c>
      <c r="K272" s="6">
        <v>0.26236999999999999</v>
      </c>
      <c r="M272" t="s">
        <v>293</v>
      </c>
      <c r="N272" t="s">
        <v>87</v>
      </c>
      <c r="O272">
        <v>0.08</v>
      </c>
      <c r="P272">
        <v>23.157699999999998</v>
      </c>
      <c r="Q272">
        <v>0.77192300000000003</v>
      </c>
      <c r="S272" s="15" t="s">
        <v>174</v>
      </c>
      <c r="T272" s="15" t="s">
        <v>90</v>
      </c>
      <c r="U272" s="15">
        <v>0.16333333333333336</v>
      </c>
      <c r="V272" s="15">
        <v>54.477600000000002</v>
      </c>
      <c r="W272" s="15">
        <v>1.83426</v>
      </c>
    </row>
    <row r="273" spans="1:23" x14ac:dyDescent="0.25">
      <c r="A273" s="8" t="s">
        <v>294</v>
      </c>
      <c r="B273" s="8" t="s">
        <v>69</v>
      </c>
      <c r="C273" s="8">
        <v>1</v>
      </c>
      <c r="D273" s="8">
        <v>6.9772100000000004</v>
      </c>
      <c r="E273" s="8">
        <v>0.232574</v>
      </c>
      <c r="G273" s="6" t="s">
        <v>294</v>
      </c>
      <c r="H273" s="6" t="s">
        <v>69</v>
      </c>
      <c r="I273" s="6">
        <v>1</v>
      </c>
      <c r="J273" s="6">
        <v>6.9772100000000004</v>
      </c>
      <c r="K273" s="6">
        <v>0.232574</v>
      </c>
      <c r="M273" t="s">
        <v>294</v>
      </c>
      <c r="N273" t="s">
        <v>87</v>
      </c>
      <c r="O273">
        <v>0.31333333333333335</v>
      </c>
      <c r="P273">
        <v>24.341000000000001</v>
      </c>
      <c r="Q273">
        <v>0.81136600000000003</v>
      </c>
      <c r="S273" s="15" t="s">
        <v>175</v>
      </c>
      <c r="T273" s="15" t="s">
        <v>90</v>
      </c>
      <c r="U273" s="15">
        <v>0.57333333333333336</v>
      </c>
      <c r="V273" s="15">
        <v>18.220400000000001</v>
      </c>
      <c r="W273" s="15">
        <v>0.60734699999999997</v>
      </c>
    </row>
    <row r="274" spans="1:23" x14ac:dyDescent="0.25">
      <c r="A274" s="8" t="s">
        <v>295</v>
      </c>
      <c r="B274" s="8" t="s">
        <v>69</v>
      </c>
      <c r="C274" s="8">
        <v>1</v>
      </c>
      <c r="D274" s="8">
        <v>6.0215500000000004</v>
      </c>
      <c r="E274" s="8">
        <v>0.20071800000000001</v>
      </c>
      <c r="G274" s="6" t="s">
        <v>295</v>
      </c>
      <c r="H274" s="6" t="s">
        <v>69</v>
      </c>
      <c r="I274" s="6">
        <v>1</v>
      </c>
      <c r="J274" s="6">
        <v>6.0215500000000004</v>
      </c>
      <c r="K274" s="6">
        <v>0.20071800000000001</v>
      </c>
      <c r="M274" t="s">
        <v>295</v>
      </c>
      <c r="N274" t="s">
        <v>87</v>
      </c>
      <c r="O274">
        <v>0.15</v>
      </c>
      <c r="P274">
        <v>23.6983</v>
      </c>
      <c r="Q274">
        <v>0.78994299999999995</v>
      </c>
      <c r="S274" s="15" t="s">
        <v>176</v>
      </c>
      <c r="T274" s="15" t="s">
        <v>90</v>
      </c>
      <c r="U274" s="15">
        <v>0.96333333333333326</v>
      </c>
      <c r="V274" s="15">
        <v>4.6177000000000001</v>
      </c>
      <c r="W274" s="15">
        <v>0.153923</v>
      </c>
    </row>
    <row r="275" spans="1:23" x14ac:dyDescent="0.25">
      <c r="A275" s="8" t="s">
        <v>296</v>
      </c>
      <c r="B275" s="8" t="s">
        <v>69</v>
      </c>
      <c r="C275" s="8">
        <v>1</v>
      </c>
      <c r="D275" s="8">
        <v>6.9961500000000001</v>
      </c>
      <c r="E275" s="8">
        <v>0.233205</v>
      </c>
      <c r="G275" s="6" t="s">
        <v>296</v>
      </c>
      <c r="H275" s="6" t="s">
        <v>69</v>
      </c>
      <c r="I275" s="6">
        <v>1</v>
      </c>
      <c r="J275" s="6">
        <v>6.9961500000000001</v>
      </c>
      <c r="K275" s="6">
        <v>0.233205</v>
      </c>
      <c r="M275" t="s">
        <v>296</v>
      </c>
      <c r="N275" t="s">
        <v>87</v>
      </c>
      <c r="O275">
        <v>0.14666666666666667</v>
      </c>
      <c r="P275">
        <v>24.792999999999999</v>
      </c>
      <c r="Q275">
        <v>0.82643200000000006</v>
      </c>
      <c r="S275" s="15" t="s">
        <v>177</v>
      </c>
      <c r="T275" s="15" t="s">
        <v>90</v>
      </c>
      <c r="U275" s="15">
        <v>1</v>
      </c>
      <c r="V275" s="15">
        <v>2.9324599999999998</v>
      </c>
      <c r="W275" s="15">
        <v>9.7748699999999994E-2</v>
      </c>
    </row>
    <row r="276" spans="1:23" x14ac:dyDescent="0.25">
      <c r="A276" s="8" t="s">
        <v>297</v>
      </c>
      <c r="B276" s="8" t="s">
        <v>69</v>
      </c>
      <c r="C276" s="8">
        <v>1</v>
      </c>
      <c r="D276" s="8">
        <v>5.3299799999999999</v>
      </c>
      <c r="E276" s="8">
        <v>0.17766599999999999</v>
      </c>
      <c r="G276" s="6" t="s">
        <v>297</v>
      </c>
      <c r="H276" s="6" t="s">
        <v>69</v>
      </c>
      <c r="I276" s="6">
        <v>1</v>
      </c>
      <c r="J276" s="6">
        <v>5.3299799999999999</v>
      </c>
      <c r="K276" s="6">
        <v>0.17766599999999999</v>
      </c>
      <c r="M276" t="s">
        <v>297</v>
      </c>
      <c r="N276" t="s">
        <v>87</v>
      </c>
      <c r="O276">
        <v>0.16666666666666666</v>
      </c>
      <c r="P276">
        <v>29.980899999999998</v>
      </c>
      <c r="Q276">
        <v>0.99936499999999995</v>
      </c>
      <c r="S276" s="15" t="s">
        <v>178</v>
      </c>
      <c r="T276" s="15" t="s">
        <v>90</v>
      </c>
      <c r="U276" s="15">
        <v>0.94333333333333336</v>
      </c>
      <c r="V276" s="15">
        <v>4.7550100000000004</v>
      </c>
      <c r="W276" s="15">
        <v>0.1585</v>
      </c>
    </row>
    <row r="277" spans="1:23" x14ac:dyDescent="0.25">
      <c r="A277" s="8" t="s">
        <v>298</v>
      </c>
      <c r="B277" s="8" t="s">
        <v>69</v>
      </c>
      <c r="C277" s="8">
        <v>1</v>
      </c>
      <c r="D277" s="8">
        <v>8.7869100000000007</v>
      </c>
      <c r="E277" s="8">
        <v>0.29289700000000002</v>
      </c>
      <c r="G277" s="6" t="s">
        <v>298</v>
      </c>
      <c r="H277" s="6" t="s">
        <v>69</v>
      </c>
      <c r="I277" s="6">
        <v>1</v>
      </c>
      <c r="J277" s="6">
        <v>8.7869100000000007</v>
      </c>
      <c r="K277" s="6">
        <v>0.29289700000000002</v>
      </c>
      <c r="M277" t="s">
        <v>298</v>
      </c>
      <c r="N277" t="s">
        <v>87</v>
      </c>
      <c r="O277">
        <v>0.18666666666666665</v>
      </c>
      <c r="P277">
        <v>24.7852</v>
      </c>
      <c r="Q277">
        <v>0.82617399999999996</v>
      </c>
      <c r="S277" s="15" t="s">
        <v>179</v>
      </c>
      <c r="T277" s="15" t="s">
        <v>90</v>
      </c>
      <c r="U277" s="15">
        <v>1</v>
      </c>
      <c r="V277" s="15">
        <v>3.8489900000000001</v>
      </c>
      <c r="W277" s="15">
        <v>0.1283</v>
      </c>
    </row>
    <row r="278" spans="1:23" x14ac:dyDescent="0.25">
      <c r="A278" s="8" t="s">
        <v>299</v>
      </c>
      <c r="B278" s="8" t="s">
        <v>69</v>
      </c>
      <c r="C278" s="8">
        <v>0.93333299999999997</v>
      </c>
      <c r="D278" s="8">
        <v>11.6569</v>
      </c>
      <c r="E278" s="8">
        <v>0.38856299999999999</v>
      </c>
      <c r="G278" s="6" t="s">
        <v>299</v>
      </c>
      <c r="H278" s="6" t="s">
        <v>69</v>
      </c>
      <c r="I278" s="6">
        <v>0.93333299999999997</v>
      </c>
      <c r="J278" s="6">
        <v>11.6569</v>
      </c>
      <c r="K278" s="6">
        <v>0.38856299999999999</v>
      </c>
      <c r="M278" t="s">
        <v>299</v>
      </c>
      <c r="N278" t="s">
        <v>87</v>
      </c>
      <c r="O278">
        <v>0.26</v>
      </c>
      <c r="P278">
        <v>23.4693</v>
      </c>
      <c r="Q278">
        <v>0.78231099999999998</v>
      </c>
      <c r="S278" s="15" t="s">
        <v>180</v>
      </c>
      <c r="T278" s="15" t="s">
        <v>90</v>
      </c>
      <c r="U278" s="15">
        <v>0.94666666666666666</v>
      </c>
      <c r="V278" s="15">
        <v>5.9916499999999999</v>
      </c>
      <c r="W278" s="15">
        <v>0.19972200000000001</v>
      </c>
    </row>
    <row r="279" spans="1:23" x14ac:dyDescent="0.25">
      <c r="A279" s="8" t="s">
        <v>300</v>
      </c>
      <c r="B279" s="8" t="s">
        <v>69</v>
      </c>
      <c r="C279" s="8">
        <v>0.98</v>
      </c>
      <c r="D279" s="8">
        <v>10.8162</v>
      </c>
      <c r="E279" s="8">
        <v>0.360541</v>
      </c>
      <c r="G279" s="6" t="s">
        <v>300</v>
      </c>
      <c r="H279" s="6" t="s">
        <v>69</v>
      </c>
      <c r="I279" s="6">
        <v>0.98</v>
      </c>
      <c r="J279" s="6">
        <v>10.8162</v>
      </c>
      <c r="K279" s="6">
        <v>0.360541</v>
      </c>
      <c r="M279" t="s">
        <v>300</v>
      </c>
      <c r="N279" t="s">
        <v>87</v>
      </c>
      <c r="O279">
        <v>0</v>
      </c>
      <c r="P279">
        <v>46.683399999999999</v>
      </c>
      <c r="Q279">
        <v>1.5932900000000001</v>
      </c>
      <c r="S279" s="15" t="s">
        <v>181</v>
      </c>
      <c r="T279" s="15" t="s">
        <v>90</v>
      </c>
      <c r="U279" s="15">
        <v>0.95666666666666667</v>
      </c>
      <c r="V279" s="15">
        <v>4.8416499999999996</v>
      </c>
      <c r="W279" s="15">
        <v>0.161388</v>
      </c>
    </row>
    <row r="280" spans="1:23" x14ac:dyDescent="0.25">
      <c r="A280" s="8" t="s">
        <v>301</v>
      </c>
      <c r="B280" s="8" t="s">
        <v>69</v>
      </c>
      <c r="C280" s="8">
        <v>0.93333299999999997</v>
      </c>
      <c r="D280" s="8">
        <v>9.4323499999999996</v>
      </c>
      <c r="E280" s="8">
        <v>0.31441200000000002</v>
      </c>
      <c r="G280" s="6" t="s">
        <v>301</v>
      </c>
      <c r="H280" s="6" t="s">
        <v>69</v>
      </c>
      <c r="I280" s="6">
        <v>0.93333299999999997</v>
      </c>
      <c r="J280" s="6">
        <v>9.4323499999999996</v>
      </c>
      <c r="K280" s="6">
        <v>0.31441200000000002</v>
      </c>
      <c r="M280" t="s">
        <v>301</v>
      </c>
      <c r="N280" t="s">
        <v>87</v>
      </c>
      <c r="O280">
        <v>0.25666666666666665</v>
      </c>
      <c r="P280">
        <v>25.404399999999999</v>
      </c>
      <c r="Q280">
        <v>0.84681399999999996</v>
      </c>
      <c r="S280" s="15" t="s">
        <v>182</v>
      </c>
      <c r="T280" s="15" t="s">
        <v>90</v>
      </c>
      <c r="U280" s="15">
        <v>0.93333333333333335</v>
      </c>
      <c r="V280" s="15">
        <v>5.7746700000000004</v>
      </c>
      <c r="W280" s="15">
        <v>0.19248899999999999</v>
      </c>
    </row>
    <row r="281" spans="1:23" x14ac:dyDescent="0.25">
      <c r="A281" s="8" t="s">
        <v>302</v>
      </c>
      <c r="B281" s="8" t="s">
        <v>69</v>
      </c>
      <c r="C281" s="8">
        <v>0.85666699999999996</v>
      </c>
      <c r="D281" s="8">
        <v>12.737</v>
      </c>
      <c r="E281" s="8">
        <v>0.42456700000000003</v>
      </c>
      <c r="G281" s="6" t="s">
        <v>302</v>
      </c>
      <c r="H281" s="6" t="s">
        <v>69</v>
      </c>
      <c r="I281" s="6">
        <v>0.85666699999999996</v>
      </c>
      <c r="J281" s="6">
        <v>12.737</v>
      </c>
      <c r="K281" s="6">
        <v>0.42456700000000003</v>
      </c>
      <c r="M281" t="s">
        <v>302</v>
      </c>
      <c r="N281" t="s">
        <v>87</v>
      </c>
      <c r="O281">
        <v>0.33666666666666667</v>
      </c>
      <c r="P281">
        <v>21.5197</v>
      </c>
      <c r="Q281">
        <v>0.71732300000000004</v>
      </c>
      <c r="S281" s="15" t="s">
        <v>183</v>
      </c>
      <c r="T281" s="15" t="s">
        <v>90</v>
      </c>
      <c r="U281" s="15">
        <v>0.94333333333333336</v>
      </c>
      <c r="V281" s="15">
        <v>4.6565099999999999</v>
      </c>
      <c r="W281" s="15">
        <v>0.15521699999999999</v>
      </c>
    </row>
    <row r="282" spans="1:23" x14ac:dyDescent="0.25">
      <c r="A282" s="8" t="s">
        <v>303</v>
      </c>
      <c r="B282" s="8" t="s">
        <v>69</v>
      </c>
      <c r="C282" s="8">
        <v>1</v>
      </c>
      <c r="D282" s="8">
        <v>7.4358700000000004</v>
      </c>
      <c r="E282" s="8">
        <v>0.247862</v>
      </c>
      <c r="G282" s="6" t="s">
        <v>303</v>
      </c>
      <c r="H282" s="6" t="s">
        <v>69</v>
      </c>
      <c r="I282" s="6">
        <v>1</v>
      </c>
      <c r="J282" s="6">
        <v>7.4358700000000004</v>
      </c>
      <c r="K282" s="6">
        <v>0.247862</v>
      </c>
      <c r="M282" t="s">
        <v>303</v>
      </c>
      <c r="N282" t="s">
        <v>87</v>
      </c>
      <c r="O282">
        <v>2.6666666666666668E-2</v>
      </c>
      <c r="P282">
        <v>72.934899999999999</v>
      </c>
      <c r="Q282">
        <v>2.8828</v>
      </c>
      <c r="S282" s="15" t="s">
        <v>184</v>
      </c>
      <c r="T282" s="15" t="s">
        <v>90</v>
      </c>
      <c r="U282" s="15">
        <v>0.84666666666666657</v>
      </c>
      <c r="V282" s="15">
        <v>9.1627600000000005</v>
      </c>
      <c r="W282" s="15">
        <v>0.305425</v>
      </c>
    </row>
    <row r="283" spans="1:23" x14ac:dyDescent="0.25">
      <c r="A283" s="8" t="s">
        <v>304</v>
      </c>
      <c r="B283" s="8" t="s">
        <v>69</v>
      </c>
      <c r="C283" s="8">
        <v>1</v>
      </c>
      <c r="D283" s="8">
        <v>6.3370100000000003</v>
      </c>
      <c r="E283" s="8">
        <v>0.21123400000000001</v>
      </c>
      <c r="G283" s="6" t="s">
        <v>304</v>
      </c>
      <c r="H283" s="6" t="s">
        <v>69</v>
      </c>
      <c r="I283" s="6">
        <v>1</v>
      </c>
      <c r="J283" s="6">
        <v>6.3370100000000003</v>
      </c>
      <c r="K283" s="6">
        <v>0.21123400000000001</v>
      </c>
      <c r="M283" t="s">
        <v>304</v>
      </c>
      <c r="N283" t="s">
        <v>87</v>
      </c>
      <c r="O283">
        <v>0.17647058823529413</v>
      </c>
      <c r="P283">
        <v>41.118200000000002</v>
      </c>
      <c r="Q283">
        <v>1.8861600000000001</v>
      </c>
      <c r="S283" s="15" t="s">
        <v>185</v>
      </c>
      <c r="T283" s="15" t="s">
        <v>90</v>
      </c>
      <c r="U283" s="15">
        <v>0.92999999999999994</v>
      </c>
      <c r="V283" s="15">
        <v>5.3349599999999997</v>
      </c>
      <c r="W283" s="15">
        <v>0.17783199999999999</v>
      </c>
    </row>
    <row r="284" spans="1:23" x14ac:dyDescent="0.25">
      <c r="A284" s="8" t="s">
        <v>305</v>
      </c>
      <c r="B284" s="8" t="s">
        <v>69</v>
      </c>
      <c r="C284" s="8">
        <v>1</v>
      </c>
      <c r="D284" s="8">
        <v>7.9407100000000002</v>
      </c>
      <c r="E284" s="8">
        <v>0.26468999999999998</v>
      </c>
      <c r="G284" s="6" t="s">
        <v>305</v>
      </c>
      <c r="H284" s="6" t="s">
        <v>69</v>
      </c>
      <c r="I284" s="6">
        <v>1</v>
      </c>
      <c r="J284" s="6">
        <v>7.9407100000000002</v>
      </c>
      <c r="K284" s="6">
        <v>0.26468999999999998</v>
      </c>
      <c r="M284" t="s">
        <v>305</v>
      </c>
      <c r="N284" t="s">
        <v>87</v>
      </c>
      <c r="O284">
        <v>0</v>
      </c>
      <c r="P284">
        <v>62.335299999999997</v>
      </c>
      <c r="Q284">
        <v>3.0859000000000001</v>
      </c>
      <c r="S284" s="15" t="s">
        <v>186</v>
      </c>
      <c r="T284" s="15" t="s">
        <v>90</v>
      </c>
      <c r="U284" s="15">
        <v>0.8</v>
      </c>
      <c r="V284" s="15">
        <v>11.7058</v>
      </c>
      <c r="W284" s="15">
        <v>0.39546599999999998</v>
      </c>
    </row>
    <row r="285" spans="1:23" x14ac:dyDescent="0.25">
      <c r="A285" s="8" t="s">
        <v>306</v>
      </c>
      <c r="B285" s="8" t="s">
        <v>69</v>
      </c>
      <c r="C285" s="8">
        <v>1</v>
      </c>
      <c r="D285" s="8">
        <v>6.8055300000000001</v>
      </c>
      <c r="E285" s="8">
        <v>0.226851</v>
      </c>
      <c r="G285" s="6" t="s">
        <v>306</v>
      </c>
      <c r="H285" s="6" t="s">
        <v>69</v>
      </c>
      <c r="I285" s="6">
        <v>1</v>
      </c>
      <c r="J285" s="6">
        <v>6.8055300000000001</v>
      </c>
      <c r="K285" s="6">
        <v>0.226851</v>
      </c>
      <c r="M285" t="s">
        <v>306</v>
      </c>
      <c r="N285" t="s">
        <v>87</v>
      </c>
      <c r="O285">
        <v>0</v>
      </c>
      <c r="P285">
        <v>64.718400000000003</v>
      </c>
      <c r="Q285">
        <v>2.49878</v>
      </c>
      <c r="S285" s="15" t="s">
        <v>187</v>
      </c>
      <c r="T285" s="15" t="s">
        <v>90</v>
      </c>
      <c r="U285" s="15">
        <v>1</v>
      </c>
      <c r="V285" s="15">
        <v>6.6016899999999996</v>
      </c>
      <c r="W285" s="15">
        <v>0.220056</v>
      </c>
    </row>
    <row r="286" spans="1:23" x14ac:dyDescent="0.25">
      <c r="A286" s="8" t="s">
        <v>307</v>
      </c>
      <c r="B286" s="8" t="s">
        <v>69</v>
      </c>
      <c r="C286" s="8">
        <v>1</v>
      </c>
      <c r="D286" s="8">
        <v>7.94754</v>
      </c>
      <c r="E286" s="8">
        <v>0.26491799999999999</v>
      </c>
      <c r="G286" s="6" t="s">
        <v>307</v>
      </c>
      <c r="H286" s="6" t="s">
        <v>69</v>
      </c>
      <c r="I286" s="6">
        <v>1</v>
      </c>
      <c r="J286" s="6">
        <v>7.94754</v>
      </c>
      <c r="K286" s="6">
        <v>0.26491799999999999</v>
      </c>
      <c r="M286" t="s">
        <v>307</v>
      </c>
      <c r="N286" t="s">
        <v>87</v>
      </c>
      <c r="O286">
        <v>0</v>
      </c>
      <c r="P286">
        <v>37.481299999999997</v>
      </c>
      <c r="Q286">
        <v>1.51746</v>
      </c>
      <c r="S286" s="15" t="s">
        <v>188</v>
      </c>
      <c r="T286" s="15" t="s">
        <v>90</v>
      </c>
      <c r="U286" s="15">
        <v>0.79666666666666663</v>
      </c>
      <c r="V286" s="15">
        <v>9.0480400000000003</v>
      </c>
      <c r="W286" s="15">
        <v>0.32314399999999999</v>
      </c>
    </row>
    <row r="287" spans="1:23" x14ac:dyDescent="0.25">
      <c r="A287" s="8" t="s">
        <v>308</v>
      </c>
      <c r="B287" s="8" t="s">
        <v>69</v>
      </c>
      <c r="C287" s="8">
        <v>1</v>
      </c>
      <c r="D287" s="8">
        <v>6.1918800000000003</v>
      </c>
      <c r="E287" s="8">
        <v>0.206396</v>
      </c>
      <c r="G287" s="6" t="s">
        <v>308</v>
      </c>
      <c r="H287" s="6" t="s">
        <v>69</v>
      </c>
      <c r="I287" s="6">
        <v>1</v>
      </c>
      <c r="J287" s="6">
        <v>6.1918800000000003</v>
      </c>
      <c r="K287" s="6">
        <v>0.206396</v>
      </c>
      <c r="M287" t="s">
        <v>308</v>
      </c>
      <c r="N287" t="s">
        <v>87</v>
      </c>
      <c r="O287">
        <v>0.19333333333333333</v>
      </c>
      <c r="P287">
        <v>32.054600000000001</v>
      </c>
      <c r="Q287">
        <v>1.0684899999999999</v>
      </c>
      <c r="S287" s="15" t="s">
        <v>189</v>
      </c>
      <c r="T287" s="15" t="s">
        <v>90</v>
      </c>
      <c r="U287" s="15">
        <v>0.77</v>
      </c>
      <c r="V287" s="15">
        <v>11.6508</v>
      </c>
      <c r="W287" s="15">
        <v>0.38835900000000001</v>
      </c>
    </row>
    <row r="288" spans="1:23" x14ac:dyDescent="0.25">
      <c r="A288" s="8" t="s">
        <v>309</v>
      </c>
      <c r="B288" s="8" t="s">
        <v>69</v>
      </c>
      <c r="C288" s="8">
        <v>1</v>
      </c>
      <c r="D288" s="8">
        <v>7.1169000000000002</v>
      </c>
      <c r="E288" s="8">
        <v>0.23723</v>
      </c>
      <c r="G288" s="6" t="s">
        <v>309</v>
      </c>
      <c r="H288" s="6" t="s">
        <v>69</v>
      </c>
      <c r="I288" s="6">
        <v>1</v>
      </c>
      <c r="J288" s="6">
        <v>7.1169000000000002</v>
      </c>
      <c r="K288" s="6">
        <v>0.23723</v>
      </c>
      <c r="M288" t="s">
        <v>309</v>
      </c>
      <c r="N288" t="s">
        <v>87</v>
      </c>
      <c r="O288">
        <v>0.31034482758620691</v>
      </c>
      <c r="P288">
        <v>34.202500000000001</v>
      </c>
      <c r="Q288">
        <v>1.25284</v>
      </c>
      <c r="S288" s="15" t="s">
        <v>190</v>
      </c>
      <c r="T288" s="15" t="s">
        <v>90</v>
      </c>
      <c r="U288" s="15">
        <v>1</v>
      </c>
      <c r="V288" s="15">
        <v>5.1460699999999999</v>
      </c>
      <c r="W288" s="15">
        <v>0.17153599999999999</v>
      </c>
    </row>
    <row r="289" spans="1:23" x14ac:dyDescent="0.25">
      <c r="A289" s="8" t="s">
        <v>310</v>
      </c>
      <c r="B289" s="8" t="s">
        <v>69</v>
      </c>
      <c r="C289" s="8">
        <v>1</v>
      </c>
      <c r="D289" s="8">
        <v>6.0152200000000002</v>
      </c>
      <c r="E289" s="8">
        <v>0.20050699999999999</v>
      </c>
      <c r="G289" s="6" t="s">
        <v>310</v>
      </c>
      <c r="H289" s="6" t="s">
        <v>69</v>
      </c>
      <c r="I289" s="6">
        <v>1</v>
      </c>
      <c r="J289" s="6">
        <v>6.0152200000000002</v>
      </c>
      <c r="K289" s="6">
        <v>0.20050699999999999</v>
      </c>
      <c r="M289" t="s">
        <v>310</v>
      </c>
      <c r="N289" t="s">
        <v>87</v>
      </c>
      <c r="O289">
        <v>0</v>
      </c>
      <c r="P289">
        <v>65.105099999999993</v>
      </c>
      <c r="Q289">
        <v>3.3559299999999999</v>
      </c>
      <c r="S289" s="15" t="s">
        <v>191</v>
      </c>
      <c r="T289" s="15" t="s">
        <v>90</v>
      </c>
      <c r="U289" s="15">
        <v>1</v>
      </c>
      <c r="V289" s="15">
        <v>4.0418000000000003</v>
      </c>
      <c r="W289" s="15">
        <v>0.13472700000000001</v>
      </c>
    </row>
    <row r="290" spans="1:23" x14ac:dyDescent="0.25">
      <c r="A290" s="8" t="s">
        <v>311</v>
      </c>
      <c r="B290" s="8" t="s">
        <v>69</v>
      </c>
      <c r="C290" s="8">
        <v>0.80666700000000002</v>
      </c>
      <c r="D290" s="8">
        <v>12.4703</v>
      </c>
      <c r="E290" s="8">
        <v>0.41567599999999999</v>
      </c>
      <c r="G290" s="6" t="s">
        <v>311</v>
      </c>
      <c r="H290" s="6" t="s">
        <v>69</v>
      </c>
      <c r="I290" s="6">
        <v>0.80666700000000002</v>
      </c>
      <c r="J290" s="6">
        <v>12.4703</v>
      </c>
      <c r="K290" s="6">
        <v>0.41567599999999999</v>
      </c>
      <c r="M290" t="s">
        <v>311</v>
      </c>
      <c r="N290" t="s">
        <v>87</v>
      </c>
      <c r="O290">
        <v>0</v>
      </c>
      <c r="P290">
        <v>48.547800000000002</v>
      </c>
      <c r="Q290">
        <v>1.9188799999999999</v>
      </c>
      <c r="S290" s="15" t="s">
        <v>192</v>
      </c>
      <c r="T290" s="15" t="s">
        <v>90</v>
      </c>
      <c r="U290" s="15">
        <v>1</v>
      </c>
      <c r="V290" s="15">
        <v>3.9149799999999999</v>
      </c>
      <c r="W290" s="15">
        <v>0.130499</v>
      </c>
    </row>
    <row r="291" spans="1:23" x14ac:dyDescent="0.25">
      <c r="A291" s="8" t="s">
        <v>312</v>
      </c>
      <c r="B291" s="8" t="s">
        <v>69</v>
      </c>
      <c r="C291" s="8">
        <v>0.91666700000000001</v>
      </c>
      <c r="D291" s="8">
        <v>12.238899999999999</v>
      </c>
      <c r="E291" s="8">
        <v>0.40796199999999999</v>
      </c>
      <c r="G291" s="6" t="s">
        <v>312</v>
      </c>
      <c r="H291" s="6" t="s">
        <v>69</v>
      </c>
      <c r="I291" s="6">
        <v>0.91666700000000001</v>
      </c>
      <c r="J291" s="6">
        <v>12.238899999999999</v>
      </c>
      <c r="K291" s="6">
        <v>0.40796199999999999</v>
      </c>
      <c r="M291" t="s">
        <v>312</v>
      </c>
      <c r="N291" t="s">
        <v>87</v>
      </c>
      <c r="O291">
        <v>0.24333333333333332</v>
      </c>
      <c r="P291">
        <v>23.826599999999999</v>
      </c>
      <c r="Q291">
        <v>0.84193099999999998</v>
      </c>
      <c r="S291" s="15" t="s">
        <v>193</v>
      </c>
      <c r="T291" s="15" t="s">
        <v>90</v>
      </c>
      <c r="U291" s="15">
        <v>1</v>
      </c>
      <c r="V291" s="15">
        <v>6.5412699999999999</v>
      </c>
      <c r="W291" s="15">
        <v>0.21804200000000001</v>
      </c>
    </row>
    <row r="292" spans="1:23" x14ac:dyDescent="0.25">
      <c r="A292" s="8" t="s">
        <v>313</v>
      </c>
      <c r="B292" s="8" t="s">
        <v>69</v>
      </c>
      <c r="C292" s="8">
        <v>1</v>
      </c>
      <c r="D292" s="8">
        <v>8.4903499999999994</v>
      </c>
      <c r="E292" s="8">
        <v>0.28301199999999999</v>
      </c>
      <c r="G292" s="6" t="s">
        <v>313</v>
      </c>
      <c r="H292" s="6" t="s">
        <v>69</v>
      </c>
      <c r="I292" s="6">
        <v>1</v>
      </c>
      <c r="J292" s="6">
        <v>8.4903499999999994</v>
      </c>
      <c r="K292" s="6">
        <v>0.28301199999999999</v>
      </c>
      <c r="M292" t="s">
        <v>313</v>
      </c>
      <c r="N292" t="s">
        <v>87</v>
      </c>
      <c r="O292">
        <v>1.7123287671232876E-2</v>
      </c>
      <c r="P292">
        <v>54.958500000000001</v>
      </c>
      <c r="Q292">
        <v>2.76173</v>
      </c>
      <c r="S292" s="15" t="s">
        <v>194</v>
      </c>
      <c r="T292" s="15" t="s">
        <v>90</v>
      </c>
      <c r="U292" s="15">
        <v>1</v>
      </c>
      <c r="V292" s="15">
        <v>5.0278200000000002</v>
      </c>
      <c r="W292" s="15">
        <v>0.16759399999999999</v>
      </c>
    </row>
    <row r="293" spans="1:23" x14ac:dyDescent="0.25">
      <c r="A293" s="8" t="s">
        <v>314</v>
      </c>
      <c r="B293" s="8" t="s">
        <v>69</v>
      </c>
      <c r="C293" s="8">
        <v>1</v>
      </c>
      <c r="D293" s="8">
        <v>7.8961699999999997</v>
      </c>
      <c r="E293" s="8">
        <v>0.263206</v>
      </c>
      <c r="G293" s="6" t="s">
        <v>314</v>
      </c>
      <c r="H293" s="6" t="s">
        <v>69</v>
      </c>
      <c r="I293" s="6">
        <v>1</v>
      </c>
      <c r="J293" s="6">
        <v>7.8961699999999997</v>
      </c>
      <c r="K293" s="6">
        <v>0.263206</v>
      </c>
      <c r="M293" t="s">
        <v>314</v>
      </c>
      <c r="N293" t="s">
        <v>87</v>
      </c>
      <c r="O293">
        <v>4.7945205479452052E-2</v>
      </c>
      <c r="P293">
        <v>56.708399999999997</v>
      </c>
      <c r="Q293">
        <v>2.50922</v>
      </c>
      <c r="S293" s="15" t="s">
        <v>195</v>
      </c>
      <c r="T293" s="15" t="s">
        <v>90</v>
      </c>
      <c r="U293" s="15">
        <v>0.8666666666666667</v>
      </c>
      <c r="V293" s="15">
        <v>7.7662500000000003</v>
      </c>
      <c r="W293" s="15">
        <v>0.25887500000000002</v>
      </c>
    </row>
    <row r="294" spans="1:23" x14ac:dyDescent="0.25">
      <c r="A294" s="8" t="s">
        <v>315</v>
      </c>
      <c r="B294" s="8" t="s">
        <v>69</v>
      </c>
      <c r="C294" s="8">
        <v>1</v>
      </c>
      <c r="D294" s="8">
        <v>10.5974</v>
      </c>
      <c r="E294" s="8">
        <v>0.35324499999999998</v>
      </c>
      <c r="G294" s="6" t="s">
        <v>315</v>
      </c>
      <c r="H294" s="6" t="s">
        <v>69</v>
      </c>
      <c r="I294" s="6">
        <v>1</v>
      </c>
      <c r="J294" s="6">
        <v>10.5974</v>
      </c>
      <c r="K294" s="6">
        <v>0.35324499999999998</v>
      </c>
      <c r="M294" t="s">
        <v>315</v>
      </c>
      <c r="N294" t="s">
        <v>87</v>
      </c>
      <c r="O294">
        <v>0.28999999999999998</v>
      </c>
      <c r="P294">
        <v>22.315000000000001</v>
      </c>
      <c r="Q294">
        <v>0.74383500000000002</v>
      </c>
      <c r="S294" s="15" t="s">
        <v>196</v>
      </c>
      <c r="T294" s="15" t="s">
        <v>90</v>
      </c>
      <c r="U294" s="15">
        <v>0.95</v>
      </c>
      <c r="V294" s="15">
        <v>5.7709099999999998</v>
      </c>
      <c r="W294" s="15">
        <v>0.19236400000000001</v>
      </c>
    </row>
    <row r="295" spans="1:23" x14ac:dyDescent="0.25">
      <c r="A295" s="8" t="s">
        <v>316</v>
      </c>
      <c r="B295" s="8" t="s">
        <v>69</v>
      </c>
      <c r="C295" s="8">
        <v>1</v>
      </c>
      <c r="D295" s="8">
        <v>8.1445299999999996</v>
      </c>
      <c r="E295" s="8">
        <v>0.271484</v>
      </c>
      <c r="G295" s="6" t="s">
        <v>316</v>
      </c>
      <c r="H295" s="6" t="s">
        <v>69</v>
      </c>
      <c r="I295" s="6">
        <v>1</v>
      </c>
      <c r="J295" s="6">
        <v>8.1445299999999996</v>
      </c>
      <c r="K295" s="6">
        <v>0.271484</v>
      </c>
      <c r="M295" t="s">
        <v>316</v>
      </c>
      <c r="N295" t="s">
        <v>87</v>
      </c>
      <c r="O295">
        <v>0</v>
      </c>
      <c r="P295">
        <v>57.5458</v>
      </c>
      <c r="Q295">
        <v>2.7934899999999998</v>
      </c>
      <c r="S295" s="15" t="s">
        <v>197</v>
      </c>
      <c r="T295" s="15" t="s">
        <v>90</v>
      </c>
      <c r="U295" s="15">
        <v>0.84333333333333338</v>
      </c>
      <c r="V295" s="15">
        <v>9.6107300000000002</v>
      </c>
      <c r="W295" s="15">
        <v>0.32035799999999998</v>
      </c>
    </row>
    <row r="296" spans="1:23" x14ac:dyDescent="0.25">
      <c r="A296" s="8" t="s">
        <v>317</v>
      </c>
      <c r="B296" s="8" t="s">
        <v>69</v>
      </c>
      <c r="C296" s="8">
        <v>1</v>
      </c>
      <c r="D296" s="8">
        <v>8.4441400000000009</v>
      </c>
      <c r="E296" s="8">
        <v>0.28147100000000003</v>
      </c>
      <c r="G296" s="6" t="s">
        <v>317</v>
      </c>
      <c r="H296" s="6" t="s">
        <v>69</v>
      </c>
      <c r="I296" s="6">
        <v>1</v>
      </c>
      <c r="J296" s="6">
        <v>8.4441400000000009</v>
      </c>
      <c r="K296" s="6">
        <v>0.28147100000000003</v>
      </c>
      <c r="M296" t="s">
        <v>317</v>
      </c>
      <c r="N296" t="s">
        <v>87</v>
      </c>
      <c r="O296">
        <v>1.6949152542372881E-2</v>
      </c>
      <c r="P296">
        <v>49.508299999999998</v>
      </c>
      <c r="Q296">
        <v>2.0542899999999999</v>
      </c>
      <c r="S296" s="15" t="s">
        <v>198</v>
      </c>
      <c r="T296" s="15" t="s">
        <v>90</v>
      </c>
      <c r="U296" s="15">
        <v>0.82000000000000006</v>
      </c>
      <c r="V296" s="15">
        <v>8.7602200000000003</v>
      </c>
      <c r="W296" s="15">
        <v>0.29495700000000002</v>
      </c>
    </row>
    <row r="297" spans="1:23" x14ac:dyDescent="0.25">
      <c r="A297" s="8" t="s">
        <v>318</v>
      </c>
      <c r="B297" s="8" t="s">
        <v>69</v>
      </c>
      <c r="C297" s="8">
        <v>0.80333299999999996</v>
      </c>
      <c r="D297" s="8">
        <v>14.484999999999999</v>
      </c>
      <c r="E297" s="8">
        <v>0.48283300000000001</v>
      </c>
      <c r="G297" s="6" t="s">
        <v>318</v>
      </c>
      <c r="H297" s="6" t="s">
        <v>69</v>
      </c>
      <c r="I297" s="6">
        <v>0.80333299999999996</v>
      </c>
      <c r="J297" s="6">
        <v>14.484999999999999</v>
      </c>
      <c r="K297" s="6">
        <v>0.48283300000000001</v>
      </c>
      <c r="M297" t="s">
        <v>318</v>
      </c>
      <c r="N297" t="s">
        <v>87</v>
      </c>
      <c r="O297">
        <v>0</v>
      </c>
      <c r="P297">
        <v>28.182200000000002</v>
      </c>
      <c r="Q297">
        <v>0.93940699999999999</v>
      </c>
      <c r="S297" s="15" t="s">
        <v>199</v>
      </c>
      <c r="T297" s="15" t="s">
        <v>90</v>
      </c>
      <c r="U297" s="15">
        <v>0.72333333333333327</v>
      </c>
      <c r="V297" s="15">
        <v>8.7324800000000007</v>
      </c>
      <c r="W297" s="15">
        <v>0.31411800000000001</v>
      </c>
    </row>
    <row r="298" spans="1:23" x14ac:dyDescent="0.25">
      <c r="A298" s="8" t="s">
        <v>319</v>
      </c>
      <c r="B298" s="8" t="s">
        <v>69</v>
      </c>
      <c r="C298" s="8">
        <v>0.92333299999999996</v>
      </c>
      <c r="D298" s="8">
        <v>10.9787</v>
      </c>
      <c r="E298" s="8">
        <v>0.36595800000000001</v>
      </c>
      <c r="G298" s="6" t="s">
        <v>319</v>
      </c>
      <c r="H298" s="6" t="s">
        <v>69</v>
      </c>
      <c r="I298" s="6">
        <v>0.92333299999999996</v>
      </c>
      <c r="J298" s="6">
        <v>10.9787</v>
      </c>
      <c r="K298" s="6">
        <v>0.36595800000000001</v>
      </c>
      <c r="M298" t="s">
        <v>319</v>
      </c>
      <c r="N298" t="s">
        <v>87</v>
      </c>
      <c r="O298">
        <v>0</v>
      </c>
      <c r="P298">
        <v>44.911099999999998</v>
      </c>
      <c r="Q298">
        <v>1.5121599999999999</v>
      </c>
      <c r="S298" s="15" t="s">
        <v>200</v>
      </c>
      <c r="T298" s="15" t="s">
        <v>90</v>
      </c>
      <c r="U298" s="15">
        <v>1</v>
      </c>
      <c r="V298" s="15">
        <v>5.4806400000000002</v>
      </c>
      <c r="W298" s="15">
        <v>0.18268799999999999</v>
      </c>
    </row>
    <row r="299" spans="1:23" x14ac:dyDescent="0.25">
      <c r="A299" s="8" t="s">
        <v>320</v>
      </c>
      <c r="B299" s="8" t="s">
        <v>69</v>
      </c>
      <c r="C299" s="8">
        <v>1</v>
      </c>
      <c r="D299" s="8">
        <v>6.9155600000000002</v>
      </c>
      <c r="E299" s="8">
        <v>0.230519</v>
      </c>
      <c r="G299" s="6" t="s">
        <v>320</v>
      </c>
      <c r="H299" s="6" t="s">
        <v>69</v>
      </c>
      <c r="I299" s="6">
        <v>1</v>
      </c>
      <c r="J299" s="6">
        <v>6.9155600000000002</v>
      </c>
      <c r="K299" s="6">
        <v>0.230519</v>
      </c>
      <c r="M299" t="s">
        <v>320</v>
      </c>
      <c r="N299" t="s">
        <v>87</v>
      </c>
      <c r="O299">
        <v>0.25</v>
      </c>
      <c r="P299">
        <v>36.410899999999998</v>
      </c>
      <c r="Q299">
        <v>1.23847</v>
      </c>
      <c r="S299" s="15" t="s">
        <v>201</v>
      </c>
      <c r="T299" s="15" t="s">
        <v>90</v>
      </c>
      <c r="U299" s="15">
        <v>0.92999999999999994</v>
      </c>
      <c r="V299" s="15">
        <v>5.5193199999999996</v>
      </c>
      <c r="W299" s="15">
        <v>0.183977</v>
      </c>
    </row>
    <row r="300" spans="1:23" x14ac:dyDescent="0.25">
      <c r="A300" s="8" t="s">
        <v>321</v>
      </c>
      <c r="B300" s="8" t="s">
        <v>69</v>
      </c>
      <c r="C300" s="8">
        <v>1</v>
      </c>
      <c r="D300" s="8">
        <v>7.7479800000000001</v>
      </c>
      <c r="E300" s="8">
        <v>0.258266</v>
      </c>
      <c r="G300" s="6" t="s">
        <v>321</v>
      </c>
      <c r="H300" s="6" t="s">
        <v>69</v>
      </c>
      <c r="I300" s="6">
        <v>1</v>
      </c>
      <c r="J300" s="6">
        <v>7.7479800000000001</v>
      </c>
      <c r="K300" s="6">
        <v>0.258266</v>
      </c>
      <c r="M300" t="s">
        <v>321</v>
      </c>
      <c r="N300" t="s">
        <v>87</v>
      </c>
      <c r="O300">
        <v>0.43333333333333335</v>
      </c>
      <c r="P300">
        <v>28.860700000000001</v>
      </c>
      <c r="Q300">
        <v>0.96202299999999996</v>
      </c>
      <c r="S300" s="15" t="s">
        <v>202</v>
      </c>
      <c r="T300" s="15" t="s">
        <v>90</v>
      </c>
      <c r="U300" s="15">
        <v>1</v>
      </c>
      <c r="V300" s="15">
        <v>4.0750299999999999</v>
      </c>
      <c r="W300" s="15">
        <v>0.13583400000000001</v>
      </c>
    </row>
    <row r="301" spans="1:23" x14ac:dyDescent="0.25">
      <c r="A301" s="8" t="s">
        <v>322</v>
      </c>
      <c r="B301" s="8" t="s">
        <v>69</v>
      </c>
      <c r="C301" s="8">
        <v>1</v>
      </c>
      <c r="D301" s="8">
        <v>5.8105000000000002</v>
      </c>
      <c r="E301" s="8">
        <v>0.19368299999999999</v>
      </c>
      <c r="G301" s="6" t="s">
        <v>322</v>
      </c>
      <c r="H301" s="6" t="s">
        <v>69</v>
      </c>
      <c r="I301" s="6">
        <v>1</v>
      </c>
      <c r="J301" s="6">
        <v>5.8105000000000002</v>
      </c>
      <c r="K301" s="6">
        <v>0.19368299999999999</v>
      </c>
      <c r="S301" s="15" t="s">
        <v>203</v>
      </c>
      <c r="T301" s="15" t="s">
        <v>90</v>
      </c>
      <c r="U301" s="15">
        <v>0.98</v>
      </c>
      <c r="V301" s="15">
        <v>5.3679699999999997</v>
      </c>
      <c r="W301" s="15">
        <v>0.17893200000000001</v>
      </c>
    </row>
    <row r="302" spans="1:23" x14ac:dyDescent="0.25">
      <c r="C302" s="6" t="s">
        <v>323</v>
      </c>
      <c r="D302" s="6" t="s">
        <v>69</v>
      </c>
      <c r="E302" s="6">
        <v>0.96</v>
      </c>
      <c r="F302" s="6">
        <v>6.6831199999999997</v>
      </c>
      <c r="I302" t="s">
        <v>322</v>
      </c>
      <c r="J302" t="s">
        <v>87</v>
      </c>
      <c r="K302">
        <v>0.77999999999999992</v>
      </c>
      <c r="L302">
        <v>16.3142</v>
      </c>
      <c r="S302" s="15" t="s">
        <v>204</v>
      </c>
      <c r="T302" s="15" t="s">
        <v>90</v>
      </c>
      <c r="U302" s="15">
        <v>1</v>
      </c>
      <c r="V302" s="15">
        <v>4.8337000000000003</v>
      </c>
      <c r="W302" s="15">
        <v>0.16112299999999999</v>
      </c>
    </row>
    <row r="303" spans="1:23" x14ac:dyDescent="0.25">
      <c r="C303" s="6" t="s">
        <v>324</v>
      </c>
      <c r="D303" s="6" t="s">
        <v>69</v>
      </c>
      <c r="E303" s="6">
        <v>1</v>
      </c>
      <c r="F303" s="6">
        <v>4.2642100000000003</v>
      </c>
      <c r="I303" t="s">
        <v>323</v>
      </c>
      <c r="J303" t="s">
        <v>87</v>
      </c>
      <c r="K303">
        <v>0.48666666666666664</v>
      </c>
      <c r="L303">
        <v>25.721900000000002</v>
      </c>
      <c r="S303" s="15" t="s">
        <v>205</v>
      </c>
      <c r="T303" s="15" t="s">
        <v>90</v>
      </c>
      <c r="U303" s="15">
        <v>0.77</v>
      </c>
      <c r="V303" s="15">
        <v>9.5982800000000008</v>
      </c>
      <c r="W303" s="15">
        <v>0.31994299999999998</v>
      </c>
    </row>
    <row r="304" spans="1:23" x14ac:dyDescent="0.25">
      <c r="C304" s="6" t="s">
        <v>325</v>
      </c>
      <c r="D304" s="6" t="s">
        <v>69</v>
      </c>
      <c r="E304" s="6">
        <v>1</v>
      </c>
      <c r="F304" s="6">
        <v>6.1915199999999997</v>
      </c>
      <c r="I304" t="s">
        <v>324</v>
      </c>
      <c r="J304" t="s">
        <v>87</v>
      </c>
      <c r="K304">
        <v>0.56000000000000005</v>
      </c>
      <c r="L304">
        <v>22.9084</v>
      </c>
      <c r="S304" s="15" t="s">
        <v>206</v>
      </c>
      <c r="T304" s="15" t="s">
        <v>90</v>
      </c>
      <c r="U304" s="15">
        <v>0.77666666666666673</v>
      </c>
      <c r="V304" s="15">
        <v>7.18133</v>
      </c>
      <c r="W304" s="15">
        <v>0.27409600000000001</v>
      </c>
    </row>
    <row r="305" spans="3:23" x14ac:dyDescent="0.25">
      <c r="C305" s="6" t="s">
        <v>326</v>
      </c>
      <c r="D305" s="6" t="s">
        <v>69</v>
      </c>
      <c r="E305" s="6">
        <v>1</v>
      </c>
      <c r="F305" s="6">
        <v>4.65015</v>
      </c>
      <c r="I305" t="s">
        <v>325</v>
      </c>
      <c r="J305" t="s">
        <v>87</v>
      </c>
      <c r="K305">
        <v>0.64666666666666661</v>
      </c>
      <c r="L305">
        <v>20.985199999999999</v>
      </c>
      <c r="S305" s="15" t="s">
        <v>207</v>
      </c>
      <c r="T305" s="15" t="s">
        <v>90</v>
      </c>
      <c r="U305" s="15">
        <v>1</v>
      </c>
      <c r="V305" s="15">
        <v>4.1913299999999998</v>
      </c>
      <c r="W305" s="15">
        <v>0.139711</v>
      </c>
    </row>
    <row r="306" spans="3:23" x14ac:dyDescent="0.25">
      <c r="C306" s="6" t="s">
        <v>327</v>
      </c>
      <c r="D306" s="6" t="s">
        <v>69</v>
      </c>
      <c r="E306" s="6">
        <v>1</v>
      </c>
      <c r="F306" s="6">
        <v>5.6188700000000003</v>
      </c>
      <c r="I306" t="s">
        <v>326</v>
      </c>
      <c r="J306" t="s">
        <v>87</v>
      </c>
      <c r="K306">
        <v>0.26666666666666666</v>
      </c>
      <c r="L306">
        <v>28.600300000000001</v>
      </c>
      <c r="S306" s="15" t="s">
        <v>208</v>
      </c>
      <c r="T306" s="15" t="s">
        <v>90</v>
      </c>
      <c r="U306" s="15">
        <v>0.78666666666666674</v>
      </c>
      <c r="V306" s="15">
        <v>8.2455099999999995</v>
      </c>
      <c r="W306" s="15">
        <v>0.30538900000000002</v>
      </c>
    </row>
    <row r="307" spans="3:23" x14ac:dyDescent="0.25">
      <c r="C307" s="6" t="s">
        <v>328</v>
      </c>
      <c r="D307" s="6" t="s">
        <v>69</v>
      </c>
      <c r="E307" s="6">
        <v>1</v>
      </c>
      <c r="F307" s="6">
        <v>5.5989500000000003</v>
      </c>
      <c r="I307" t="s">
        <v>327</v>
      </c>
      <c r="J307" t="s">
        <v>87</v>
      </c>
      <c r="K307">
        <v>0.32333333333333331</v>
      </c>
      <c r="L307">
        <v>27.366700000000002</v>
      </c>
      <c r="S307" s="15" t="s">
        <v>209</v>
      </c>
      <c r="T307" s="15" t="s">
        <v>90</v>
      </c>
      <c r="U307" s="15">
        <v>1</v>
      </c>
      <c r="V307" s="15">
        <v>5.0520399999999999</v>
      </c>
      <c r="W307" s="15">
        <v>0.21776000000000001</v>
      </c>
    </row>
    <row r="308" spans="3:23" x14ac:dyDescent="0.25">
      <c r="C308" s="6" t="s">
        <v>329</v>
      </c>
      <c r="D308" s="6" t="s">
        <v>69</v>
      </c>
      <c r="E308" s="6">
        <v>0.93666700000000003</v>
      </c>
      <c r="F308" s="6">
        <v>10.058400000000001</v>
      </c>
      <c r="I308" t="s">
        <v>328</v>
      </c>
      <c r="J308" t="s">
        <v>87</v>
      </c>
      <c r="K308">
        <v>0.33</v>
      </c>
      <c r="L308">
        <v>24.3523</v>
      </c>
      <c r="S308" s="15" t="s">
        <v>210</v>
      </c>
      <c r="T308" s="15" t="s">
        <v>90</v>
      </c>
      <c r="U308" s="15">
        <v>0.75250836120401343</v>
      </c>
      <c r="V308" s="15">
        <v>7.7933399999999997</v>
      </c>
      <c r="W308" s="15">
        <v>0.391625</v>
      </c>
    </row>
    <row r="309" spans="3:23" x14ac:dyDescent="0.25">
      <c r="C309" s="6" t="s">
        <v>330</v>
      </c>
      <c r="D309" s="6" t="s">
        <v>69</v>
      </c>
      <c r="E309" s="6">
        <v>1</v>
      </c>
      <c r="F309" s="6">
        <v>7.2395800000000001</v>
      </c>
      <c r="I309" t="s">
        <v>329</v>
      </c>
      <c r="J309" t="s">
        <v>87</v>
      </c>
      <c r="K309">
        <v>0</v>
      </c>
      <c r="L309">
        <v>53.813400000000001</v>
      </c>
      <c r="S309" s="15" t="s">
        <v>211</v>
      </c>
      <c r="T309" s="15" t="s">
        <v>90</v>
      </c>
      <c r="U309" s="15">
        <v>1</v>
      </c>
      <c r="V309" s="15">
        <v>3.7188699999999999</v>
      </c>
      <c r="W309" s="15">
        <v>0.13572500000000001</v>
      </c>
    </row>
    <row r="310" spans="3:23" x14ac:dyDescent="0.25">
      <c r="C310" s="6" t="s">
        <v>331</v>
      </c>
      <c r="D310" s="6" t="s">
        <v>69</v>
      </c>
      <c r="E310" s="6">
        <v>1</v>
      </c>
      <c r="F310" s="6">
        <v>6.6168199999999997</v>
      </c>
      <c r="I310" t="s">
        <v>330</v>
      </c>
      <c r="J310" t="s">
        <v>87</v>
      </c>
      <c r="K310">
        <v>0.78333333333333333</v>
      </c>
      <c r="L310">
        <v>16.950800000000001</v>
      </c>
      <c r="S310" s="15" t="s">
        <v>212</v>
      </c>
      <c r="T310" s="15" t="s">
        <v>90</v>
      </c>
      <c r="U310" s="15">
        <v>1</v>
      </c>
      <c r="V310" s="15">
        <v>3.8898199999999998</v>
      </c>
      <c r="W310" s="15">
        <v>0.129661</v>
      </c>
    </row>
    <row r="311" spans="3:23" x14ac:dyDescent="0.25">
      <c r="C311" s="6" t="s">
        <v>332</v>
      </c>
      <c r="D311" s="6" t="s">
        <v>69</v>
      </c>
      <c r="E311" s="6">
        <v>1</v>
      </c>
      <c r="F311" s="6">
        <v>9.6204099999999997</v>
      </c>
      <c r="I311" t="s">
        <v>331</v>
      </c>
      <c r="J311" t="s">
        <v>87</v>
      </c>
      <c r="K311">
        <v>0.35</v>
      </c>
      <c r="L311">
        <v>25.1416</v>
      </c>
      <c r="S311" s="15" t="s">
        <v>213</v>
      </c>
      <c r="T311" s="15" t="s">
        <v>90</v>
      </c>
      <c r="U311" s="15">
        <v>0.81</v>
      </c>
      <c r="V311" s="15">
        <v>8.7204499999999996</v>
      </c>
      <c r="W311" s="15">
        <v>0.29460999999999998</v>
      </c>
    </row>
    <row r="312" spans="3:23" x14ac:dyDescent="0.25">
      <c r="C312" s="6" t="s">
        <v>333</v>
      </c>
      <c r="D312" s="6" t="s">
        <v>69</v>
      </c>
      <c r="E312" s="6">
        <v>1</v>
      </c>
      <c r="F312" s="6">
        <v>6.2139600000000002</v>
      </c>
      <c r="I312" t="s">
        <v>332</v>
      </c>
      <c r="J312" t="s">
        <v>87</v>
      </c>
      <c r="K312">
        <v>0.2</v>
      </c>
      <c r="L312">
        <v>22.021899999999999</v>
      </c>
      <c r="S312" s="15" t="s">
        <v>214</v>
      </c>
      <c r="T312" s="15" t="s">
        <v>90</v>
      </c>
      <c r="U312" s="15">
        <v>1</v>
      </c>
      <c r="V312" s="15">
        <v>5.2931499999999998</v>
      </c>
      <c r="W312" s="15">
        <v>0.17643800000000001</v>
      </c>
    </row>
    <row r="313" spans="3:23" x14ac:dyDescent="0.25">
      <c r="C313" s="6" t="s">
        <v>334</v>
      </c>
      <c r="D313" s="6" t="s">
        <v>69</v>
      </c>
      <c r="E313" s="6">
        <v>1</v>
      </c>
      <c r="F313" s="6">
        <v>5.8330900000000003</v>
      </c>
      <c r="I313" t="s">
        <v>333</v>
      </c>
      <c r="J313" t="s">
        <v>87</v>
      </c>
      <c r="K313">
        <v>0</v>
      </c>
      <c r="L313">
        <v>30.2959</v>
      </c>
      <c r="S313" s="15" t="s">
        <v>215</v>
      </c>
      <c r="T313" s="15" t="s">
        <v>90</v>
      </c>
      <c r="U313" s="15">
        <v>0.76</v>
      </c>
      <c r="V313" s="15">
        <v>9.7796099999999999</v>
      </c>
      <c r="W313" s="15">
        <v>0.32598700000000003</v>
      </c>
    </row>
    <row r="314" spans="3:23" x14ac:dyDescent="0.25">
      <c r="C314" s="6" t="s">
        <v>335</v>
      </c>
      <c r="D314" s="6" t="s">
        <v>69</v>
      </c>
      <c r="E314" s="6">
        <v>0.93</v>
      </c>
      <c r="F314" s="6">
        <v>11.4071</v>
      </c>
      <c r="I314" t="s">
        <v>334</v>
      </c>
      <c r="J314" t="s">
        <v>87</v>
      </c>
      <c r="K314">
        <v>7.0000000000000007E-2</v>
      </c>
      <c r="L314">
        <v>28.8034</v>
      </c>
      <c r="S314" s="15" t="s">
        <v>216</v>
      </c>
      <c r="T314" s="15" t="s">
        <v>90</v>
      </c>
      <c r="U314" s="15">
        <v>1</v>
      </c>
      <c r="V314" s="15">
        <v>7.7037000000000004</v>
      </c>
      <c r="W314" s="15">
        <v>0.25679000000000002</v>
      </c>
    </row>
    <row r="315" spans="3:23" x14ac:dyDescent="0.25">
      <c r="C315" s="6" t="s">
        <v>336</v>
      </c>
      <c r="D315" s="6" t="s">
        <v>69</v>
      </c>
      <c r="E315" s="6">
        <v>1</v>
      </c>
      <c r="F315" s="6">
        <v>11.2247</v>
      </c>
      <c r="I315" t="s">
        <v>335</v>
      </c>
      <c r="J315" t="s">
        <v>87</v>
      </c>
      <c r="K315">
        <v>6.0000000000000005E-2</v>
      </c>
      <c r="L315">
        <v>23.861799999999999</v>
      </c>
      <c r="S315" s="15" t="s">
        <v>217</v>
      </c>
      <c r="T315" s="15" t="s">
        <v>90</v>
      </c>
      <c r="U315" s="15">
        <v>0.27210884353741499</v>
      </c>
      <c r="V315" s="15">
        <v>25.747399999999999</v>
      </c>
      <c r="W315" s="15">
        <v>1.12927</v>
      </c>
    </row>
    <row r="316" spans="3:23" x14ac:dyDescent="0.25">
      <c r="C316" s="6" t="s">
        <v>337</v>
      </c>
      <c r="D316" s="6" t="s">
        <v>69</v>
      </c>
      <c r="E316" s="6">
        <v>1</v>
      </c>
      <c r="F316" s="6">
        <v>8.08</v>
      </c>
      <c r="I316" t="s">
        <v>336</v>
      </c>
      <c r="J316" t="s">
        <v>87</v>
      </c>
      <c r="K316">
        <v>9.6666666666666665E-2</v>
      </c>
      <c r="L316">
        <v>35.648899999999998</v>
      </c>
      <c r="S316" s="15" t="s">
        <v>218</v>
      </c>
      <c r="T316" s="15" t="s">
        <v>90</v>
      </c>
      <c r="U316" s="15">
        <v>0.58333333333333337</v>
      </c>
      <c r="V316" s="15">
        <v>17.425699999999999</v>
      </c>
      <c r="W316" s="15">
        <v>0.58870699999999998</v>
      </c>
    </row>
    <row r="317" spans="3:23" x14ac:dyDescent="0.25">
      <c r="C317" s="6" t="s">
        <v>338</v>
      </c>
      <c r="D317" s="6" t="s">
        <v>69</v>
      </c>
      <c r="E317" s="6">
        <v>1</v>
      </c>
      <c r="F317" s="6">
        <v>8.1827000000000005</v>
      </c>
      <c r="I317" t="s">
        <v>337</v>
      </c>
      <c r="J317" t="s">
        <v>87</v>
      </c>
      <c r="K317">
        <v>0</v>
      </c>
      <c r="L317">
        <v>53.152099999999997</v>
      </c>
      <c r="S317" s="15" t="s">
        <v>219</v>
      </c>
      <c r="T317" s="15" t="s">
        <v>90</v>
      </c>
      <c r="U317" s="15">
        <v>0.70666666666666667</v>
      </c>
      <c r="V317" s="15">
        <v>15.8253</v>
      </c>
      <c r="W317" s="15">
        <v>0.52751099999999995</v>
      </c>
    </row>
    <row r="318" spans="3:23" x14ac:dyDescent="0.25">
      <c r="C318" s="6" t="s">
        <v>339</v>
      </c>
      <c r="D318" s="6" t="s">
        <v>69</v>
      </c>
      <c r="E318" s="6">
        <v>1</v>
      </c>
      <c r="F318" s="6">
        <v>6.9290000000000003</v>
      </c>
      <c r="I318" t="s">
        <v>338</v>
      </c>
      <c r="J318" t="s">
        <v>87</v>
      </c>
      <c r="K318">
        <v>0</v>
      </c>
      <c r="L318">
        <v>63.494</v>
      </c>
      <c r="S318" s="15" t="s">
        <v>220</v>
      </c>
      <c r="T318" s="15" t="s">
        <v>90</v>
      </c>
      <c r="U318" s="15">
        <v>0.72333333333333327</v>
      </c>
      <c r="V318" s="15">
        <v>12.076000000000001</v>
      </c>
      <c r="W318" s="15">
        <v>0.402534</v>
      </c>
    </row>
    <row r="319" spans="3:23" x14ac:dyDescent="0.25">
      <c r="C319" s="6" t="s">
        <v>340</v>
      </c>
      <c r="D319" s="6" t="s">
        <v>69</v>
      </c>
      <c r="E319" s="6">
        <v>0.8</v>
      </c>
      <c r="F319" s="6">
        <v>11.8949</v>
      </c>
      <c r="I319" t="s">
        <v>339</v>
      </c>
      <c r="J319" t="s">
        <v>87</v>
      </c>
      <c r="K319">
        <v>0</v>
      </c>
      <c r="L319">
        <v>51.860700000000001</v>
      </c>
      <c r="S319" s="15" t="s">
        <v>221</v>
      </c>
      <c r="T319" s="15" t="s">
        <v>90</v>
      </c>
      <c r="U319" s="15">
        <v>0.95333333333333337</v>
      </c>
      <c r="V319" s="15">
        <v>8.0033700000000003</v>
      </c>
      <c r="W319" s="15">
        <v>0.26677899999999999</v>
      </c>
    </row>
    <row r="320" spans="3:23" x14ac:dyDescent="0.25">
      <c r="C320" s="6" t="s">
        <v>341</v>
      </c>
      <c r="D320" s="6" t="s">
        <v>69</v>
      </c>
      <c r="E320" s="6">
        <v>0.593333</v>
      </c>
      <c r="F320" s="6">
        <v>20.447700000000001</v>
      </c>
      <c r="I320" t="s">
        <v>340</v>
      </c>
      <c r="J320" t="s">
        <v>87</v>
      </c>
      <c r="K320">
        <v>0.24333333333333332</v>
      </c>
      <c r="L320">
        <v>29.398299999999999</v>
      </c>
      <c r="S320" s="15" t="s">
        <v>222</v>
      </c>
      <c r="T320" s="15" t="s">
        <v>90</v>
      </c>
      <c r="U320" s="15">
        <v>0.78333333333333333</v>
      </c>
      <c r="V320" s="15">
        <v>11.4161</v>
      </c>
      <c r="W320" s="15">
        <v>0.38053599999999999</v>
      </c>
    </row>
    <row r="321" spans="3:23" x14ac:dyDescent="0.25">
      <c r="C321" s="6" t="s">
        <v>342</v>
      </c>
      <c r="D321" s="6" t="s">
        <v>69</v>
      </c>
      <c r="E321" s="6">
        <v>0.93666700000000003</v>
      </c>
      <c r="F321" s="6">
        <v>6.5273000000000003</v>
      </c>
      <c r="I321" t="s">
        <v>341</v>
      </c>
      <c r="J321" t="s">
        <v>87</v>
      </c>
      <c r="K321">
        <v>9.6666666666666665E-2</v>
      </c>
      <c r="L321">
        <v>27.405799999999999</v>
      </c>
      <c r="S321" s="15" t="s">
        <v>223</v>
      </c>
      <c r="T321" s="15" t="s">
        <v>90</v>
      </c>
      <c r="U321" s="15">
        <v>1</v>
      </c>
      <c r="V321" s="15">
        <v>5.1183300000000003</v>
      </c>
      <c r="W321" s="15">
        <v>0.17061100000000001</v>
      </c>
    </row>
    <row r="322" spans="3:23" x14ac:dyDescent="0.25">
      <c r="C322" s="6" t="s">
        <v>343</v>
      </c>
      <c r="D322" s="6" t="s">
        <v>69</v>
      </c>
      <c r="E322" s="6">
        <v>1</v>
      </c>
      <c r="F322" s="6">
        <v>3.7944499999999999</v>
      </c>
      <c r="I322" t="s">
        <v>342</v>
      </c>
      <c r="J322" t="s">
        <v>87</v>
      </c>
      <c r="K322">
        <v>3.6666666666666667E-2</v>
      </c>
      <c r="L322">
        <v>54.289499999999997</v>
      </c>
      <c r="S322" s="15" t="s">
        <v>224</v>
      </c>
      <c r="T322" s="15" t="s">
        <v>90</v>
      </c>
      <c r="U322" s="15">
        <v>0.58666666666666667</v>
      </c>
      <c r="V322" s="15">
        <v>15.725099999999999</v>
      </c>
      <c r="W322" s="15">
        <v>0.52417000000000002</v>
      </c>
    </row>
    <row r="323" spans="3:23" x14ac:dyDescent="0.25">
      <c r="C323" s="6" t="s">
        <v>344</v>
      </c>
      <c r="D323" s="6" t="s">
        <v>69</v>
      </c>
      <c r="E323" s="6">
        <v>1</v>
      </c>
      <c r="F323" s="6">
        <v>3.6608499999999999</v>
      </c>
      <c r="I323" t="s">
        <v>343</v>
      </c>
      <c r="J323" t="s">
        <v>87</v>
      </c>
      <c r="K323">
        <v>0.12333333333333334</v>
      </c>
      <c r="L323">
        <v>47.040700000000001</v>
      </c>
      <c r="S323" s="15" t="s">
        <v>225</v>
      </c>
      <c r="T323" s="15" t="s">
        <v>90</v>
      </c>
      <c r="U323" s="15">
        <v>0.89666666666666661</v>
      </c>
      <c r="V323" s="15">
        <v>8.2388899999999996</v>
      </c>
      <c r="W323" s="15">
        <v>0.27462999999999999</v>
      </c>
    </row>
    <row r="324" spans="3:23" x14ac:dyDescent="0.25">
      <c r="C324" s="6" t="s">
        <v>345</v>
      </c>
      <c r="D324" s="6" t="s">
        <v>69</v>
      </c>
      <c r="E324" s="6">
        <v>1</v>
      </c>
      <c r="F324" s="6">
        <v>3.3529499999999999</v>
      </c>
      <c r="I324" t="s">
        <v>344</v>
      </c>
      <c r="J324" t="s">
        <v>87</v>
      </c>
      <c r="K324">
        <v>0.63</v>
      </c>
      <c r="L324">
        <v>20.725000000000001</v>
      </c>
      <c r="S324" s="15" t="s">
        <v>226</v>
      </c>
      <c r="T324" s="15" t="s">
        <v>90</v>
      </c>
      <c r="U324" s="15">
        <v>0.92999999999999994</v>
      </c>
      <c r="V324" s="15">
        <v>9.4226799999999997</v>
      </c>
      <c r="W324" s="15">
        <v>0.31408900000000001</v>
      </c>
    </row>
    <row r="325" spans="3:23" x14ac:dyDescent="0.25">
      <c r="C325" s="6" t="s">
        <v>346</v>
      </c>
      <c r="D325" s="6" t="s">
        <v>69</v>
      </c>
      <c r="E325" s="6">
        <v>1</v>
      </c>
      <c r="F325" s="6">
        <v>3.2200600000000001</v>
      </c>
      <c r="I325" t="s">
        <v>345</v>
      </c>
      <c r="J325" t="s">
        <v>87</v>
      </c>
      <c r="K325">
        <v>0.27413127413127414</v>
      </c>
      <c r="L325">
        <v>29.714200000000002</v>
      </c>
      <c r="S325" s="15" t="s">
        <v>227</v>
      </c>
      <c r="T325" s="15" t="s">
        <v>90</v>
      </c>
      <c r="U325" s="15">
        <v>0.59666666666666657</v>
      </c>
      <c r="V325" s="15">
        <v>15.6434</v>
      </c>
      <c r="W325" s="15">
        <v>0.52144699999999999</v>
      </c>
    </row>
    <row r="326" spans="3:23" x14ac:dyDescent="0.25">
      <c r="C326" s="6" t="s">
        <v>347</v>
      </c>
      <c r="D326" s="6" t="s">
        <v>69</v>
      </c>
      <c r="E326" s="6">
        <v>1</v>
      </c>
      <c r="F326" s="6">
        <v>6.8254200000000003</v>
      </c>
      <c r="I326" t="s">
        <v>346</v>
      </c>
      <c r="J326" t="s">
        <v>87</v>
      </c>
      <c r="K326">
        <v>8.4175084175084181E-2</v>
      </c>
      <c r="L326">
        <v>36.317799999999998</v>
      </c>
      <c r="S326" s="15" t="s">
        <v>228</v>
      </c>
      <c r="T326" s="15" t="s">
        <v>90</v>
      </c>
      <c r="U326" s="15">
        <v>0.51</v>
      </c>
      <c r="V326" s="15">
        <v>22.1267</v>
      </c>
      <c r="W326" s="15">
        <v>0.73755499999999996</v>
      </c>
    </row>
    <row r="327" spans="3:23" x14ac:dyDescent="0.25">
      <c r="C327" s="6" t="s">
        <v>348</v>
      </c>
      <c r="D327" s="6" t="s">
        <v>69</v>
      </c>
      <c r="E327" s="6">
        <v>0.87666699999999997</v>
      </c>
      <c r="F327" s="6">
        <v>11.2826</v>
      </c>
      <c r="I327" t="s">
        <v>347</v>
      </c>
      <c r="J327" t="s">
        <v>87</v>
      </c>
      <c r="K327">
        <v>6.7114093959731542E-3</v>
      </c>
      <c r="L327">
        <v>60.784700000000001</v>
      </c>
      <c r="S327" s="15" t="s">
        <v>229</v>
      </c>
      <c r="T327" s="15" t="s">
        <v>90</v>
      </c>
      <c r="U327" s="15">
        <v>0.61</v>
      </c>
      <c r="V327" s="15">
        <v>19.831700000000001</v>
      </c>
      <c r="W327" s="15">
        <v>0.66105599999999998</v>
      </c>
    </row>
    <row r="328" spans="3:23" x14ac:dyDescent="0.25">
      <c r="C328" s="6" t="s">
        <v>349</v>
      </c>
      <c r="D328" s="6" t="s">
        <v>69</v>
      </c>
      <c r="E328" s="6">
        <v>0.126667</v>
      </c>
      <c r="F328" s="6">
        <v>26.857600000000001</v>
      </c>
      <c r="I328" t="s">
        <v>348</v>
      </c>
      <c r="J328" t="s">
        <v>87</v>
      </c>
      <c r="K328">
        <v>0</v>
      </c>
      <c r="L328">
        <v>52.1556</v>
      </c>
      <c r="S328" s="15" t="s">
        <v>230</v>
      </c>
      <c r="T328" s="15" t="s">
        <v>90</v>
      </c>
      <c r="U328" s="15">
        <v>0.62</v>
      </c>
      <c r="V328" s="15">
        <v>20.5031</v>
      </c>
      <c r="W328" s="15">
        <v>0.68343600000000004</v>
      </c>
    </row>
    <row r="329" spans="3:23" x14ac:dyDescent="0.25">
      <c r="C329" s="6" t="s">
        <v>350</v>
      </c>
      <c r="D329" s="6" t="s">
        <v>69</v>
      </c>
      <c r="E329" s="6">
        <v>0.31333299999999997</v>
      </c>
      <c r="F329" s="6">
        <v>27.983799999999999</v>
      </c>
      <c r="I329" t="s">
        <v>349</v>
      </c>
      <c r="J329" t="s">
        <v>87</v>
      </c>
      <c r="K329">
        <v>0.12542372881355932</v>
      </c>
      <c r="L329">
        <v>50.210500000000003</v>
      </c>
      <c r="S329" s="15" t="s">
        <v>231</v>
      </c>
      <c r="T329" s="15" t="s">
        <v>90</v>
      </c>
      <c r="U329" s="15">
        <v>0.64333333333333331</v>
      </c>
      <c r="V329" s="15">
        <v>15.685600000000001</v>
      </c>
      <c r="W329" s="15">
        <v>0.52285300000000001</v>
      </c>
    </row>
    <row r="330" spans="3:23" x14ac:dyDescent="0.25">
      <c r="C330" s="6" t="s">
        <v>351</v>
      </c>
      <c r="D330" s="6" t="s">
        <v>69</v>
      </c>
      <c r="E330" s="6">
        <v>0.43333300000000002</v>
      </c>
      <c r="F330" s="6">
        <v>20.147300000000001</v>
      </c>
      <c r="I330" t="s">
        <v>350</v>
      </c>
      <c r="J330" t="s">
        <v>87</v>
      </c>
      <c r="K330">
        <v>0</v>
      </c>
      <c r="L330">
        <v>63.095500000000001</v>
      </c>
      <c r="S330" s="15" t="s">
        <v>232</v>
      </c>
      <c r="T330" s="15" t="s">
        <v>90</v>
      </c>
      <c r="U330" s="15">
        <v>0.52666666666666673</v>
      </c>
      <c r="V330" s="15">
        <v>24.484000000000002</v>
      </c>
      <c r="W330" s="15">
        <v>0.81613400000000003</v>
      </c>
    </row>
    <row r="331" spans="3:23" x14ac:dyDescent="0.25">
      <c r="C331" s="6" t="s">
        <v>352</v>
      </c>
      <c r="D331" s="6" t="s">
        <v>69</v>
      </c>
      <c r="E331" s="6">
        <v>0.86666699999999997</v>
      </c>
      <c r="F331" s="6">
        <v>9.2824000000000009</v>
      </c>
      <c r="I331" t="s">
        <v>351</v>
      </c>
      <c r="J331" t="s">
        <v>87</v>
      </c>
      <c r="K331">
        <v>6.1818181818181814E-2</v>
      </c>
      <c r="L331">
        <v>47.726199999999999</v>
      </c>
      <c r="S331" s="15" t="s">
        <v>233</v>
      </c>
      <c r="T331" s="15" t="s">
        <v>90</v>
      </c>
      <c r="U331" s="15">
        <v>0.58666666666666667</v>
      </c>
      <c r="V331" s="15">
        <v>26.866499999999998</v>
      </c>
      <c r="W331" s="15">
        <v>0.89555099999999999</v>
      </c>
    </row>
    <row r="332" spans="3:23" x14ac:dyDescent="0.25">
      <c r="C332" s="6" t="s">
        <v>353</v>
      </c>
      <c r="D332" s="6" t="s">
        <v>69</v>
      </c>
      <c r="E332" s="6">
        <v>1</v>
      </c>
      <c r="F332" s="6">
        <v>5.7738800000000001</v>
      </c>
      <c r="I332" t="s">
        <v>352</v>
      </c>
      <c r="J332" t="s">
        <v>87</v>
      </c>
      <c r="K332">
        <v>0</v>
      </c>
      <c r="L332">
        <v>48.969499999999996</v>
      </c>
      <c r="S332" s="15" t="s">
        <v>234</v>
      </c>
      <c r="T332" s="15" t="s">
        <v>90</v>
      </c>
      <c r="U332" s="15">
        <v>0.66666666666666663</v>
      </c>
      <c r="V332" s="15">
        <v>26.198</v>
      </c>
      <c r="W332" s="15">
        <v>0.87326599999999999</v>
      </c>
    </row>
    <row r="333" spans="3:23" x14ac:dyDescent="0.25">
      <c r="C333" s="6" t="s">
        <v>354</v>
      </c>
      <c r="D333" s="6" t="s">
        <v>69</v>
      </c>
      <c r="E333" s="6">
        <v>0.54</v>
      </c>
      <c r="F333" s="6">
        <v>18.3094</v>
      </c>
      <c r="I333" t="s">
        <v>353</v>
      </c>
      <c r="J333" t="s">
        <v>87</v>
      </c>
      <c r="K333">
        <v>0</v>
      </c>
      <c r="L333">
        <v>57.636699999999998</v>
      </c>
      <c r="S333" s="15" t="s">
        <v>235</v>
      </c>
      <c r="T333" s="15" t="s">
        <v>90</v>
      </c>
      <c r="U333" s="15">
        <v>0.65</v>
      </c>
      <c r="V333" s="15">
        <v>17.542899999999999</v>
      </c>
      <c r="W333" s="15">
        <v>0.584762</v>
      </c>
    </row>
    <row r="334" spans="3:23" x14ac:dyDescent="0.25">
      <c r="C334" s="6" t="s">
        <v>355</v>
      </c>
      <c r="D334" s="6" t="s">
        <v>69</v>
      </c>
      <c r="E334" s="6">
        <v>1</v>
      </c>
      <c r="F334" s="6">
        <v>8.0122999999999998</v>
      </c>
      <c r="I334" t="s">
        <v>354</v>
      </c>
      <c r="J334" t="s">
        <v>87</v>
      </c>
      <c r="K334">
        <v>0.10333333333333333</v>
      </c>
      <c r="L334">
        <v>40.046700000000001</v>
      </c>
      <c r="S334" s="15" t="s">
        <v>236</v>
      </c>
      <c r="T334" s="15" t="s">
        <v>90</v>
      </c>
      <c r="U334" s="15">
        <v>0.93333333333333335</v>
      </c>
      <c r="V334" s="15">
        <v>7.4509600000000002</v>
      </c>
      <c r="W334" s="15">
        <v>0.248365</v>
      </c>
    </row>
    <row r="335" spans="3:23" x14ac:dyDescent="0.25">
      <c r="C335" s="6" t="s">
        <v>356</v>
      </c>
      <c r="D335" s="6" t="s">
        <v>69</v>
      </c>
      <c r="E335" s="6">
        <v>1</v>
      </c>
      <c r="F335" s="6">
        <v>7.5971399999999996</v>
      </c>
      <c r="I335" t="s">
        <v>355</v>
      </c>
      <c r="J335" t="s">
        <v>87</v>
      </c>
      <c r="K335">
        <v>0</v>
      </c>
      <c r="L335">
        <v>59.415500000000002</v>
      </c>
      <c r="S335" s="15" t="s">
        <v>237</v>
      </c>
      <c r="T335" s="15" t="s">
        <v>90</v>
      </c>
      <c r="U335" s="15">
        <v>0.22333333333333333</v>
      </c>
      <c r="V335" s="15">
        <v>48.744100000000003</v>
      </c>
      <c r="W335" s="15">
        <v>1.6248</v>
      </c>
    </row>
    <row r="336" spans="3:23" x14ac:dyDescent="0.25">
      <c r="C336" s="6" t="s">
        <v>357</v>
      </c>
      <c r="D336" s="6" t="s">
        <v>69</v>
      </c>
      <c r="E336" s="6">
        <v>1</v>
      </c>
      <c r="F336" s="6">
        <v>8.5295400000000008</v>
      </c>
      <c r="I336" t="s">
        <v>356</v>
      </c>
      <c r="J336" t="s">
        <v>87</v>
      </c>
      <c r="K336">
        <v>0</v>
      </c>
      <c r="L336">
        <v>64.177199999999999</v>
      </c>
      <c r="S336" s="15" t="s">
        <v>238</v>
      </c>
      <c r="T336" s="15" t="s">
        <v>90</v>
      </c>
      <c r="U336" s="15">
        <v>0.2</v>
      </c>
      <c r="V336" s="15">
        <v>40.325600000000001</v>
      </c>
      <c r="W336" s="15">
        <v>1.34419</v>
      </c>
    </row>
    <row r="337" spans="3:23" x14ac:dyDescent="0.25">
      <c r="C337" s="6" t="s">
        <v>358</v>
      </c>
      <c r="D337" s="6" t="s">
        <v>69</v>
      </c>
      <c r="E337" s="6">
        <v>1</v>
      </c>
      <c r="F337" s="6">
        <v>8.5936900000000005</v>
      </c>
      <c r="I337" t="s">
        <v>357</v>
      </c>
      <c r="J337" t="s">
        <v>87</v>
      </c>
      <c r="K337">
        <v>4.3771043771043773E-2</v>
      </c>
      <c r="L337">
        <v>58.114699999999999</v>
      </c>
      <c r="S337" s="15" t="s">
        <v>239</v>
      </c>
      <c r="T337" s="15" t="s">
        <v>90</v>
      </c>
      <c r="U337" s="15">
        <v>0.21666666666666667</v>
      </c>
      <c r="V337" s="15">
        <v>27.804200000000002</v>
      </c>
      <c r="W337" s="15">
        <v>0.92680700000000005</v>
      </c>
    </row>
    <row r="338" spans="3:23" x14ac:dyDescent="0.25">
      <c r="C338" s="6" t="s">
        <v>359</v>
      </c>
      <c r="D338" s="6" t="s">
        <v>69</v>
      </c>
      <c r="E338" s="6">
        <v>1</v>
      </c>
      <c r="F338" s="6">
        <v>7.8715999999999999</v>
      </c>
      <c r="I338" t="s">
        <v>358</v>
      </c>
      <c r="J338" t="s">
        <v>87</v>
      </c>
      <c r="K338">
        <v>0</v>
      </c>
      <c r="L338">
        <v>46.378999999999998</v>
      </c>
      <c r="S338" s="15" t="s">
        <v>240</v>
      </c>
      <c r="T338" s="15" t="s">
        <v>90</v>
      </c>
      <c r="U338" s="15">
        <v>0.69</v>
      </c>
      <c r="V338" s="15">
        <v>16.014500000000002</v>
      </c>
      <c r="W338" s="15">
        <v>0.53381599999999996</v>
      </c>
    </row>
    <row r="339" spans="3:23" x14ac:dyDescent="0.25">
      <c r="C339" s="6" t="s">
        <v>360</v>
      </c>
      <c r="D339" s="6" t="s">
        <v>69</v>
      </c>
      <c r="E339" s="6">
        <v>0.91</v>
      </c>
      <c r="F339" s="6">
        <v>10.4575</v>
      </c>
      <c r="I339" t="s">
        <v>359</v>
      </c>
      <c r="J339" t="s">
        <v>87</v>
      </c>
      <c r="K339">
        <v>2.6666666666666668E-2</v>
      </c>
      <c r="L339">
        <v>44.525399999999998</v>
      </c>
      <c r="S339" s="15" t="s">
        <v>241</v>
      </c>
      <c r="T339" s="15" t="s">
        <v>90</v>
      </c>
      <c r="U339" s="15">
        <v>0.69333333333333336</v>
      </c>
      <c r="V339" s="15">
        <v>18.6967</v>
      </c>
      <c r="W339" s="15">
        <v>0.62322200000000005</v>
      </c>
    </row>
    <row r="340" spans="3:23" x14ac:dyDescent="0.25">
      <c r="C340" s="6" t="s">
        <v>361</v>
      </c>
      <c r="D340" s="6" t="s">
        <v>69</v>
      </c>
      <c r="E340" s="6">
        <v>0.95666700000000005</v>
      </c>
      <c r="F340" s="6">
        <v>7.8823800000000004</v>
      </c>
      <c r="I340" t="s">
        <v>360</v>
      </c>
      <c r="J340" t="s">
        <v>87</v>
      </c>
      <c r="K340">
        <v>0</v>
      </c>
      <c r="L340">
        <v>43.249299999999998</v>
      </c>
      <c r="S340" s="15" t="s">
        <v>242</v>
      </c>
      <c r="T340" s="15" t="s">
        <v>90</v>
      </c>
      <c r="U340" s="15">
        <v>0.70333333333333337</v>
      </c>
      <c r="V340" s="15">
        <v>15.7234</v>
      </c>
      <c r="W340" s="15">
        <v>0.52411300000000005</v>
      </c>
    </row>
    <row r="341" spans="3:23" x14ac:dyDescent="0.25">
      <c r="C341" s="6" t="s">
        <v>362</v>
      </c>
      <c r="D341" s="6" t="s">
        <v>69</v>
      </c>
      <c r="E341" s="6">
        <v>1</v>
      </c>
      <c r="F341" s="6">
        <v>5.1602499999999996</v>
      </c>
      <c r="I341" t="s">
        <v>361</v>
      </c>
      <c r="J341" t="s">
        <v>87</v>
      </c>
      <c r="K341">
        <v>0</v>
      </c>
      <c r="L341">
        <v>41.183199999999999</v>
      </c>
      <c r="S341" s="15" t="s">
        <v>243</v>
      </c>
      <c r="T341" s="15" t="s">
        <v>90</v>
      </c>
      <c r="U341" s="15">
        <v>1</v>
      </c>
      <c r="V341" s="15">
        <v>5.7208399999999999</v>
      </c>
      <c r="W341" s="15">
        <v>0.190695</v>
      </c>
    </row>
    <row r="342" spans="3:23" x14ac:dyDescent="0.25">
      <c r="C342" s="6" t="s">
        <v>363</v>
      </c>
      <c r="D342" s="6" t="s">
        <v>69</v>
      </c>
      <c r="E342" s="6">
        <v>0.95</v>
      </c>
      <c r="F342" s="6">
        <v>11.8378</v>
      </c>
      <c r="I342" t="s">
        <v>362</v>
      </c>
      <c r="J342" t="s">
        <v>87</v>
      </c>
      <c r="K342">
        <v>0</v>
      </c>
      <c r="L342">
        <v>57.223999999999997</v>
      </c>
      <c r="S342" s="15" t="s">
        <v>244</v>
      </c>
      <c r="T342" s="15" t="s">
        <v>90</v>
      </c>
      <c r="U342" s="15">
        <v>0.71666666666666667</v>
      </c>
      <c r="V342" s="15">
        <v>13.386200000000001</v>
      </c>
      <c r="W342" s="15">
        <v>0.45071499999999998</v>
      </c>
    </row>
    <row r="343" spans="3:23" x14ac:dyDescent="0.25">
      <c r="C343" s="6" t="s">
        <v>364</v>
      </c>
      <c r="D343" s="6" t="s">
        <v>69</v>
      </c>
      <c r="E343" s="6">
        <v>0.81</v>
      </c>
      <c r="F343" s="6">
        <v>10.655799999999999</v>
      </c>
      <c r="I343" t="s">
        <v>363</v>
      </c>
      <c r="J343" t="s">
        <v>87</v>
      </c>
      <c r="K343">
        <v>0</v>
      </c>
      <c r="L343">
        <v>57.112299999999998</v>
      </c>
      <c r="S343" s="15" t="s">
        <v>245</v>
      </c>
      <c r="T343" s="15" t="s">
        <v>90</v>
      </c>
      <c r="U343" s="15">
        <v>0.43333333333333335</v>
      </c>
      <c r="V343" s="15">
        <v>24.9499</v>
      </c>
      <c r="W343" s="15">
        <v>0.83166399999999996</v>
      </c>
    </row>
    <row r="344" spans="3:23" x14ac:dyDescent="0.25">
      <c r="C344" s="6" t="s">
        <v>365</v>
      </c>
      <c r="D344" s="6" t="s">
        <v>69</v>
      </c>
      <c r="E344" s="6">
        <v>1</v>
      </c>
      <c r="F344" s="6">
        <v>8.3982899999999994</v>
      </c>
      <c r="I344" t="s">
        <v>364</v>
      </c>
      <c r="J344" t="s">
        <v>87</v>
      </c>
      <c r="K344">
        <v>0</v>
      </c>
      <c r="L344">
        <v>53.293999999999997</v>
      </c>
      <c r="S344" s="15" t="s">
        <v>246</v>
      </c>
      <c r="T344" s="15" t="s">
        <v>90</v>
      </c>
      <c r="U344" s="15">
        <v>0.41666666666666669</v>
      </c>
      <c r="V344" s="15">
        <v>23.389500000000002</v>
      </c>
      <c r="W344" s="15">
        <v>0.77964900000000004</v>
      </c>
    </row>
    <row r="345" spans="3:23" x14ac:dyDescent="0.25">
      <c r="C345" s="6" t="s">
        <v>366</v>
      </c>
      <c r="D345" s="6" t="s">
        <v>69</v>
      </c>
      <c r="E345" s="6">
        <v>1</v>
      </c>
      <c r="F345" s="6">
        <v>6.4249999999999998</v>
      </c>
      <c r="I345" t="s">
        <v>365</v>
      </c>
      <c r="J345" t="s">
        <v>87</v>
      </c>
      <c r="K345">
        <v>6.968641114982578E-2</v>
      </c>
      <c r="L345">
        <v>38.270899999999997</v>
      </c>
      <c r="S345" s="15" t="s">
        <v>247</v>
      </c>
      <c r="T345" s="15" t="s">
        <v>90</v>
      </c>
      <c r="U345" s="15">
        <v>0.94</v>
      </c>
      <c r="V345" s="15">
        <v>9.2046100000000006</v>
      </c>
      <c r="W345" s="15">
        <v>0.30681999999999998</v>
      </c>
    </row>
    <row r="346" spans="3:23" x14ac:dyDescent="0.25">
      <c r="C346" s="6" t="s">
        <v>367</v>
      </c>
      <c r="D346" s="6" t="s">
        <v>69</v>
      </c>
      <c r="E346" s="6">
        <v>0.96</v>
      </c>
      <c r="F346" s="6">
        <v>8.7258499999999994</v>
      </c>
      <c r="I346" t="s">
        <v>366</v>
      </c>
      <c r="J346" t="s">
        <v>87</v>
      </c>
      <c r="K346">
        <v>0</v>
      </c>
      <c r="L346">
        <v>41.116500000000002</v>
      </c>
      <c r="S346" s="15" t="s">
        <v>248</v>
      </c>
      <c r="T346" s="15" t="s">
        <v>90</v>
      </c>
      <c r="U346" s="15">
        <v>0.64333333333333331</v>
      </c>
      <c r="V346" s="15">
        <v>19.3111</v>
      </c>
      <c r="W346" s="15">
        <v>0.643702</v>
      </c>
    </row>
    <row r="347" spans="3:23" x14ac:dyDescent="0.25">
      <c r="C347" s="6" t="s">
        <v>368</v>
      </c>
      <c r="D347" s="6" t="s">
        <v>69</v>
      </c>
      <c r="E347" s="6">
        <v>1</v>
      </c>
      <c r="F347" s="6">
        <v>6.4241000000000001</v>
      </c>
      <c r="I347" t="s">
        <v>367</v>
      </c>
      <c r="J347" t="s">
        <v>87</v>
      </c>
      <c r="K347">
        <v>0.28333333333333333</v>
      </c>
      <c r="L347">
        <v>33.005099999999999</v>
      </c>
      <c r="S347" s="15" t="s">
        <v>249</v>
      </c>
      <c r="T347" s="15" t="s">
        <v>90</v>
      </c>
      <c r="U347" s="15">
        <v>0.53333333333333333</v>
      </c>
      <c r="V347" s="15">
        <v>25.343299999999999</v>
      </c>
      <c r="W347" s="15">
        <v>0.84477800000000003</v>
      </c>
    </row>
    <row r="348" spans="3:23" x14ac:dyDescent="0.25">
      <c r="C348" s="6" t="s">
        <v>369</v>
      </c>
      <c r="D348" s="6" t="s">
        <v>69</v>
      </c>
      <c r="E348" s="6">
        <v>1</v>
      </c>
      <c r="F348" s="6">
        <v>6.6728300000000003</v>
      </c>
      <c r="I348" t="s">
        <v>368</v>
      </c>
      <c r="J348" t="s">
        <v>87</v>
      </c>
      <c r="K348">
        <v>8.4210526315789472E-2</v>
      </c>
      <c r="L348">
        <v>54.186100000000003</v>
      </c>
      <c r="S348" s="15" t="s">
        <v>250</v>
      </c>
      <c r="T348" s="15" t="s">
        <v>90</v>
      </c>
      <c r="U348" s="15">
        <v>0.70666666666666667</v>
      </c>
      <c r="V348" s="15">
        <v>28.462299999999999</v>
      </c>
      <c r="W348" s="15">
        <v>0.94874199999999997</v>
      </c>
    </row>
    <row r="349" spans="3:23" x14ac:dyDescent="0.25">
      <c r="C349" s="6" t="s">
        <v>370</v>
      </c>
      <c r="D349" s="6" t="s">
        <v>69</v>
      </c>
      <c r="E349" s="6">
        <v>1</v>
      </c>
      <c r="F349" s="6">
        <v>8.35046</v>
      </c>
      <c r="I349" t="s">
        <v>369</v>
      </c>
      <c r="J349" t="s">
        <v>87</v>
      </c>
      <c r="K349">
        <v>0</v>
      </c>
      <c r="L349">
        <v>55.021099999999997</v>
      </c>
      <c r="S349" s="15" t="s">
        <v>251</v>
      </c>
      <c r="T349" s="15" t="s">
        <v>90</v>
      </c>
      <c r="U349" s="15">
        <v>0.15</v>
      </c>
      <c r="V349" s="15">
        <v>59.9679</v>
      </c>
      <c r="W349" s="15">
        <v>1.9989300000000001</v>
      </c>
    </row>
    <row r="350" spans="3:23" x14ac:dyDescent="0.25">
      <c r="C350" s="6" t="s">
        <v>371</v>
      </c>
      <c r="D350" s="6" t="s">
        <v>69</v>
      </c>
      <c r="E350" s="6">
        <v>1</v>
      </c>
      <c r="F350" s="6">
        <v>6.9229200000000004</v>
      </c>
      <c r="I350" t="s">
        <v>370</v>
      </c>
      <c r="J350" t="s">
        <v>87</v>
      </c>
      <c r="K350">
        <v>0.34333333333333338</v>
      </c>
      <c r="L350">
        <v>31.086099999999998</v>
      </c>
      <c r="S350" s="15" t="s">
        <v>252</v>
      </c>
      <c r="T350" s="15" t="s">
        <v>90</v>
      </c>
      <c r="U350" s="15">
        <v>1</v>
      </c>
      <c r="V350" s="15">
        <v>5.9385500000000002</v>
      </c>
      <c r="W350" s="15">
        <v>0.19795199999999999</v>
      </c>
    </row>
    <row r="351" spans="3:23" x14ac:dyDescent="0.25">
      <c r="C351" s="6" t="s">
        <v>372</v>
      </c>
      <c r="D351" s="6" t="s">
        <v>69</v>
      </c>
      <c r="E351" s="6">
        <v>1</v>
      </c>
      <c r="F351" s="6">
        <v>7.2801299999999998</v>
      </c>
      <c r="I351" t="s">
        <v>371</v>
      </c>
      <c r="J351" t="s">
        <v>87</v>
      </c>
      <c r="K351">
        <v>5.2434456928838948E-2</v>
      </c>
      <c r="L351">
        <v>39.080599999999997</v>
      </c>
      <c r="S351" s="15" t="s">
        <v>253</v>
      </c>
      <c r="T351" s="15" t="s">
        <v>90</v>
      </c>
      <c r="U351" s="15">
        <v>0.66666666666666663</v>
      </c>
      <c r="V351" s="15">
        <v>17.9984</v>
      </c>
      <c r="W351" s="15">
        <v>0.59994599999999998</v>
      </c>
    </row>
    <row r="352" spans="3:23" x14ac:dyDescent="0.25">
      <c r="C352" s="6" t="s">
        <v>373</v>
      </c>
      <c r="D352" s="6" t="s">
        <v>69</v>
      </c>
      <c r="E352" s="6">
        <v>1</v>
      </c>
      <c r="F352" s="6">
        <v>7.5211199999999998</v>
      </c>
      <c r="I352" t="s">
        <v>372</v>
      </c>
      <c r="J352" t="s">
        <v>87</v>
      </c>
      <c r="K352">
        <v>0</v>
      </c>
      <c r="L352">
        <v>46.356999999999999</v>
      </c>
      <c r="S352" s="15" t="s">
        <v>254</v>
      </c>
      <c r="T352" s="15" t="s">
        <v>90</v>
      </c>
      <c r="U352" s="15">
        <v>0.57666666666666666</v>
      </c>
      <c r="V352" s="15">
        <v>21.792999999999999</v>
      </c>
      <c r="W352" s="15">
        <v>0.72643500000000005</v>
      </c>
    </row>
    <row r="353" spans="3:23" x14ac:dyDescent="0.25">
      <c r="C353" s="6" t="s">
        <v>374</v>
      </c>
      <c r="D353" s="6" t="s">
        <v>69</v>
      </c>
      <c r="E353" s="6">
        <v>1</v>
      </c>
      <c r="F353" s="6">
        <v>6.9753499999999997</v>
      </c>
      <c r="I353" t="s">
        <v>373</v>
      </c>
      <c r="J353" t="s">
        <v>87</v>
      </c>
      <c r="K353">
        <v>3.937007874015748E-3</v>
      </c>
      <c r="L353">
        <v>34.789200000000001</v>
      </c>
      <c r="S353" s="15" t="s">
        <v>255</v>
      </c>
      <c r="T353" s="15" t="s">
        <v>90</v>
      </c>
      <c r="U353" s="15">
        <v>0.69333333333333336</v>
      </c>
      <c r="V353" s="15">
        <v>16.607399999999998</v>
      </c>
      <c r="W353" s="15">
        <v>0.55358099999999999</v>
      </c>
    </row>
    <row r="354" spans="3:23" x14ac:dyDescent="0.25">
      <c r="C354" s="6" t="s">
        <v>375</v>
      </c>
      <c r="D354" s="6" t="s">
        <v>69</v>
      </c>
      <c r="E354" s="6">
        <v>1</v>
      </c>
      <c r="F354" s="6">
        <v>9.7427499999999991</v>
      </c>
      <c r="I354" t="s">
        <v>374</v>
      </c>
      <c r="J354" t="s">
        <v>87</v>
      </c>
      <c r="K354">
        <v>0.31333333333333335</v>
      </c>
      <c r="L354">
        <v>43.312600000000003</v>
      </c>
      <c r="S354" s="15" t="s">
        <v>256</v>
      </c>
      <c r="T354" s="15" t="s">
        <v>90</v>
      </c>
      <c r="U354" s="15">
        <v>0.38333333333333336</v>
      </c>
      <c r="V354" s="15">
        <v>31.267700000000001</v>
      </c>
      <c r="W354" s="15">
        <v>1.04226</v>
      </c>
    </row>
    <row r="355" spans="3:23" x14ac:dyDescent="0.25">
      <c r="C355" s="6" t="s">
        <v>376</v>
      </c>
      <c r="D355" s="6" t="s">
        <v>69</v>
      </c>
      <c r="E355" s="6">
        <v>1</v>
      </c>
      <c r="F355" s="6">
        <v>7.0187999999999997</v>
      </c>
      <c r="I355" t="s">
        <v>375</v>
      </c>
      <c r="J355" t="s">
        <v>87</v>
      </c>
      <c r="K355">
        <v>7.0234113712374577E-2</v>
      </c>
      <c r="L355">
        <v>43.704700000000003</v>
      </c>
      <c r="S355" s="15" t="s">
        <v>257</v>
      </c>
      <c r="T355" s="15" t="s">
        <v>90</v>
      </c>
      <c r="U355" s="15">
        <v>0.70666666666666667</v>
      </c>
      <c r="V355" s="15">
        <v>16.164100000000001</v>
      </c>
      <c r="W355" s="15">
        <v>0.53880300000000003</v>
      </c>
    </row>
    <row r="356" spans="3:23" x14ac:dyDescent="0.25">
      <c r="C356" s="6" t="s">
        <v>377</v>
      </c>
      <c r="D356" s="6" t="s">
        <v>69</v>
      </c>
      <c r="E356" s="6">
        <v>1</v>
      </c>
      <c r="F356" s="6">
        <v>7.3820499999999996</v>
      </c>
      <c r="I356" t="s">
        <v>376</v>
      </c>
      <c r="J356" t="s">
        <v>87</v>
      </c>
      <c r="K356">
        <v>0.26</v>
      </c>
      <c r="L356">
        <v>42.222200000000001</v>
      </c>
      <c r="S356" s="15" t="s">
        <v>258</v>
      </c>
      <c r="T356" s="15" t="s">
        <v>90</v>
      </c>
      <c r="U356" s="15">
        <v>0.91</v>
      </c>
      <c r="V356" s="15">
        <v>12.129</v>
      </c>
      <c r="W356" s="15">
        <v>0.40430100000000002</v>
      </c>
    </row>
    <row r="357" spans="3:23" x14ac:dyDescent="0.25">
      <c r="C357" s="6" t="s">
        <v>378</v>
      </c>
      <c r="D357" s="6" t="s">
        <v>69</v>
      </c>
      <c r="E357" s="6">
        <v>1</v>
      </c>
      <c r="F357" s="6">
        <v>5.97098</v>
      </c>
      <c r="I357" t="s">
        <v>377</v>
      </c>
      <c r="J357" t="s">
        <v>87</v>
      </c>
      <c r="K357">
        <v>0.31666666666666665</v>
      </c>
      <c r="L357">
        <v>31.5322</v>
      </c>
      <c r="S357" s="15" t="s">
        <v>259</v>
      </c>
      <c r="T357" s="15" t="s">
        <v>90</v>
      </c>
      <c r="U357" s="15">
        <v>0.77333333333333332</v>
      </c>
      <c r="V357" s="15">
        <v>17.321999999999999</v>
      </c>
      <c r="W357" s="15">
        <v>0.57739799999999997</v>
      </c>
    </row>
    <row r="358" spans="3:23" x14ac:dyDescent="0.25">
      <c r="C358" s="6" t="s">
        <v>379</v>
      </c>
      <c r="D358" s="6" t="s">
        <v>69</v>
      </c>
      <c r="E358" s="6">
        <v>0.55000000000000004</v>
      </c>
      <c r="F358" s="6">
        <v>18.168099999999999</v>
      </c>
      <c r="I358" t="s">
        <v>378</v>
      </c>
      <c r="J358" t="s">
        <v>87</v>
      </c>
      <c r="K358">
        <v>4.6666666666666662E-2</v>
      </c>
      <c r="L358">
        <v>46.159500000000001</v>
      </c>
      <c r="S358" s="15" t="s">
        <v>260</v>
      </c>
      <c r="T358" s="15" t="s">
        <v>90</v>
      </c>
      <c r="U358" s="15">
        <v>0.28999999999999998</v>
      </c>
      <c r="V358" s="15">
        <v>29.6493</v>
      </c>
      <c r="W358" s="15">
        <v>0.98830799999999996</v>
      </c>
    </row>
    <row r="359" spans="3:23" x14ac:dyDescent="0.25">
      <c r="C359" s="6" t="s">
        <v>380</v>
      </c>
      <c r="D359" s="6" t="s">
        <v>69</v>
      </c>
      <c r="E359" s="6">
        <v>1</v>
      </c>
      <c r="F359" s="6">
        <v>10.121499999999999</v>
      </c>
      <c r="I359" t="s">
        <v>379</v>
      </c>
      <c r="J359" t="s">
        <v>87</v>
      </c>
      <c r="K359">
        <v>0.13333333333333333</v>
      </c>
      <c r="L359">
        <v>27.2958</v>
      </c>
      <c r="S359" s="15" t="s">
        <v>261</v>
      </c>
      <c r="T359" s="15" t="s">
        <v>90</v>
      </c>
      <c r="U359" s="15">
        <v>0.26999999999999996</v>
      </c>
      <c r="V359" s="15">
        <v>32.217399999999998</v>
      </c>
      <c r="W359" s="15">
        <v>1.0739099999999999</v>
      </c>
    </row>
    <row r="360" spans="3:23" x14ac:dyDescent="0.25">
      <c r="C360" s="6" t="s">
        <v>381</v>
      </c>
      <c r="D360" s="6" t="s">
        <v>69</v>
      </c>
      <c r="E360" s="6">
        <v>1</v>
      </c>
      <c r="F360" s="6">
        <v>12.136200000000001</v>
      </c>
      <c r="I360" t="s">
        <v>380</v>
      </c>
      <c r="J360" t="s">
        <v>87</v>
      </c>
      <c r="K360">
        <v>0</v>
      </c>
      <c r="L360">
        <v>42.829900000000002</v>
      </c>
      <c r="S360" s="15" t="s">
        <v>262</v>
      </c>
      <c r="T360" s="15" t="s">
        <v>90</v>
      </c>
      <c r="U360" s="15">
        <v>0.28000000000000003</v>
      </c>
      <c r="V360" s="15">
        <v>32.329599999999999</v>
      </c>
      <c r="W360" s="15">
        <v>1.07765</v>
      </c>
    </row>
    <row r="361" spans="3:23" x14ac:dyDescent="0.25">
      <c r="C361" s="6" t="s">
        <v>382</v>
      </c>
      <c r="D361" s="6" t="s">
        <v>69</v>
      </c>
      <c r="E361" s="6">
        <v>1</v>
      </c>
      <c r="F361" s="6">
        <v>8.1218699999999995</v>
      </c>
      <c r="I361" t="s">
        <v>381</v>
      </c>
      <c r="J361" t="s">
        <v>87</v>
      </c>
      <c r="K361">
        <v>0</v>
      </c>
      <c r="L361">
        <v>41.749499999999998</v>
      </c>
      <c r="S361" s="15" t="s">
        <v>263</v>
      </c>
      <c r="T361" s="15" t="s">
        <v>90</v>
      </c>
      <c r="U361" s="15">
        <v>0.64</v>
      </c>
      <c r="V361" s="15">
        <v>16.499099999999999</v>
      </c>
      <c r="W361" s="15">
        <v>0.54996999999999996</v>
      </c>
    </row>
    <row r="362" spans="3:23" x14ac:dyDescent="0.25">
      <c r="C362" s="6" t="s">
        <v>383</v>
      </c>
      <c r="D362" s="6" t="s">
        <v>69</v>
      </c>
      <c r="E362" s="6">
        <v>0.95</v>
      </c>
      <c r="F362" s="6">
        <v>7.0582099999999999</v>
      </c>
      <c r="I362" t="s">
        <v>382</v>
      </c>
      <c r="J362" t="s">
        <v>87</v>
      </c>
      <c r="K362">
        <v>0.11397058823529412</v>
      </c>
      <c r="L362">
        <v>29.745699999999999</v>
      </c>
      <c r="S362" s="15" t="s">
        <v>264</v>
      </c>
      <c r="T362" s="15" t="s">
        <v>90</v>
      </c>
      <c r="U362" s="15">
        <v>0.51666666666666672</v>
      </c>
      <c r="V362" s="15">
        <v>21.3001</v>
      </c>
      <c r="W362" s="15">
        <v>0.71000300000000005</v>
      </c>
    </row>
    <row r="363" spans="3:23" x14ac:dyDescent="0.25">
      <c r="C363" s="6" t="s">
        <v>384</v>
      </c>
      <c r="D363" s="6" t="s">
        <v>69</v>
      </c>
      <c r="E363" s="6">
        <v>1</v>
      </c>
      <c r="F363" s="6">
        <v>3.6194700000000002</v>
      </c>
      <c r="I363" t="s">
        <v>383</v>
      </c>
      <c r="J363" t="s">
        <v>87</v>
      </c>
      <c r="K363">
        <v>0</v>
      </c>
      <c r="L363">
        <v>56.571800000000003</v>
      </c>
      <c r="S363" s="15" t="s">
        <v>265</v>
      </c>
      <c r="T363" s="15" t="s">
        <v>90</v>
      </c>
      <c r="U363" s="15">
        <v>0.53</v>
      </c>
      <c r="V363" s="15">
        <v>18.406500000000001</v>
      </c>
      <c r="W363" s="15">
        <v>0.61355000000000004</v>
      </c>
    </row>
    <row r="364" spans="3:23" x14ac:dyDescent="0.25">
      <c r="C364" s="6" t="s">
        <v>385</v>
      </c>
      <c r="D364" s="6" t="s">
        <v>69</v>
      </c>
      <c r="E364" s="6">
        <v>1</v>
      </c>
      <c r="F364" s="6">
        <v>3.7666400000000002</v>
      </c>
      <c r="I364" t="s">
        <v>384</v>
      </c>
      <c r="J364" t="s">
        <v>87</v>
      </c>
      <c r="K364">
        <v>1.0309278350515464E-2</v>
      </c>
      <c r="L364">
        <v>50.757800000000003</v>
      </c>
      <c r="S364" s="15" t="s">
        <v>266</v>
      </c>
      <c r="T364" s="15" t="s">
        <v>90</v>
      </c>
      <c r="U364" s="15">
        <v>0.89</v>
      </c>
      <c r="V364" s="15">
        <v>9.0613200000000003</v>
      </c>
      <c r="W364" s="15">
        <v>0.30204399999999998</v>
      </c>
    </row>
    <row r="365" spans="3:23" x14ac:dyDescent="0.25">
      <c r="C365" s="6" t="s">
        <v>386</v>
      </c>
      <c r="D365" s="6" t="s">
        <v>69</v>
      </c>
      <c r="E365" s="6">
        <v>1</v>
      </c>
      <c r="F365" s="6">
        <v>5.5855699999999997</v>
      </c>
      <c r="I365" t="s">
        <v>385</v>
      </c>
      <c r="J365" t="s">
        <v>87</v>
      </c>
      <c r="K365">
        <v>6.1068702290076333E-2</v>
      </c>
      <c r="L365">
        <v>29.009899999999998</v>
      </c>
      <c r="S365" s="15" t="s">
        <v>267</v>
      </c>
      <c r="T365" s="15" t="s">
        <v>90</v>
      </c>
      <c r="U365" s="15">
        <v>0.53666666666666674</v>
      </c>
      <c r="V365" s="15">
        <v>22.714700000000001</v>
      </c>
      <c r="W365" s="15">
        <v>0.757158</v>
      </c>
    </row>
    <row r="366" spans="3:23" x14ac:dyDescent="0.25">
      <c r="C366" s="6" t="s">
        <v>387</v>
      </c>
      <c r="D366" s="6" t="s">
        <v>69</v>
      </c>
      <c r="E366" s="6">
        <v>1</v>
      </c>
      <c r="F366" s="6">
        <v>4.4818100000000003</v>
      </c>
      <c r="I366" t="s">
        <v>386</v>
      </c>
      <c r="J366" t="s">
        <v>87</v>
      </c>
      <c r="K366">
        <v>0</v>
      </c>
      <c r="L366">
        <v>54.716200000000001</v>
      </c>
      <c r="S366" s="15" t="s">
        <v>268</v>
      </c>
      <c r="T366" s="15" t="s">
        <v>90</v>
      </c>
      <c r="U366" s="15">
        <v>0.92</v>
      </c>
      <c r="V366" s="15">
        <v>10.553699999999999</v>
      </c>
      <c r="W366" s="15">
        <v>0.35179100000000002</v>
      </c>
    </row>
    <row r="367" spans="3:23" x14ac:dyDescent="0.25">
      <c r="C367" s="6" t="s">
        <v>388</v>
      </c>
      <c r="D367" s="6" t="s">
        <v>69</v>
      </c>
      <c r="E367" s="6">
        <v>1</v>
      </c>
      <c r="F367" s="6">
        <v>4.6598800000000002</v>
      </c>
      <c r="I367" t="s">
        <v>387</v>
      </c>
      <c r="J367" t="s">
        <v>87</v>
      </c>
      <c r="K367">
        <v>0.11333333333333333</v>
      </c>
      <c r="L367">
        <v>36.464199999999998</v>
      </c>
      <c r="S367" s="15" t="s">
        <v>269</v>
      </c>
      <c r="T367" s="15" t="s">
        <v>90</v>
      </c>
      <c r="U367" s="15">
        <v>0.91333333333333333</v>
      </c>
      <c r="V367" s="15">
        <v>11.039099999999999</v>
      </c>
      <c r="W367" s="15">
        <v>0.36796899999999999</v>
      </c>
    </row>
    <row r="368" spans="3:23" x14ac:dyDescent="0.25">
      <c r="C368" s="6" t="s">
        <v>389</v>
      </c>
      <c r="D368" s="6" t="s">
        <v>69</v>
      </c>
      <c r="E368" s="6">
        <v>1</v>
      </c>
      <c r="F368" s="6">
        <v>4.3320400000000001</v>
      </c>
      <c r="I368" t="s">
        <v>388</v>
      </c>
      <c r="J368" t="s">
        <v>87</v>
      </c>
      <c r="K368">
        <v>4.1237113402061855E-2</v>
      </c>
      <c r="L368">
        <v>45.465200000000003</v>
      </c>
      <c r="S368" s="15" t="s">
        <v>270</v>
      </c>
      <c r="T368" s="15" t="s">
        <v>90</v>
      </c>
      <c r="U368" s="15">
        <v>0.89</v>
      </c>
      <c r="V368" s="15">
        <v>11.087</v>
      </c>
      <c r="W368" s="15">
        <v>0.36956800000000001</v>
      </c>
    </row>
    <row r="369" spans="3:23" x14ac:dyDescent="0.25">
      <c r="C369" s="6" t="s">
        <v>390</v>
      </c>
      <c r="D369" s="6" t="s">
        <v>69</v>
      </c>
      <c r="E369" s="6">
        <v>0.94666700000000004</v>
      </c>
      <c r="F369" s="6">
        <v>8.5349400000000006</v>
      </c>
      <c r="I369" t="s">
        <v>389</v>
      </c>
      <c r="J369" t="s">
        <v>87</v>
      </c>
      <c r="K369">
        <v>0</v>
      </c>
      <c r="L369">
        <v>53.081200000000003</v>
      </c>
      <c r="S369" s="15" t="s">
        <v>271</v>
      </c>
      <c r="T369" s="15" t="s">
        <v>90</v>
      </c>
      <c r="U369" s="15">
        <v>1</v>
      </c>
      <c r="V369" s="15">
        <v>10.5855</v>
      </c>
      <c r="W369" s="15">
        <v>0.35285100000000003</v>
      </c>
    </row>
    <row r="370" spans="3:23" x14ac:dyDescent="0.25">
      <c r="C370" s="6" t="s">
        <v>391</v>
      </c>
      <c r="D370" s="6" t="s">
        <v>69</v>
      </c>
      <c r="E370" s="6">
        <v>0.74333300000000002</v>
      </c>
      <c r="F370" s="6">
        <v>14.545400000000001</v>
      </c>
      <c r="I370" t="s">
        <v>390</v>
      </c>
      <c r="J370" t="s">
        <v>87</v>
      </c>
      <c r="K370">
        <v>0.35</v>
      </c>
      <c r="L370">
        <v>33.750799999999998</v>
      </c>
      <c r="S370" s="15" t="s">
        <v>272</v>
      </c>
      <c r="T370" s="15" t="s">
        <v>90</v>
      </c>
      <c r="U370" s="15">
        <v>1</v>
      </c>
      <c r="V370" s="15">
        <v>10.4533</v>
      </c>
      <c r="W370" s="15">
        <v>0.34844199999999997</v>
      </c>
    </row>
    <row r="371" spans="3:23" x14ac:dyDescent="0.25">
      <c r="C371" s="6" t="s">
        <v>392</v>
      </c>
      <c r="D371" s="6" t="s">
        <v>69</v>
      </c>
      <c r="E371" s="6">
        <v>7.6666999999999999E-2</v>
      </c>
      <c r="F371" s="6">
        <v>40.229300000000002</v>
      </c>
      <c r="I371" t="s">
        <v>391</v>
      </c>
      <c r="J371" t="s">
        <v>87</v>
      </c>
      <c r="K371">
        <v>0.45</v>
      </c>
      <c r="L371">
        <v>19.7713</v>
      </c>
      <c r="S371" s="15" t="s">
        <v>273</v>
      </c>
      <c r="T371" s="15" t="s">
        <v>90</v>
      </c>
      <c r="U371" s="15">
        <v>0.92666666666666664</v>
      </c>
      <c r="V371" s="15">
        <v>11.2951</v>
      </c>
      <c r="W371" s="15">
        <v>0.37650299999999998</v>
      </c>
    </row>
    <row r="372" spans="3:23" x14ac:dyDescent="0.25">
      <c r="C372" s="6" t="s">
        <v>393</v>
      </c>
      <c r="D372" s="6" t="s">
        <v>69</v>
      </c>
      <c r="E372" s="6">
        <v>1</v>
      </c>
      <c r="F372" s="6">
        <v>4.9342800000000002</v>
      </c>
      <c r="I372" t="s">
        <v>392</v>
      </c>
      <c r="J372" t="s">
        <v>87</v>
      </c>
      <c r="K372">
        <v>3.0000000000000002E-2</v>
      </c>
      <c r="L372">
        <v>45.587400000000002</v>
      </c>
      <c r="S372" s="15" t="s">
        <v>274</v>
      </c>
      <c r="T372" s="15" t="s">
        <v>90</v>
      </c>
      <c r="U372" s="15">
        <v>1</v>
      </c>
      <c r="V372" s="15">
        <v>10.018800000000001</v>
      </c>
      <c r="W372" s="15">
        <v>0.33395999999999998</v>
      </c>
    </row>
    <row r="373" spans="3:23" x14ac:dyDescent="0.25">
      <c r="C373" s="6" t="s">
        <v>394</v>
      </c>
      <c r="D373" s="6" t="s">
        <v>69</v>
      </c>
      <c r="E373" s="6">
        <v>1</v>
      </c>
      <c r="F373" s="6">
        <v>5.02583</v>
      </c>
      <c r="I373" t="s">
        <v>393</v>
      </c>
      <c r="J373" t="s">
        <v>87</v>
      </c>
      <c r="K373">
        <v>0.11333333333333333</v>
      </c>
      <c r="L373">
        <v>37.496699999999997</v>
      </c>
      <c r="S373" s="15" t="s">
        <v>275</v>
      </c>
      <c r="T373" s="15" t="s">
        <v>90</v>
      </c>
      <c r="U373" s="15">
        <v>1</v>
      </c>
      <c r="V373" s="15">
        <v>10.5647</v>
      </c>
      <c r="W373" s="15">
        <v>0.35215800000000003</v>
      </c>
    </row>
    <row r="374" spans="3:23" x14ac:dyDescent="0.25">
      <c r="C374" s="6" t="s">
        <v>395</v>
      </c>
      <c r="D374" s="6" t="s">
        <v>69</v>
      </c>
      <c r="E374" s="6">
        <v>1</v>
      </c>
      <c r="F374" s="6">
        <v>3.1116700000000002</v>
      </c>
      <c r="I374" t="s">
        <v>394</v>
      </c>
      <c r="J374" t="s">
        <v>87</v>
      </c>
      <c r="K374">
        <v>0.17465753424657532</v>
      </c>
      <c r="L374">
        <v>35.450699999999998</v>
      </c>
      <c r="S374" s="15" t="s">
        <v>276</v>
      </c>
      <c r="T374" s="15" t="s">
        <v>90</v>
      </c>
      <c r="U374" s="15">
        <v>1</v>
      </c>
      <c r="V374" s="15">
        <v>9.67117</v>
      </c>
      <c r="W374" s="15">
        <v>0.32237199999999999</v>
      </c>
    </row>
    <row r="375" spans="3:23" x14ac:dyDescent="0.25">
      <c r="C375" s="6" t="s">
        <v>396</v>
      </c>
      <c r="D375" s="6" t="s">
        <v>69</v>
      </c>
      <c r="E375" s="6">
        <v>1</v>
      </c>
      <c r="F375" s="6">
        <v>12.2006</v>
      </c>
      <c r="I375" t="s">
        <v>395</v>
      </c>
      <c r="J375" t="s">
        <v>87</v>
      </c>
      <c r="K375">
        <v>0</v>
      </c>
      <c r="L375">
        <v>44.391800000000003</v>
      </c>
      <c r="S375" s="15" t="s">
        <v>277</v>
      </c>
      <c r="T375" s="15" t="s">
        <v>90</v>
      </c>
      <c r="U375" s="15">
        <v>0.95</v>
      </c>
      <c r="V375" s="15">
        <v>10.8454</v>
      </c>
      <c r="W375" s="15">
        <v>0.36151299999999997</v>
      </c>
    </row>
    <row r="376" spans="3:23" x14ac:dyDescent="0.25">
      <c r="C376" s="6" t="s">
        <v>397</v>
      </c>
      <c r="D376" s="6" t="s">
        <v>69</v>
      </c>
      <c r="E376" s="6">
        <v>1</v>
      </c>
      <c r="F376" s="6">
        <v>7.9256700000000002</v>
      </c>
      <c r="I376" t="s">
        <v>396</v>
      </c>
      <c r="J376" t="s">
        <v>87</v>
      </c>
      <c r="K376">
        <v>3.6496350364963508E-2</v>
      </c>
      <c r="L376">
        <v>33.4908</v>
      </c>
      <c r="S376" s="15" t="s">
        <v>278</v>
      </c>
      <c r="T376" s="15" t="s">
        <v>90</v>
      </c>
      <c r="U376" s="15">
        <v>1</v>
      </c>
      <c r="V376" s="15">
        <v>11.112399999999999</v>
      </c>
      <c r="W376" s="15">
        <v>0.37041200000000002</v>
      </c>
    </row>
    <row r="377" spans="3:23" x14ac:dyDescent="0.25">
      <c r="C377" s="6" t="s">
        <v>398</v>
      </c>
      <c r="D377" s="6" t="s">
        <v>69</v>
      </c>
      <c r="E377" s="6">
        <v>0.77333300000000005</v>
      </c>
      <c r="F377" s="6">
        <v>12.9908</v>
      </c>
      <c r="I377" t="s">
        <v>397</v>
      </c>
      <c r="J377" t="s">
        <v>87</v>
      </c>
      <c r="K377">
        <v>0</v>
      </c>
      <c r="L377">
        <v>36.6616</v>
      </c>
      <c r="S377" s="15" t="s">
        <v>279</v>
      </c>
      <c r="T377" s="15" t="s">
        <v>90</v>
      </c>
      <c r="U377" s="15">
        <v>0.95</v>
      </c>
      <c r="V377" s="15">
        <v>11.5982</v>
      </c>
      <c r="W377" s="15">
        <v>0.38660800000000001</v>
      </c>
    </row>
    <row r="378" spans="3:23" x14ac:dyDescent="0.25">
      <c r="C378" s="6" t="s">
        <v>399</v>
      </c>
      <c r="D378" s="6" t="s">
        <v>69</v>
      </c>
      <c r="E378" s="6">
        <v>1</v>
      </c>
      <c r="F378" s="6">
        <v>9.1639700000000008</v>
      </c>
      <c r="I378" t="s">
        <v>398</v>
      </c>
      <c r="J378" t="s">
        <v>87</v>
      </c>
      <c r="K378">
        <v>0.11643835616438356</v>
      </c>
      <c r="L378">
        <v>41.191099999999999</v>
      </c>
      <c r="S378" s="15" t="s">
        <v>280</v>
      </c>
      <c r="T378" s="15" t="s">
        <v>90</v>
      </c>
      <c r="U378" s="15">
        <v>0.27333333333333332</v>
      </c>
      <c r="V378" s="15">
        <v>26.469200000000001</v>
      </c>
      <c r="W378" s="15">
        <v>0.88230799999999998</v>
      </c>
    </row>
    <row r="379" spans="3:23" x14ac:dyDescent="0.25">
      <c r="C379" s="6" t="s">
        <v>400</v>
      </c>
      <c r="D379" s="6" t="s">
        <v>69</v>
      </c>
      <c r="E379" s="6">
        <v>1</v>
      </c>
      <c r="F379" s="6">
        <v>5.5015299999999998</v>
      </c>
      <c r="I379" t="s">
        <v>399</v>
      </c>
      <c r="J379" t="s">
        <v>87</v>
      </c>
      <c r="K379">
        <v>8.8652482269503549E-2</v>
      </c>
      <c r="L379">
        <v>51.5745</v>
      </c>
      <c r="S379" s="15" t="s">
        <v>281</v>
      </c>
      <c r="T379" s="15" t="s">
        <v>90</v>
      </c>
      <c r="U379" s="15">
        <v>0.96333333333333326</v>
      </c>
      <c r="V379" s="15">
        <v>10.8264</v>
      </c>
      <c r="W379" s="15">
        <v>0.36087999999999998</v>
      </c>
    </row>
    <row r="380" spans="3:23" x14ac:dyDescent="0.25">
      <c r="C380" s="6" t="s">
        <v>401</v>
      </c>
      <c r="D380" s="6" t="s">
        <v>69</v>
      </c>
      <c r="E380" s="6">
        <v>1</v>
      </c>
      <c r="F380" s="6">
        <v>5.3561399999999999</v>
      </c>
      <c r="I380" t="s">
        <v>400</v>
      </c>
      <c r="J380" t="s">
        <v>87</v>
      </c>
      <c r="K380">
        <v>0</v>
      </c>
      <c r="L380">
        <v>35.906199999999998</v>
      </c>
      <c r="S380" s="15" t="s">
        <v>282</v>
      </c>
      <c r="T380" s="15" t="s">
        <v>90</v>
      </c>
      <c r="U380" s="15">
        <v>0.49</v>
      </c>
      <c r="V380" s="15">
        <v>24.430399999999999</v>
      </c>
      <c r="W380" s="15">
        <v>0.81434799999999996</v>
      </c>
    </row>
    <row r="381" spans="3:23" x14ac:dyDescent="0.25">
      <c r="C381" s="6" t="s">
        <v>402</v>
      </c>
      <c r="D381" s="6" t="s">
        <v>69</v>
      </c>
      <c r="E381" s="6">
        <v>0.91333299999999995</v>
      </c>
      <c r="F381" s="6">
        <v>9.6988299999999992</v>
      </c>
      <c r="I381" t="s">
        <v>401</v>
      </c>
      <c r="J381" t="s">
        <v>87</v>
      </c>
      <c r="K381">
        <v>0</v>
      </c>
      <c r="L381">
        <v>50.985599999999998</v>
      </c>
      <c r="S381" s="15" t="s">
        <v>283</v>
      </c>
      <c r="T381" s="15" t="s">
        <v>90</v>
      </c>
      <c r="U381" s="15">
        <v>0.60333333333333339</v>
      </c>
      <c r="V381" s="15">
        <v>17.153300000000002</v>
      </c>
      <c r="W381" s="15">
        <v>0.57755299999999998</v>
      </c>
    </row>
    <row r="382" spans="3:23" x14ac:dyDescent="0.25">
      <c r="C382" s="6" t="s">
        <v>403</v>
      </c>
      <c r="D382" s="6" t="s">
        <v>69</v>
      </c>
      <c r="E382" s="6">
        <v>0.37666699999999997</v>
      </c>
      <c r="F382" s="6">
        <v>21.634699999999999</v>
      </c>
      <c r="I382" t="s">
        <v>402</v>
      </c>
      <c r="J382" t="s">
        <v>87</v>
      </c>
      <c r="K382">
        <v>0</v>
      </c>
      <c r="L382">
        <v>45.263199999999998</v>
      </c>
      <c r="S382" s="15" t="s">
        <v>284</v>
      </c>
      <c r="T382" s="15" t="s">
        <v>90</v>
      </c>
      <c r="U382" s="15">
        <v>0.75</v>
      </c>
      <c r="V382" s="15">
        <v>15.448700000000001</v>
      </c>
      <c r="W382" s="15">
        <v>0.51495500000000005</v>
      </c>
    </row>
    <row r="383" spans="3:23" x14ac:dyDescent="0.25">
      <c r="C383" s="6" t="s">
        <v>404</v>
      </c>
      <c r="D383" s="6" t="s">
        <v>69</v>
      </c>
      <c r="E383" s="6">
        <v>0.8</v>
      </c>
      <c r="F383" s="6">
        <v>15.2257</v>
      </c>
      <c r="I383" t="s">
        <v>403</v>
      </c>
      <c r="J383" t="s">
        <v>87</v>
      </c>
      <c r="K383">
        <v>7.0000000000000007E-2</v>
      </c>
      <c r="L383">
        <v>39.9908</v>
      </c>
      <c r="S383" s="15" t="s">
        <v>285</v>
      </c>
      <c r="T383" s="15" t="s">
        <v>90</v>
      </c>
      <c r="U383" s="15">
        <v>0.8666666666666667</v>
      </c>
      <c r="V383" s="15">
        <v>9.4404500000000002</v>
      </c>
      <c r="W383" s="15">
        <v>0.31468200000000002</v>
      </c>
    </row>
    <row r="384" spans="3:23" x14ac:dyDescent="0.25">
      <c r="C384" s="6" t="s">
        <v>405</v>
      </c>
      <c r="D384" s="6" t="s">
        <v>69</v>
      </c>
      <c r="E384" s="6">
        <v>0.81333299999999997</v>
      </c>
      <c r="F384" s="6">
        <v>11.896800000000001</v>
      </c>
      <c r="I384" t="s">
        <v>404</v>
      </c>
      <c r="J384" t="s">
        <v>87</v>
      </c>
      <c r="K384">
        <v>0.12184873949579833</v>
      </c>
      <c r="L384">
        <v>20.8704</v>
      </c>
      <c r="S384" s="15" t="s">
        <v>286</v>
      </c>
      <c r="T384" s="15" t="s">
        <v>90</v>
      </c>
      <c r="U384" s="15">
        <v>0.97000000000000008</v>
      </c>
      <c r="V384" s="15">
        <v>6.7403899999999997</v>
      </c>
      <c r="W384" s="15">
        <v>0.22467999999999999</v>
      </c>
    </row>
    <row r="385" spans="3:23" x14ac:dyDescent="0.25">
      <c r="C385" s="6" t="s">
        <v>406</v>
      </c>
      <c r="D385" s="6" t="s">
        <v>69</v>
      </c>
      <c r="E385" s="6">
        <v>1</v>
      </c>
      <c r="F385" s="6">
        <v>10.4802</v>
      </c>
      <c r="I385" t="s">
        <v>406</v>
      </c>
      <c r="J385" t="s">
        <v>87</v>
      </c>
      <c r="K385">
        <v>0.10801393728222995</v>
      </c>
      <c r="L385">
        <v>25.456700000000001</v>
      </c>
      <c r="S385" s="15" t="s">
        <v>287</v>
      </c>
      <c r="T385" s="15" t="s">
        <v>90</v>
      </c>
      <c r="U385" s="15">
        <v>0.87</v>
      </c>
      <c r="V385" s="15">
        <v>11.002599999999999</v>
      </c>
      <c r="W385" s="15">
        <v>0.366753</v>
      </c>
    </row>
    <row r="386" spans="3:23" x14ac:dyDescent="0.25">
      <c r="C386" s="6" t="s">
        <v>407</v>
      </c>
      <c r="D386" s="6" t="s">
        <v>69</v>
      </c>
      <c r="E386" s="6">
        <v>0.65333300000000005</v>
      </c>
      <c r="F386" s="6">
        <v>17.0288</v>
      </c>
      <c r="I386" t="s">
        <v>407</v>
      </c>
      <c r="J386" t="s">
        <v>87</v>
      </c>
      <c r="K386">
        <v>0</v>
      </c>
      <c r="L386">
        <v>39.746099999999998</v>
      </c>
      <c r="S386" s="15" t="s">
        <v>288</v>
      </c>
      <c r="T386" s="15" t="s">
        <v>90</v>
      </c>
      <c r="U386" s="15">
        <v>1</v>
      </c>
      <c r="V386" s="15">
        <v>6.8465299999999996</v>
      </c>
      <c r="W386" s="15">
        <v>0.228218</v>
      </c>
    </row>
    <row r="387" spans="3:23" x14ac:dyDescent="0.25">
      <c r="C387" s="6" t="s">
        <v>408</v>
      </c>
      <c r="D387" s="6" t="s">
        <v>69</v>
      </c>
      <c r="E387" s="6">
        <v>1</v>
      </c>
      <c r="F387" s="6">
        <v>9.5822099999999999</v>
      </c>
      <c r="I387" t="s">
        <v>408</v>
      </c>
      <c r="J387" t="s">
        <v>87</v>
      </c>
      <c r="K387">
        <v>0</v>
      </c>
      <c r="L387">
        <v>39.240200000000002</v>
      </c>
      <c r="S387" s="15" t="s">
        <v>289</v>
      </c>
      <c r="T387" s="15" t="s">
        <v>90</v>
      </c>
      <c r="U387" s="15">
        <v>0.57999999999999996</v>
      </c>
      <c r="V387" s="15">
        <v>22.488800000000001</v>
      </c>
      <c r="W387" s="15">
        <v>0.74962700000000004</v>
      </c>
    </row>
    <row r="388" spans="3:23" x14ac:dyDescent="0.25">
      <c r="C388" s="6" t="s">
        <v>409</v>
      </c>
      <c r="D388" s="6" t="s">
        <v>69</v>
      </c>
      <c r="E388" s="6">
        <v>1</v>
      </c>
      <c r="F388" s="6">
        <v>6.2158600000000002</v>
      </c>
      <c r="I388" t="s">
        <v>409</v>
      </c>
      <c r="J388" t="s">
        <v>87</v>
      </c>
      <c r="K388">
        <v>0.42666666666666669</v>
      </c>
      <c r="L388">
        <v>27.9498</v>
      </c>
      <c r="S388" s="15" t="s">
        <v>290</v>
      </c>
      <c r="T388" s="15" t="s">
        <v>90</v>
      </c>
      <c r="U388" s="15">
        <v>1</v>
      </c>
      <c r="V388" s="15">
        <v>9.1439199999999996</v>
      </c>
      <c r="W388" s="15">
        <v>0.30479699999999998</v>
      </c>
    </row>
    <row r="389" spans="3:23" x14ac:dyDescent="0.25">
      <c r="C389" s="6" t="s">
        <v>410</v>
      </c>
      <c r="D389" s="6" t="s">
        <v>69</v>
      </c>
      <c r="E389" s="6">
        <v>0.93</v>
      </c>
      <c r="F389" s="6">
        <v>9.7138799999999996</v>
      </c>
      <c r="I389" t="s">
        <v>410</v>
      </c>
      <c r="J389" t="s">
        <v>87</v>
      </c>
      <c r="K389">
        <v>0.7</v>
      </c>
      <c r="L389">
        <v>16.321400000000001</v>
      </c>
      <c r="S389" s="15" t="s">
        <v>291</v>
      </c>
      <c r="T389" s="15" t="s">
        <v>90</v>
      </c>
      <c r="U389" s="15">
        <v>0.87</v>
      </c>
      <c r="V389" s="15">
        <v>11.737</v>
      </c>
      <c r="W389" s="15">
        <v>0.39123200000000002</v>
      </c>
    </row>
    <row r="390" spans="3:23" x14ac:dyDescent="0.25">
      <c r="C390" s="6" t="s">
        <v>411</v>
      </c>
      <c r="D390" s="6" t="s">
        <v>69</v>
      </c>
      <c r="E390" s="6">
        <v>1</v>
      </c>
      <c r="F390" s="6">
        <v>8.3351699999999997</v>
      </c>
      <c r="I390" t="s">
        <v>411</v>
      </c>
      <c r="J390" t="s">
        <v>87</v>
      </c>
      <c r="K390">
        <v>0.40333333333333332</v>
      </c>
      <c r="L390">
        <v>24.6586</v>
      </c>
      <c r="S390" s="15" t="s">
        <v>292</v>
      </c>
      <c r="T390" s="15" t="s">
        <v>90</v>
      </c>
      <c r="U390" s="15">
        <v>0.83</v>
      </c>
      <c r="V390" s="15">
        <v>14.220700000000001</v>
      </c>
      <c r="W390" s="15">
        <v>0.47402300000000003</v>
      </c>
    </row>
    <row r="391" spans="3:23" x14ac:dyDescent="0.25">
      <c r="C391" s="6" t="s">
        <v>412</v>
      </c>
      <c r="D391" s="6" t="s">
        <v>69</v>
      </c>
      <c r="E391" s="6">
        <v>1</v>
      </c>
      <c r="F391" s="6">
        <v>7.2925899999999997</v>
      </c>
      <c r="I391" t="s">
        <v>412</v>
      </c>
      <c r="J391" t="s">
        <v>87</v>
      </c>
      <c r="K391">
        <v>0.37</v>
      </c>
      <c r="L391">
        <v>23.642299999999999</v>
      </c>
      <c r="S391" s="15" t="s">
        <v>293</v>
      </c>
      <c r="T391" s="15" t="s">
        <v>90</v>
      </c>
      <c r="U391" s="15">
        <v>0.75333333333333341</v>
      </c>
      <c r="V391" s="15">
        <v>18.303599999999999</v>
      </c>
      <c r="W391" s="15">
        <v>0.61011899999999997</v>
      </c>
    </row>
    <row r="392" spans="3:23" x14ac:dyDescent="0.25">
      <c r="C392" s="6" t="s">
        <v>413</v>
      </c>
      <c r="D392" s="6" t="s">
        <v>69</v>
      </c>
      <c r="E392" s="6">
        <v>1</v>
      </c>
      <c r="F392" s="6">
        <v>7.8236699999999999</v>
      </c>
      <c r="I392" t="s">
        <v>413</v>
      </c>
      <c r="J392" t="s">
        <v>87</v>
      </c>
      <c r="K392">
        <v>0.13127413127413129</v>
      </c>
      <c r="L392">
        <v>31.678599999999999</v>
      </c>
      <c r="S392" s="15" t="s">
        <v>294</v>
      </c>
      <c r="T392" s="15" t="s">
        <v>90</v>
      </c>
      <c r="U392" s="15">
        <v>0.92666666666666664</v>
      </c>
      <c r="V392" s="15">
        <v>11.8916</v>
      </c>
      <c r="W392" s="15">
        <v>0.39638699999999999</v>
      </c>
    </row>
    <row r="393" spans="3:23" x14ac:dyDescent="0.25">
      <c r="C393" s="6" t="s">
        <v>414</v>
      </c>
      <c r="D393" s="6" t="s">
        <v>69</v>
      </c>
      <c r="E393" s="6">
        <v>1</v>
      </c>
      <c r="F393" s="6">
        <v>5.1300499999999998</v>
      </c>
      <c r="I393" t="s">
        <v>414</v>
      </c>
      <c r="J393" t="s">
        <v>87</v>
      </c>
      <c r="K393">
        <v>0</v>
      </c>
      <c r="L393">
        <v>51.345500000000001</v>
      </c>
      <c r="S393" s="15" t="s">
        <v>295</v>
      </c>
      <c r="T393" s="15" t="s">
        <v>90</v>
      </c>
      <c r="U393" s="15">
        <v>0.90666666666666662</v>
      </c>
      <c r="V393" s="15">
        <v>11.0137</v>
      </c>
      <c r="W393" s="15">
        <v>0.36712400000000001</v>
      </c>
    </row>
    <row r="394" spans="3:23" x14ac:dyDescent="0.25">
      <c r="C394" s="6" t="s">
        <v>415</v>
      </c>
      <c r="D394" s="6" t="s">
        <v>69</v>
      </c>
      <c r="E394" s="6">
        <v>0.94333299999999998</v>
      </c>
      <c r="F394" s="6">
        <v>9.9893199999999993</v>
      </c>
      <c r="I394" t="s">
        <v>415</v>
      </c>
      <c r="J394" t="s">
        <v>87</v>
      </c>
      <c r="K394">
        <v>0.26666666666666666</v>
      </c>
      <c r="L394">
        <v>31.6416</v>
      </c>
      <c r="S394" s="15" t="s">
        <v>296</v>
      </c>
      <c r="T394" s="15" t="s">
        <v>90</v>
      </c>
      <c r="U394" s="15">
        <v>0.89666666666666661</v>
      </c>
      <c r="V394" s="15">
        <v>14.6761</v>
      </c>
      <c r="W394" s="15">
        <v>0.489203</v>
      </c>
    </row>
    <row r="395" spans="3:23" x14ac:dyDescent="0.25">
      <c r="C395" s="6" t="s">
        <v>416</v>
      </c>
      <c r="D395" s="6" t="s">
        <v>69</v>
      </c>
      <c r="E395" s="6">
        <v>1</v>
      </c>
      <c r="F395" s="6">
        <v>9.2645700000000009</v>
      </c>
      <c r="I395" t="s">
        <v>416</v>
      </c>
      <c r="J395" t="s">
        <v>87</v>
      </c>
      <c r="K395">
        <v>0.35</v>
      </c>
      <c r="L395">
        <v>23.1509</v>
      </c>
      <c r="S395" s="15" t="s">
        <v>297</v>
      </c>
      <c r="T395" s="15" t="s">
        <v>90</v>
      </c>
      <c r="U395" s="15">
        <v>0.66</v>
      </c>
      <c r="V395" s="15">
        <v>16.0364</v>
      </c>
      <c r="W395" s="15">
        <v>0.53454500000000005</v>
      </c>
    </row>
    <row r="396" spans="3:23" x14ac:dyDescent="0.25">
      <c r="C396" s="6" t="s">
        <v>417</v>
      </c>
      <c r="D396" s="6" t="s">
        <v>69</v>
      </c>
      <c r="E396" s="6">
        <v>1</v>
      </c>
      <c r="F396" s="6">
        <v>6.8846800000000004</v>
      </c>
      <c r="I396" t="s">
        <v>417</v>
      </c>
      <c r="J396" t="s">
        <v>87</v>
      </c>
      <c r="K396">
        <v>0.16666666666666666</v>
      </c>
      <c r="L396">
        <v>33.819000000000003</v>
      </c>
      <c r="S396" s="15" t="s">
        <v>298</v>
      </c>
      <c r="T396" s="15" t="s">
        <v>90</v>
      </c>
      <c r="U396" s="15">
        <v>0.79333333333333333</v>
      </c>
      <c r="V396" s="15">
        <v>16.260899999999999</v>
      </c>
      <c r="W396" s="15">
        <v>0.54203199999999996</v>
      </c>
    </row>
    <row r="397" spans="3:23" x14ac:dyDescent="0.25">
      <c r="C397" s="6" t="s">
        <v>418</v>
      </c>
      <c r="D397" s="6" t="s">
        <v>69</v>
      </c>
      <c r="E397" s="6">
        <v>1</v>
      </c>
      <c r="F397" s="6">
        <v>5.3039100000000001</v>
      </c>
      <c r="I397" t="s">
        <v>418</v>
      </c>
      <c r="J397" t="s">
        <v>87</v>
      </c>
      <c r="K397">
        <v>3.6363636363636362E-2</v>
      </c>
      <c r="L397">
        <v>42.38</v>
      </c>
      <c r="S397" s="15" t="s">
        <v>299</v>
      </c>
      <c r="T397" s="15" t="s">
        <v>90</v>
      </c>
      <c r="U397" s="15">
        <v>0.84</v>
      </c>
      <c r="V397" s="15">
        <v>15.0632</v>
      </c>
      <c r="W397" s="15">
        <v>0.50210600000000005</v>
      </c>
    </row>
    <row r="398" spans="3:23" x14ac:dyDescent="0.25">
      <c r="C398" s="6" t="s">
        <v>419</v>
      </c>
      <c r="D398" s="6" t="s">
        <v>69</v>
      </c>
      <c r="E398" s="6">
        <v>1</v>
      </c>
      <c r="F398" s="6">
        <v>4.8311299999999999</v>
      </c>
      <c r="I398" t="s">
        <v>419</v>
      </c>
      <c r="J398" t="s">
        <v>87</v>
      </c>
      <c r="K398">
        <v>2.464788732394366E-2</v>
      </c>
      <c r="L398">
        <v>41.921799999999998</v>
      </c>
    </row>
    <row r="399" spans="3:23" x14ac:dyDescent="0.25">
      <c r="C399" s="6" t="s">
        <v>420</v>
      </c>
      <c r="D399" s="6" t="s">
        <v>69</v>
      </c>
      <c r="E399" s="6">
        <v>1</v>
      </c>
      <c r="F399" s="6">
        <v>4.6044700000000001</v>
      </c>
      <c r="I399" t="s">
        <v>420</v>
      </c>
      <c r="J399" t="s">
        <v>87</v>
      </c>
      <c r="K399">
        <v>0.19397993311036787</v>
      </c>
      <c r="L399">
        <v>37.337400000000002</v>
      </c>
    </row>
    <row r="400" spans="3:23" x14ac:dyDescent="0.25">
      <c r="C400" s="6" t="s">
        <v>421</v>
      </c>
      <c r="D400" s="6" t="s">
        <v>69</v>
      </c>
      <c r="E400" s="6">
        <v>1</v>
      </c>
      <c r="F400" s="6">
        <v>5.2557299999999998</v>
      </c>
      <c r="I400" t="s">
        <v>421</v>
      </c>
      <c r="J400" t="s">
        <v>87</v>
      </c>
      <c r="K400">
        <v>0</v>
      </c>
      <c r="L400">
        <v>44.025799999999997</v>
      </c>
    </row>
    <row r="401" spans="3:12" x14ac:dyDescent="0.25">
      <c r="C401" s="6" t="s">
        <v>422</v>
      </c>
      <c r="D401" s="6" t="s">
        <v>69</v>
      </c>
      <c r="E401" s="6">
        <v>0.98</v>
      </c>
      <c r="F401" s="6">
        <v>9.6565700000000003</v>
      </c>
      <c r="I401" t="s">
        <v>422</v>
      </c>
      <c r="J401" t="s">
        <v>87</v>
      </c>
      <c r="K401">
        <v>0.10108303249097472</v>
      </c>
      <c r="L401">
        <v>41.247100000000003</v>
      </c>
    </row>
    <row r="402" spans="3:12" x14ac:dyDescent="0.25">
      <c r="C402" s="6" t="s">
        <v>423</v>
      </c>
      <c r="D402" s="6" t="s">
        <v>69</v>
      </c>
      <c r="E402" s="6">
        <v>1</v>
      </c>
      <c r="F402" s="6">
        <v>5.4968199999999996</v>
      </c>
      <c r="I402" t="s">
        <v>423</v>
      </c>
      <c r="J402" t="s">
        <v>87</v>
      </c>
      <c r="K402">
        <v>0.13405797101449277</v>
      </c>
      <c r="L402">
        <v>37.856900000000003</v>
      </c>
    </row>
    <row r="403" spans="3:12" x14ac:dyDescent="0.25">
      <c r="C403" s="6" t="s">
        <v>424</v>
      </c>
      <c r="D403" s="6" t="s">
        <v>69</v>
      </c>
      <c r="E403" s="6">
        <v>0.33</v>
      </c>
      <c r="F403" s="6">
        <v>35.096200000000003</v>
      </c>
      <c r="I403" t="s">
        <v>424</v>
      </c>
      <c r="J403" t="s">
        <v>87</v>
      </c>
      <c r="K403">
        <v>0</v>
      </c>
      <c r="L403">
        <v>66.087999999999994</v>
      </c>
    </row>
    <row r="404" spans="3:12" x14ac:dyDescent="0.25">
      <c r="C404" s="6" t="s">
        <v>425</v>
      </c>
      <c r="D404" s="6" t="s">
        <v>69</v>
      </c>
      <c r="E404" s="6">
        <v>0.77333300000000005</v>
      </c>
      <c r="F404" s="6">
        <v>23.669499999999999</v>
      </c>
      <c r="I404" t="s">
        <v>425</v>
      </c>
      <c r="J404" t="s">
        <v>87</v>
      </c>
      <c r="K404">
        <v>0.33333333333333331</v>
      </c>
      <c r="L404">
        <v>34.711399999999998</v>
      </c>
    </row>
    <row r="405" spans="3:12" x14ac:dyDescent="0.25">
      <c r="C405" s="6" t="s">
        <v>426</v>
      </c>
      <c r="D405" s="6" t="s">
        <v>69</v>
      </c>
      <c r="E405" s="6">
        <v>0.68666700000000003</v>
      </c>
      <c r="F405" s="6">
        <v>25.885100000000001</v>
      </c>
      <c r="I405" t="s">
        <v>426</v>
      </c>
      <c r="J405" t="s">
        <v>87</v>
      </c>
      <c r="K405">
        <v>0.44666666666666666</v>
      </c>
      <c r="L405">
        <v>26.1509</v>
      </c>
    </row>
    <row r="406" spans="3:12" x14ac:dyDescent="0.25">
      <c r="C406" s="6" t="s">
        <v>427</v>
      </c>
      <c r="D406" s="6" t="s">
        <v>69</v>
      </c>
      <c r="E406" s="6">
        <v>1</v>
      </c>
      <c r="F406" s="6">
        <v>4.44048</v>
      </c>
      <c r="I406" t="s">
        <v>427</v>
      </c>
      <c r="J406" t="s">
        <v>87</v>
      </c>
      <c r="K406">
        <v>0.13</v>
      </c>
      <c r="L406">
        <v>36.182899999999997</v>
      </c>
    </row>
    <row r="407" spans="3:12" x14ac:dyDescent="0.25">
      <c r="C407" s="6" t="s">
        <v>428</v>
      </c>
      <c r="D407" s="6" t="s">
        <v>69</v>
      </c>
      <c r="E407" s="6">
        <v>1</v>
      </c>
      <c r="F407" s="6">
        <v>3.9015499999999999</v>
      </c>
      <c r="I407" t="s">
        <v>428</v>
      </c>
      <c r="J407" t="s">
        <v>87</v>
      </c>
      <c r="K407">
        <v>0</v>
      </c>
      <c r="L407">
        <v>41.488799999999998</v>
      </c>
    </row>
    <row r="408" spans="3:12" x14ac:dyDescent="0.25">
      <c r="C408" s="6" t="s">
        <v>429</v>
      </c>
      <c r="D408" s="6" t="s">
        <v>69</v>
      </c>
      <c r="E408" s="6">
        <v>1</v>
      </c>
      <c r="F408" s="6">
        <v>4.3481399999999999</v>
      </c>
      <c r="I408" t="s">
        <v>429</v>
      </c>
      <c r="J408" t="s">
        <v>87</v>
      </c>
      <c r="K408">
        <v>0.17725752508361203</v>
      </c>
      <c r="L408">
        <v>30.119399999999999</v>
      </c>
    </row>
    <row r="409" spans="3:12" x14ac:dyDescent="0.25">
      <c r="C409" s="6" t="s">
        <v>430</v>
      </c>
      <c r="D409" s="6" t="s">
        <v>69</v>
      </c>
      <c r="E409" s="6">
        <v>1</v>
      </c>
      <c r="F409" s="6">
        <v>4.2221099999999998</v>
      </c>
      <c r="I409" t="s">
        <v>430</v>
      </c>
      <c r="J409" t="s">
        <v>87</v>
      </c>
      <c r="K409">
        <v>0.46666666666666667</v>
      </c>
      <c r="L409">
        <v>33.539299999999997</v>
      </c>
    </row>
    <row r="410" spans="3:12" x14ac:dyDescent="0.25">
      <c r="C410" s="6" t="s">
        <v>431</v>
      </c>
      <c r="D410" s="6" t="s">
        <v>69</v>
      </c>
      <c r="E410" s="6">
        <v>1</v>
      </c>
      <c r="F410" s="6">
        <v>6.0130600000000003</v>
      </c>
      <c r="I410" t="s">
        <v>431</v>
      </c>
      <c r="J410" t="s">
        <v>87</v>
      </c>
      <c r="K410">
        <v>0</v>
      </c>
      <c r="L410">
        <v>46.203299999999999</v>
      </c>
    </row>
    <row r="411" spans="3:12" x14ac:dyDescent="0.25">
      <c r="C411" s="6" t="s">
        <v>432</v>
      </c>
      <c r="D411" s="6" t="s">
        <v>69</v>
      </c>
      <c r="E411" s="6">
        <v>1</v>
      </c>
      <c r="F411" s="6">
        <v>5.7860500000000004</v>
      </c>
      <c r="I411" t="s">
        <v>432</v>
      </c>
      <c r="J411" t="s">
        <v>87</v>
      </c>
      <c r="K411">
        <v>8.0139372822299645E-2</v>
      </c>
      <c r="L411">
        <v>48.311700000000002</v>
      </c>
    </row>
    <row r="412" spans="3:12" x14ac:dyDescent="0.25">
      <c r="C412" s="6" t="s">
        <v>433</v>
      </c>
      <c r="D412" s="6" t="s">
        <v>69</v>
      </c>
      <c r="E412" s="6">
        <v>0.87666699999999997</v>
      </c>
      <c r="F412" s="6">
        <v>13.6264</v>
      </c>
      <c r="I412" t="s">
        <v>433</v>
      </c>
      <c r="J412" t="s">
        <v>87</v>
      </c>
      <c r="K412">
        <v>3.0927835051546396E-2</v>
      </c>
      <c r="L412">
        <v>47.998699999999999</v>
      </c>
    </row>
    <row r="413" spans="3:12" x14ac:dyDescent="0.25">
      <c r="C413" s="6" t="s">
        <v>434</v>
      </c>
      <c r="D413" s="6" t="s">
        <v>69</v>
      </c>
      <c r="E413" s="6">
        <v>0.87</v>
      </c>
      <c r="F413" s="6">
        <v>10.242000000000001</v>
      </c>
      <c r="I413" t="s">
        <v>434</v>
      </c>
      <c r="J413" t="s">
        <v>87</v>
      </c>
      <c r="K413">
        <v>1.4388489208633096E-2</v>
      </c>
      <c r="L413">
        <v>31.975999999999999</v>
      </c>
    </row>
    <row r="414" spans="3:12" x14ac:dyDescent="0.25">
      <c r="C414" s="6" t="s">
        <v>435</v>
      </c>
      <c r="D414" s="6" t="s">
        <v>69</v>
      </c>
      <c r="E414" s="6">
        <v>1</v>
      </c>
      <c r="F414" s="6">
        <v>6.4242999999999997</v>
      </c>
      <c r="I414" t="s">
        <v>435</v>
      </c>
      <c r="J414" t="s">
        <v>87</v>
      </c>
      <c r="K414">
        <v>0</v>
      </c>
      <c r="L414">
        <v>41.999299999999998</v>
      </c>
    </row>
    <row r="415" spans="3:12" x14ac:dyDescent="0.25">
      <c r="C415" s="6" t="s">
        <v>436</v>
      </c>
      <c r="D415" s="6" t="s">
        <v>69</v>
      </c>
      <c r="E415" s="6">
        <v>1</v>
      </c>
      <c r="F415" s="6">
        <v>8.3147099999999998</v>
      </c>
      <c r="I415" t="s">
        <v>436</v>
      </c>
      <c r="J415" t="s">
        <v>87</v>
      </c>
      <c r="K415">
        <v>1.4035087719298246E-2</v>
      </c>
      <c r="L415">
        <v>51.343400000000003</v>
      </c>
    </row>
    <row r="416" spans="3:12" x14ac:dyDescent="0.25">
      <c r="C416" s="6" t="s">
        <v>437</v>
      </c>
      <c r="D416" s="6" t="s">
        <v>69</v>
      </c>
      <c r="E416" s="6">
        <v>1</v>
      </c>
      <c r="F416" s="6">
        <v>9.3506800000000005</v>
      </c>
      <c r="I416" t="s">
        <v>437</v>
      </c>
      <c r="J416" t="s">
        <v>87</v>
      </c>
      <c r="K416">
        <v>0.1620689655172414</v>
      </c>
      <c r="L416">
        <v>34.738199999999999</v>
      </c>
    </row>
    <row r="417" spans="3:12" x14ac:dyDescent="0.25">
      <c r="C417" s="6" t="s">
        <v>438</v>
      </c>
      <c r="D417" s="6" t="s">
        <v>69</v>
      </c>
      <c r="E417" s="6">
        <v>1</v>
      </c>
      <c r="F417" s="6">
        <v>7.6689499999999997</v>
      </c>
      <c r="I417" t="s">
        <v>438</v>
      </c>
      <c r="J417" t="s">
        <v>87</v>
      </c>
      <c r="K417">
        <v>0.13043478260869565</v>
      </c>
      <c r="L417">
        <v>43.9709</v>
      </c>
    </row>
    <row r="418" spans="3:12" x14ac:dyDescent="0.25">
      <c r="C418" s="6" t="s">
        <v>439</v>
      </c>
      <c r="D418" s="6" t="s">
        <v>69</v>
      </c>
      <c r="E418" s="6">
        <v>1</v>
      </c>
      <c r="F418" s="6">
        <v>9.0143799999999992</v>
      </c>
      <c r="I418" t="s">
        <v>439</v>
      </c>
      <c r="J418" t="s">
        <v>87</v>
      </c>
      <c r="K418">
        <v>0</v>
      </c>
      <c r="L418">
        <v>61.637599999999999</v>
      </c>
    </row>
    <row r="419" spans="3:12" x14ac:dyDescent="0.25">
      <c r="C419" s="6" t="s">
        <v>440</v>
      </c>
      <c r="D419" s="6" t="s">
        <v>69</v>
      </c>
      <c r="E419" s="6">
        <v>0.70666700000000005</v>
      </c>
      <c r="F419" s="6">
        <v>14.842000000000001</v>
      </c>
      <c r="I419" t="s">
        <v>440</v>
      </c>
      <c r="J419" t="s">
        <v>87</v>
      </c>
      <c r="K419">
        <v>0.16</v>
      </c>
      <c r="L419">
        <v>49.904800000000002</v>
      </c>
    </row>
    <row r="420" spans="3:12" x14ac:dyDescent="0.25">
      <c r="C420" s="6" t="s">
        <v>441</v>
      </c>
      <c r="D420" s="6" t="s">
        <v>69</v>
      </c>
      <c r="E420" s="6">
        <v>0.94</v>
      </c>
      <c r="F420" s="6">
        <v>9.6452100000000005</v>
      </c>
      <c r="I420" t="s">
        <v>441</v>
      </c>
      <c r="J420" t="s">
        <v>87</v>
      </c>
      <c r="K420">
        <v>0</v>
      </c>
      <c r="L420">
        <v>42.726500000000001</v>
      </c>
    </row>
    <row r="421" spans="3:12" x14ac:dyDescent="0.25">
      <c r="C421" s="6" t="s">
        <v>442</v>
      </c>
      <c r="D421" s="6" t="s">
        <v>69</v>
      </c>
      <c r="E421" s="6">
        <v>0.80666700000000002</v>
      </c>
      <c r="F421" s="6">
        <v>11.5992</v>
      </c>
      <c r="I421" t="s">
        <v>442</v>
      </c>
      <c r="J421" t="s">
        <v>87</v>
      </c>
      <c r="K421">
        <v>0.57000000000000006</v>
      </c>
      <c r="L421">
        <v>18.351400000000002</v>
      </c>
    </row>
    <row r="422" spans="3:12" x14ac:dyDescent="0.25">
      <c r="C422" s="6" t="s">
        <v>443</v>
      </c>
      <c r="D422" s="6" t="s">
        <v>69</v>
      </c>
      <c r="E422" s="6">
        <v>0.03</v>
      </c>
      <c r="F422" s="6">
        <v>28.111499999999999</v>
      </c>
      <c r="I422" t="s">
        <v>443</v>
      </c>
      <c r="J422" t="s">
        <v>87</v>
      </c>
      <c r="K422">
        <v>0.68333333333333335</v>
      </c>
      <c r="L422">
        <v>18.7362</v>
      </c>
    </row>
    <row r="423" spans="3:12" x14ac:dyDescent="0.25">
      <c r="C423" s="6" t="s">
        <v>444</v>
      </c>
      <c r="D423" s="6" t="s">
        <v>69</v>
      </c>
      <c r="E423" s="6">
        <v>0.67</v>
      </c>
      <c r="F423" s="6">
        <v>18.320599999999999</v>
      </c>
      <c r="I423" t="s">
        <v>444</v>
      </c>
      <c r="J423" t="s">
        <v>87</v>
      </c>
      <c r="K423">
        <v>0.72000000000000008</v>
      </c>
      <c r="L423">
        <v>18.660699999999999</v>
      </c>
    </row>
    <row r="424" spans="3:12" x14ac:dyDescent="0.25">
      <c r="C424" s="6" t="s">
        <v>445</v>
      </c>
      <c r="D424" s="6" t="s">
        <v>69</v>
      </c>
      <c r="E424" s="6">
        <v>0.61</v>
      </c>
      <c r="F424" s="6">
        <v>21.3703</v>
      </c>
      <c r="I424" t="s">
        <v>445</v>
      </c>
      <c r="J424" t="s">
        <v>87</v>
      </c>
      <c r="K424">
        <v>0.42666666666666669</v>
      </c>
      <c r="L424">
        <v>21.475200000000001</v>
      </c>
    </row>
    <row r="425" spans="3:12" x14ac:dyDescent="0.25">
      <c r="C425" s="6" t="s">
        <v>446</v>
      </c>
      <c r="D425" s="6" t="s">
        <v>69</v>
      </c>
      <c r="E425" s="6">
        <v>0.57333299999999998</v>
      </c>
      <c r="F425" s="6">
        <v>18.499300000000002</v>
      </c>
      <c r="I425" t="s">
        <v>446</v>
      </c>
      <c r="J425" t="s">
        <v>87</v>
      </c>
      <c r="K425">
        <v>0.46666666666666667</v>
      </c>
      <c r="L425">
        <v>22.355</v>
      </c>
    </row>
    <row r="426" spans="3:12" x14ac:dyDescent="0.25">
      <c r="C426" s="6" t="s">
        <v>447</v>
      </c>
      <c r="D426" s="6" t="s">
        <v>69</v>
      </c>
      <c r="E426" s="6">
        <v>0.32666699999999999</v>
      </c>
      <c r="F426" s="6">
        <v>22.031199999999998</v>
      </c>
      <c r="I426" t="s">
        <v>447</v>
      </c>
      <c r="J426" t="s">
        <v>87</v>
      </c>
      <c r="K426">
        <v>0.01</v>
      </c>
      <c r="L426">
        <v>43.881300000000003</v>
      </c>
    </row>
    <row r="427" spans="3:12" x14ac:dyDescent="0.25">
      <c r="C427" s="6" t="s">
        <v>448</v>
      </c>
      <c r="D427" s="6" t="s">
        <v>69</v>
      </c>
      <c r="E427" s="6">
        <v>0.74333300000000002</v>
      </c>
      <c r="F427" s="6">
        <v>14.396800000000001</v>
      </c>
      <c r="I427" t="s">
        <v>448</v>
      </c>
      <c r="J427" t="s">
        <v>87</v>
      </c>
      <c r="K427">
        <v>1.6666666666666666E-2</v>
      </c>
      <c r="L427">
        <v>46.8947</v>
      </c>
    </row>
    <row r="428" spans="3:12" x14ac:dyDescent="0.25">
      <c r="C428" s="6" t="s">
        <v>449</v>
      </c>
      <c r="D428" s="6" t="s">
        <v>69</v>
      </c>
      <c r="E428" s="6">
        <v>0.90333300000000005</v>
      </c>
      <c r="F428" s="6">
        <v>11.914099999999999</v>
      </c>
      <c r="I428" t="s">
        <v>449</v>
      </c>
      <c r="J428" t="s">
        <v>87</v>
      </c>
      <c r="K428">
        <v>0.13909774436090228</v>
      </c>
      <c r="L428">
        <v>34.003900000000002</v>
      </c>
    </row>
    <row r="429" spans="3:12" x14ac:dyDescent="0.25">
      <c r="C429" s="6" t="s">
        <v>450</v>
      </c>
      <c r="D429" s="6" t="s">
        <v>69</v>
      </c>
      <c r="E429" s="6">
        <v>0.96666700000000005</v>
      </c>
      <c r="F429" s="6">
        <v>12.679</v>
      </c>
      <c r="I429" t="s">
        <v>450</v>
      </c>
      <c r="J429" t="s">
        <v>87</v>
      </c>
      <c r="K429">
        <v>8.7248322147651006E-2</v>
      </c>
      <c r="L429">
        <v>59.855699999999999</v>
      </c>
    </row>
    <row r="430" spans="3:12" x14ac:dyDescent="0.25">
      <c r="C430" s="6" t="s">
        <v>451</v>
      </c>
      <c r="D430" s="6" t="s">
        <v>69</v>
      </c>
      <c r="E430" s="6">
        <v>0.95</v>
      </c>
      <c r="F430" s="6">
        <v>11.858700000000001</v>
      </c>
      <c r="I430" t="s">
        <v>451</v>
      </c>
      <c r="J430" t="s">
        <v>87</v>
      </c>
      <c r="K430">
        <v>0</v>
      </c>
      <c r="L430">
        <v>36.163200000000003</v>
      </c>
    </row>
    <row r="431" spans="3:12" x14ac:dyDescent="0.25">
      <c r="C431" s="6" t="s">
        <v>452</v>
      </c>
      <c r="D431" s="6" t="s">
        <v>69</v>
      </c>
      <c r="E431" s="6">
        <v>0.85</v>
      </c>
      <c r="F431" s="6">
        <v>14.8177</v>
      </c>
      <c r="I431" t="s">
        <v>452</v>
      </c>
      <c r="J431" t="s">
        <v>87</v>
      </c>
      <c r="K431">
        <v>0</v>
      </c>
      <c r="L431">
        <v>47.255800000000001</v>
      </c>
    </row>
    <row r="432" spans="3:12" x14ac:dyDescent="0.25">
      <c r="C432" s="6" t="s">
        <v>453</v>
      </c>
      <c r="D432" s="6" t="s">
        <v>69</v>
      </c>
      <c r="E432" s="6">
        <v>0.99</v>
      </c>
      <c r="F432" s="6">
        <v>9.5052900000000005</v>
      </c>
      <c r="I432" t="s">
        <v>453</v>
      </c>
      <c r="J432" t="s">
        <v>87</v>
      </c>
      <c r="K432">
        <v>8.7591240875912413E-2</v>
      </c>
      <c r="L432">
        <v>42.422699999999999</v>
      </c>
    </row>
    <row r="433" spans="3:12" x14ac:dyDescent="0.25">
      <c r="C433" s="6" t="s">
        <v>104</v>
      </c>
      <c r="D433" s="6" t="s">
        <v>65</v>
      </c>
      <c r="E433" s="6">
        <v>1</v>
      </c>
      <c r="F433" s="6">
        <v>11.3918</v>
      </c>
      <c r="I433" t="s">
        <v>454</v>
      </c>
      <c r="J433" t="s">
        <v>87</v>
      </c>
      <c r="K433">
        <v>0.18055555555555555</v>
      </c>
      <c r="L433">
        <v>35.3354</v>
      </c>
    </row>
    <row r="434" spans="3:12" x14ac:dyDescent="0.25">
      <c r="C434" s="6" t="s">
        <v>105</v>
      </c>
      <c r="D434" s="6" t="s">
        <v>65</v>
      </c>
      <c r="E434" s="6">
        <v>1</v>
      </c>
      <c r="F434" s="6">
        <v>10.862299999999999</v>
      </c>
      <c r="I434" t="s">
        <v>455</v>
      </c>
      <c r="J434" t="s">
        <v>87</v>
      </c>
      <c r="K434">
        <v>0</v>
      </c>
      <c r="L434">
        <v>52.746200000000002</v>
      </c>
    </row>
    <row r="435" spans="3:12" x14ac:dyDescent="0.25">
      <c r="C435" s="6" t="s">
        <v>106</v>
      </c>
      <c r="D435" s="6" t="s">
        <v>65</v>
      </c>
      <c r="E435" s="6">
        <v>0.93666700000000003</v>
      </c>
      <c r="F435" s="6">
        <v>11.228999999999999</v>
      </c>
      <c r="I435" t="s">
        <v>456</v>
      </c>
      <c r="J435" t="s">
        <v>87</v>
      </c>
      <c r="K435">
        <v>4.2145593869731802E-2</v>
      </c>
      <c r="L435">
        <v>36.263800000000003</v>
      </c>
    </row>
    <row r="436" spans="3:12" x14ac:dyDescent="0.25">
      <c r="C436" s="6" t="s">
        <v>107</v>
      </c>
      <c r="D436" s="6" t="s">
        <v>65</v>
      </c>
      <c r="E436" s="6">
        <v>0.95666700000000005</v>
      </c>
      <c r="F436" s="6">
        <v>11.312099999999999</v>
      </c>
      <c r="I436" t="s">
        <v>457</v>
      </c>
      <c r="J436" t="s">
        <v>87</v>
      </c>
      <c r="K436">
        <v>0.10666666666666667</v>
      </c>
      <c r="L436">
        <v>29.430099999999999</v>
      </c>
    </row>
    <row r="437" spans="3:12" x14ac:dyDescent="0.25">
      <c r="C437" s="6" t="s">
        <v>108</v>
      </c>
      <c r="D437" s="6" t="s">
        <v>65</v>
      </c>
      <c r="E437" s="6">
        <v>0.75</v>
      </c>
      <c r="F437" s="6">
        <v>13.4185</v>
      </c>
      <c r="I437" t="s">
        <v>458</v>
      </c>
      <c r="J437" t="s">
        <v>87</v>
      </c>
      <c r="K437">
        <v>0.04</v>
      </c>
      <c r="L437">
        <v>44.226500000000001</v>
      </c>
    </row>
    <row r="438" spans="3:12" x14ac:dyDescent="0.25">
      <c r="C438" s="6" t="s">
        <v>109</v>
      </c>
      <c r="D438" s="6" t="s">
        <v>65</v>
      </c>
      <c r="E438" s="6">
        <v>1</v>
      </c>
      <c r="F438" s="6">
        <v>7.1177400000000004</v>
      </c>
    </row>
    <row r="439" spans="3:12" x14ac:dyDescent="0.25">
      <c r="C439" s="6" t="s">
        <v>110</v>
      </c>
      <c r="D439" s="6" t="s">
        <v>65</v>
      </c>
      <c r="E439" s="6">
        <v>1</v>
      </c>
      <c r="F439" s="6">
        <v>6.5814899999999996</v>
      </c>
    </row>
    <row r="440" spans="3:12" x14ac:dyDescent="0.25">
      <c r="C440" s="6" t="s">
        <v>111</v>
      </c>
      <c r="D440" s="6" t="s">
        <v>65</v>
      </c>
      <c r="E440" s="6">
        <v>1</v>
      </c>
      <c r="F440" s="6">
        <v>6.8814200000000003</v>
      </c>
    </row>
    <row r="441" spans="3:12" x14ac:dyDescent="0.25">
      <c r="C441" s="6" t="s">
        <v>112</v>
      </c>
      <c r="D441" s="6" t="s">
        <v>65</v>
      </c>
      <c r="E441" s="6">
        <v>1</v>
      </c>
      <c r="F441" s="6">
        <v>7.4015500000000003</v>
      </c>
    </row>
    <row r="442" spans="3:12" x14ac:dyDescent="0.25">
      <c r="C442" s="6" t="s">
        <v>113</v>
      </c>
      <c r="D442" s="6" t="s">
        <v>65</v>
      </c>
      <c r="E442" s="6">
        <v>1</v>
      </c>
      <c r="F442" s="6">
        <v>8.0086600000000008</v>
      </c>
    </row>
    <row r="443" spans="3:12" x14ac:dyDescent="0.25">
      <c r="C443" s="6" t="s">
        <v>114</v>
      </c>
      <c r="D443" s="6" t="s">
        <v>65</v>
      </c>
      <c r="E443" s="6">
        <v>1</v>
      </c>
      <c r="F443" s="6">
        <v>8.2565600000000003</v>
      </c>
    </row>
    <row r="444" spans="3:12" x14ac:dyDescent="0.25">
      <c r="C444" s="6" t="s">
        <v>115</v>
      </c>
      <c r="D444" s="6" t="s">
        <v>65</v>
      </c>
      <c r="E444" s="6">
        <v>1</v>
      </c>
      <c r="F444" s="6">
        <v>8.1209399999999992</v>
      </c>
    </row>
    <row r="445" spans="3:12" x14ac:dyDescent="0.25">
      <c r="C445" s="6" t="s">
        <v>116</v>
      </c>
      <c r="D445" s="6" t="s">
        <v>65</v>
      </c>
      <c r="E445" s="6">
        <v>1</v>
      </c>
      <c r="F445" s="6">
        <v>8.6067699999999991</v>
      </c>
    </row>
    <row r="446" spans="3:12" x14ac:dyDescent="0.25">
      <c r="C446" s="6" t="s">
        <v>117</v>
      </c>
      <c r="D446" s="6" t="s">
        <v>65</v>
      </c>
      <c r="E446" s="6">
        <v>1</v>
      </c>
      <c r="F446" s="6">
        <v>7.8858899999999998</v>
      </c>
    </row>
    <row r="447" spans="3:12" x14ac:dyDescent="0.25">
      <c r="C447" s="6" t="s">
        <v>118</v>
      </c>
      <c r="D447" s="6" t="s">
        <v>65</v>
      </c>
      <c r="E447" s="6">
        <v>0.68</v>
      </c>
      <c r="F447" s="6">
        <v>14.919</v>
      </c>
    </row>
    <row r="448" spans="3:12" x14ac:dyDescent="0.25">
      <c r="C448" s="6" t="s">
        <v>119</v>
      </c>
      <c r="D448" s="6" t="s">
        <v>65</v>
      </c>
      <c r="E448" s="6">
        <v>0.87333300000000003</v>
      </c>
      <c r="F448" s="6">
        <v>15.8962</v>
      </c>
    </row>
    <row r="449" spans="3:6" x14ac:dyDescent="0.25">
      <c r="C449" s="6" t="s">
        <v>120</v>
      </c>
      <c r="D449" s="6" t="s">
        <v>65</v>
      </c>
      <c r="E449" s="6">
        <v>0.62666699999999997</v>
      </c>
      <c r="F449" s="6">
        <v>22.428599999999999</v>
      </c>
    </row>
    <row r="450" spans="3:6" x14ac:dyDescent="0.25">
      <c r="C450" s="6" t="s">
        <v>121</v>
      </c>
      <c r="D450" s="6" t="s">
        <v>65</v>
      </c>
      <c r="E450" s="6">
        <v>0.91666700000000001</v>
      </c>
      <c r="F450" s="6">
        <v>10.992800000000001</v>
      </c>
    </row>
    <row r="451" spans="3:6" x14ac:dyDescent="0.25">
      <c r="C451" s="6" t="s">
        <v>122</v>
      </c>
      <c r="D451" s="6" t="s">
        <v>65</v>
      </c>
      <c r="E451" s="6">
        <v>1</v>
      </c>
      <c r="F451" s="6">
        <v>7.1422299999999996</v>
      </c>
    </row>
    <row r="452" spans="3:6" x14ac:dyDescent="0.25">
      <c r="C452" s="6" t="s">
        <v>123</v>
      </c>
      <c r="D452" s="6" t="s">
        <v>65</v>
      </c>
      <c r="E452" s="6">
        <v>1</v>
      </c>
      <c r="F452" s="6">
        <v>7.2435299999999998</v>
      </c>
    </row>
    <row r="453" spans="3:6" x14ac:dyDescent="0.25">
      <c r="C453" s="6" t="s">
        <v>104</v>
      </c>
      <c r="D453" s="6" t="s">
        <v>66</v>
      </c>
      <c r="E453" s="6">
        <v>0.461538</v>
      </c>
      <c r="F453" s="6">
        <v>29.402100000000001</v>
      </c>
    </row>
    <row r="454" spans="3:6" x14ac:dyDescent="0.25">
      <c r="C454" s="6" t="s">
        <v>105</v>
      </c>
      <c r="D454" s="6" t="s">
        <v>66</v>
      </c>
      <c r="E454" s="6">
        <v>0.57333299999999998</v>
      </c>
      <c r="F454" s="6">
        <v>32.204700000000003</v>
      </c>
    </row>
    <row r="455" spans="3:6" x14ac:dyDescent="0.25">
      <c r="C455" s="6" t="s">
        <v>106</v>
      </c>
      <c r="D455" s="6" t="s">
        <v>66</v>
      </c>
      <c r="E455" s="6">
        <v>1</v>
      </c>
      <c r="F455" s="6">
        <v>8.6624599999999994</v>
      </c>
    </row>
    <row r="456" spans="3:6" x14ac:dyDescent="0.25">
      <c r="C456" s="6" t="s">
        <v>107</v>
      </c>
      <c r="D456" s="6" t="s">
        <v>66</v>
      </c>
      <c r="E456" s="6">
        <v>1</v>
      </c>
      <c r="F456" s="6">
        <v>8.5994600000000005</v>
      </c>
    </row>
    <row r="457" spans="3:6" x14ac:dyDescent="0.25">
      <c r="C457" s="6" t="s">
        <v>108</v>
      </c>
      <c r="D457" s="6" t="s">
        <v>66</v>
      </c>
      <c r="E457" s="6">
        <v>0.56000000000000005</v>
      </c>
      <c r="F457" s="6">
        <v>23.471900000000002</v>
      </c>
    </row>
    <row r="458" spans="3:6" x14ac:dyDescent="0.25">
      <c r="C458" s="6" t="s">
        <v>109</v>
      </c>
      <c r="D458" s="6" t="s">
        <v>66</v>
      </c>
      <c r="E458" s="6">
        <v>0.93333299999999997</v>
      </c>
      <c r="F458" s="6">
        <v>12.789300000000001</v>
      </c>
    </row>
    <row r="459" spans="3:6" x14ac:dyDescent="0.25">
      <c r="C459" s="6" t="s">
        <v>110</v>
      </c>
      <c r="D459" s="6" t="s">
        <v>66</v>
      </c>
      <c r="E459" s="6">
        <v>0.59</v>
      </c>
      <c r="F459" s="6">
        <v>24.292100000000001</v>
      </c>
    </row>
    <row r="460" spans="3:6" x14ac:dyDescent="0.25">
      <c r="C460" s="6" t="s">
        <v>111</v>
      </c>
      <c r="D460" s="6" t="s">
        <v>66</v>
      </c>
      <c r="E460" s="6">
        <v>0.51</v>
      </c>
      <c r="F460" s="6">
        <v>18.817499999999999</v>
      </c>
    </row>
    <row r="461" spans="3:6" x14ac:dyDescent="0.25">
      <c r="C461" s="6" t="s">
        <v>112</v>
      </c>
      <c r="D461" s="6" t="s">
        <v>66</v>
      </c>
      <c r="E461" s="6">
        <v>0.81333299999999997</v>
      </c>
      <c r="F461" s="6">
        <v>13.324999999999999</v>
      </c>
    </row>
    <row r="462" spans="3:6" x14ac:dyDescent="0.25">
      <c r="C462" s="6" t="s">
        <v>113</v>
      </c>
      <c r="D462" s="6" t="s">
        <v>66</v>
      </c>
      <c r="E462" s="6">
        <v>0.55333299999999996</v>
      </c>
      <c r="F462" s="6">
        <v>20.5807</v>
      </c>
    </row>
    <row r="463" spans="3:6" x14ac:dyDescent="0.25">
      <c r="C463" s="6" t="s">
        <v>114</v>
      </c>
      <c r="D463" s="6" t="s">
        <v>66</v>
      </c>
      <c r="E463" s="6">
        <v>0.98333300000000001</v>
      </c>
      <c r="F463" s="6">
        <v>9.4901999999999997</v>
      </c>
    </row>
    <row r="464" spans="3:6" x14ac:dyDescent="0.25">
      <c r="C464" s="6" t="s">
        <v>115</v>
      </c>
      <c r="D464" s="6" t="s">
        <v>66</v>
      </c>
      <c r="E464" s="6">
        <v>0.38</v>
      </c>
      <c r="F464" s="6">
        <v>25.962299999999999</v>
      </c>
    </row>
    <row r="465" spans="3:6" x14ac:dyDescent="0.25">
      <c r="C465" s="6" t="s">
        <v>116</v>
      </c>
      <c r="D465" s="6" t="s">
        <v>66</v>
      </c>
      <c r="E465" s="6">
        <v>0.53</v>
      </c>
      <c r="F465" s="6">
        <v>23.2483</v>
      </c>
    </row>
    <row r="466" spans="3:6" x14ac:dyDescent="0.25">
      <c r="C466" s="6" t="s">
        <v>117</v>
      </c>
      <c r="D466" s="6" t="s">
        <v>66</v>
      </c>
      <c r="E466" s="6">
        <v>0.68333299999999997</v>
      </c>
      <c r="F466" s="6">
        <v>15.5152</v>
      </c>
    </row>
    <row r="467" spans="3:6" x14ac:dyDescent="0.25">
      <c r="C467" s="6" t="s">
        <v>118</v>
      </c>
      <c r="D467" s="6" t="s">
        <v>66</v>
      </c>
      <c r="E467" s="6">
        <v>0.50333300000000003</v>
      </c>
      <c r="F467" s="6">
        <v>41.845500000000001</v>
      </c>
    </row>
    <row r="468" spans="3:6" x14ac:dyDescent="0.25">
      <c r="C468" s="6" t="s">
        <v>119</v>
      </c>
      <c r="D468" s="6" t="s">
        <v>66</v>
      </c>
      <c r="E468" s="6">
        <v>0.88</v>
      </c>
      <c r="F468" s="6">
        <v>13.253399999999999</v>
      </c>
    </row>
    <row r="469" spans="3:6" x14ac:dyDescent="0.25">
      <c r="C469" s="6" t="s">
        <v>120</v>
      </c>
      <c r="D469" s="6" t="s">
        <v>66</v>
      </c>
      <c r="E469" s="6">
        <v>0.56333299999999997</v>
      </c>
      <c r="F469" s="6">
        <v>22.136399999999998</v>
      </c>
    </row>
    <row r="470" spans="3:6" x14ac:dyDescent="0.25">
      <c r="C470" s="6" t="s">
        <v>121</v>
      </c>
      <c r="D470" s="6" t="s">
        <v>66</v>
      </c>
      <c r="E470" s="6">
        <v>0.67333299999999996</v>
      </c>
      <c r="F470" s="6">
        <v>29.616099999999999</v>
      </c>
    </row>
    <row r="471" spans="3:6" x14ac:dyDescent="0.25">
      <c r="C471" s="6" t="s">
        <v>122</v>
      </c>
      <c r="D471" s="6" t="s">
        <v>66</v>
      </c>
      <c r="E471" s="6">
        <v>0.82666700000000004</v>
      </c>
      <c r="F471" s="6">
        <v>11.4475</v>
      </c>
    </row>
    <row r="472" spans="3:6" x14ac:dyDescent="0.25">
      <c r="C472" s="6" t="s">
        <v>123</v>
      </c>
      <c r="D472" s="6" t="s">
        <v>66</v>
      </c>
      <c r="E472" s="6">
        <v>0.37666699999999997</v>
      </c>
      <c r="F472" s="6">
        <v>38.858400000000003</v>
      </c>
    </row>
    <row r="473" spans="3:6" x14ac:dyDescent="0.25">
      <c r="C473" s="6" t="s">
        <v>124</v>
      </c>
      <c r="D473" s="6" t="s">
        <v>66</v>
      </c>
      <c r="E473" s="6">
        <v>0.86333300000000002</v>
      </c>
      <c r="F473" s="6">
        <v>11.171900000000001</v>
      </c>
    </row>
    <row r="474" spans="3:6" x14ac:dyDescent="0.25">
      <c r="C474" s="6" t="s">
        <v>125</v>
      </c>
      <c r="D474" s="6" t="s">
        <v>66</v>
      </c>
      <c r="E474" s="6">
        <v>0.70333299999999999</v>
      </c>
      <c r="F474" s="6">
        <v>22.2639</v>
      </c>
    </row>
    <row r="475" spans="3:6" x14ac:dyDescent="0.25">
      <c r="C475" s="6" t="s">
        <v>126</v>
      </c>
      <c r="D475" s="6" t="s">
        <v>66</v>
      </c>
      <c r="E475" s="6">
        <v>0.21333299999999999</v>
      </c>
      <c r="F475" s="6">
        <v>31.969100000000001</v>
      </c>
    </row>
    <row r="476" spans="3:6" x14ac:dyDescent="0.25">
      <c r="C476" s="6" t="s">
        <v>127</v>
      </c>
      <c r="D476" s="6" t="s">
        <v>66</v>
      </c>
      <c r="E476" s="6">
        <v>0.81</v>
      </c>
      <c r="F476" s="6">
        <v>12.937799999999999</v>
      </c>
    </row>
    <row r="477" spans="3:6" x14ac:dyDescent="0.25">
      <c r="C477" s="6" t="s">
        <v>128</v>
      </c>
      <c r="D477" s="6" t="s">
        <v>66</v>
      </c>
      <c r="E477" s="6">
        <v>0.46333299999999999</v>
      </c>
      <c r="F477" s="6">
        <v>33.725999999999999</v>
      </c>
    </row>
    <row r="478" spans="3:6" x14ac:dyDescent="0.25">
      <c r="C478" s="6" t="s">
        <v>129</v>
      </c>
      <c r="D478" s="6" t="s">
        <v>66</v>
      </c>
      <c r="E478" s="6">
        <v>0.96333299999999999</v>
      </c>
      <c r="F478" s="6">
        <v>7.9318</v>
      </c>
    </row>
    <row r="479" spans="3:6" x14ac:dyDescent="0.25">
      <c r="C479" s="6" t="s">
        <v>130</v>
      </c>
      <c r="D479" s="6" t="s">
        <v>66</v>
      </c>
      <c r="E479" s="6">
        <v>0.66</v>
      </c>
      <c r="F479" s="6">
        <v>17.985099999999999</v>
      </c>
    </row>
    <row r="480" spans="3:6" x14ac:dyDescent="0.25">
      <c r="C480" s="6" t="s">
        <v>131</v>
      </c>
      <c r="D480" s="6" t="s">
        <v>66</v>
      </c>
      <c r="E480" s="6">
        <v>0.41</v>
      </c>
      <c r="F480" s="6">
        <v>27.164999999999999</v>
      </c>
    </row>
    <row r="481" spans="3:6" x14ac:dyDescent="0.25">
      <c r="C481" s="6" t="s">
        <v>132</v>
      </c>
      <c r="D481" s="6" t="s">
        <v>66</v>
      </c>
      <c r="E481" s="6">
        <v>0.84666699999999995</v>
      </c>
      <c r="F481" s="6">
        <v>10.7971</v>
      </c>
    </row>
    <row r="482" spans="3:6" x14ac:dyDescent="0.25">
      <c r="C482" s="6" t="s">
        <v>133</v>
      </c>
      <c r="D482" s="6" t="s">
        <v>66</v>
      </c>
      <c r="E482" s="6">
        <v>0.70333299999999999</v>
      </c>
      <c r="F482" s="6">
        <v>16.984200000000001</v>
      </c>
    </row>
    <row r="483" spans="3:6" x14ac:dyDescent="0.25">
      <c r="C483" s="6" t="s">
        <v>134</v>
      </c>
      <c r="D483" s="6" t="s">
        <v>66</v>
      </c>
      <c r="E483" s="6">
        <v>1</v>
      </c>
      <c r="F483" s="6">
        <v>6.4915399999999996</v>
      </c>
    </row>
    <row r="484" spans="3:6" x14ac:dyDescent="0.25">
      <c r="C484" s="6" t="s">
        <v>135</v>
      </c>
      <c r="D484" s="6" t="s">
        <v>66</v>
      </c>
      <c r="E484" s="6">
        <v>0.75333300000000003</v>
      </c>
      <c r="F484" s="6">
        <v>18.451799999999999</v>
      </c>
    </row>
    <row r="485" spans="3:6" x14ac:dyDescent="0.25">
      <c r="C485" s="6" t="s">
        <v>136</v>
      </c>
      <c r="D485" s="6" t="s">
        <v>66</v>
      </c>
      <c r="E485" s="6">
        <v>0.84666699999999995</v>
      </c>
      <c r="F485" s="6">
        <v>13.487500000000001</v>
      </c>
    </row>
    <row r="486" spans="3:6" x14ac:dyDescent="0.25">
      <c r="C486" s="6" t="s">
        <v>137</v>
      </c>
      <c r="D486" s="6" t="s">
        <v>66</v>
      </c>
      <c r="E486" s="6">
        <v>0.72</v>
      </c>
      <c r="F486" s="6">
        <v>27.521000000000001</v>
      </c>
    </row>
    <row r="487" spans="3:6" x14ac:dyDescent="0.25">
      <c r="C487" s="6" t="s">
        <v>138</v>
      </c>
      <c r="D487" s="6" t="s">
        <v>66</v>
      </c>
      <c r="E487" s="6">
        <v>0.54666700000000001</v>
      </c>
      <c r="F487" s="6">
        <v>28.3383</v>
      </c>
    </row>
    <row r="488" spans="3:6" x14ac:dyDescent="0.25">
      <c r="C488" s="6" t="s">
        <v>139</v>
      </c>
      <c r="D488" s="6" t="s">
        <v>66</v>
      </c>
      <c r="E488" s="6">
        <v>0.62</v>
      </c>
      <c r="F488" s="6">
        <v>24.653400000000001</v>
      </c>
    </row>
    <row r="489" spans="3:6" x14ac:dyDescent="0.25">
      <c r="C489" s="6" t="s">
        <v>140</v>
      </c>
      <c r="D489" s="6" t="s">
        <v>66</v>
      </c>
      <c r="E489" s="6">
        <v>0.49666700000000003</v>
      </c>
      <c r="F489" s="6">
        <v>22.309799999999999</v>
      </c>
    </row>
    <row r="490" spans="3:6" x14ac:dyDescent="0.25">
      <c r="C490" s="6" t="s">
        <v>141</v>
      </c>
      <c r="D490" s="6" t="s">
        <v>66</v>
      </c>
      <c r="E490" s="6">
        <v>0.843333</v>
      </c>
      <c r="F490" s="6">
        <v>13.6767</v>
      </c>
    </row>
    <row r="491" spans="3:6" x14ac:dyDescent="0.25">
      <c r="C491" s="6" t="s">
        <v>142</v>
      </c>
      <c r="D491" s="6" t="s">
        <v>66</v>
      </c>
      <c r="E491" s="6">
        <v>0.283333</v>
      </c>
      <c r="F491" s="6">
        <v>33.573500000000003</v>
      </c>
    </row>
    <row r="492" spans="3:6" x14ac:dyDescent="0.25">
      <c r="C492" s="6" t="s">
        <v>143</v>
      </c>
      <c r="D492" s="6" t="s">
        <v>66</v>
      </c>
      <c r="E492" s="6">
        <v>0.5</v>
      </c>
      <c r="F492" s="6">
        <v>43.369799999999998</v>
      </c>
    </row>
    <row r="493" spans="3:6" x14ac:dyDescent="0.25">
      <c r="C493" s="6" t="s">
        <v>144</v>
      </c>
      <c r="D493" s="6" t="s">
        <v>66</v>
      </c>
      <c r="E493" s="6">
        <v>0.223333</v>
      </c>
      <c r="F493" s="6">
        <v>33.9161</v>
      </c>
    </row>
    <row r="494" spans="3:6" x14ac:dyDescent="0.25">
      <c r="C494" s="6" t="s">
        <v>145</v>
      </c>
      <c r="D494" s="6" t="s">
        <v>66</v>
      </c>
      <c r="E494" s="6">
        <v>0.09</v>
      </c>
      <c r="F494" s="6">
        <v>64.896900000000002</v>
      </c>
    </row>
    <row r="495" spans="3:6" x14ac:dyDescent="0.25">
      <c r="C495" s="6" t="s">
        <v>147</v>
      </c>
      <c r="D495" s="6" t="s">
        <v>66</v>
      </c>
      <c r="E495" s="6">
        <v>0</v>
      </c>
      <c r="F495" s="6">
        <v>72.990200000000002</v>
      </c>
    </row>
    <row r="496" spans="3:6" x14ac:dyDescent="0.25">
      <c r="C496" s="6" t="s">
        <v>148</v>
      </c>
      <c r="D496" s="6" t="s">
        <v>66</v>
      </c>
      <c r="E496" s="6">
        <v>0</v>
      </c>
      <c r="F496" s="6">
        <v>127.227</v>
      </c>
    </row>
    <row r="497" spans="3:6" x14ac:dyDescent="0.25">
      <c r="C497" s="6" t="s">
        <v>149</v>
      </c>
      <c r="D497" s="6" t="s">
        <v>66</v>
      </c>
      <c r="E497" s="6">
        <v>0.113333</v>
      </c>
      <c r="F497" s="6">
        <v>27.862100000000002</v>
      </c>
    </row>
    <row r="498" spans="3:6" x14ac:dyDescent="0.25">
      <c r="C498" s="6" t="s">
        <v>150</v>
      </c>
      <c r="D498" s="6" t="s">
        <v>66</v>
      </c>
      <c r="E498" s="6">
        <v>0.26666699999999999</v>
      </c>
      <c r="F498" s="6">
        <v>40.0137</v>
      </c>
    </row>
    <row r="499" spans="3:6" x14ac:dyDescent="0.25">
      <c r="C499" s="6" t="s">
        <v>151</v>
      </c>
      <c r="D499" s="6" t="s">
        <v>66</v>
      </c>
      <c r="E499" s="6">
        <v>0.96333299999999999</v>
      </c>
      <c r="F499" s="6">
        <v>16.009699999999999</v>
      </c>
    </row>
    <row r="500" spans="3:6" x14ac:dyDescent="0.25">
      <c r="C500" s="6" t="s">
        <v>152</v>
      </c>
      <c r="D500" s="6" t="s">
        <v>66</v>
      </c>
      <c r="E500" s="6">
        <v>8.3333000000000004E-2</v>
      </c>
      <c r="F500" s="6">
        <v>64.103399999999993</v>
      </c>
    </row>
    <row r="501" spans="3:6" x14ac:dyDescent="0.25">
      <c r="C501" s="6" t="s">
        <v>153</v>
      </c>
      <c r="D501" s="6" t="s">
        <v>66</v>
      </c>
      <c r="E501" s="6">
        <v>0.6</v>
      </c>
      <c r="F501" s="6">
        <v>31.0031</v>
      </c>
    </row>
    <row r="502" spans="3:6" x14ac:dyDescent="0.25">
      <c r="C502" s="6" t="s">
        <v>154</v>
      </c>
      <c r="D502" s="6" t="s">
        <v>66</v>
      </c>
      <c r="E502" s="6">
        <v>0.38333299999999998</v>
      </c>
      <c r="F502" s="6">
        <v>39.782299999999999</v>
      </c>
    </row>
    <row r="503" spans="3:6" x14ac:dyDescent="0.25">
      <c r="C503" s="6" t="s">
        <v>155</v>
      </c>
      <c r="D503" s="6" t="s">
        <v>66</v>
      </c>
      <c r="E503" s="6">
        <v>0.593333</v>
      </c>
      <c r="F503" s="6">
        <v>22.0367</v>
      </c>
    </row>
    <row r="504" spans="3:6" x14ac:dyDescent="0.25">
      <c r="C504" s="6" t="s">
        <v>156</v>
      </c>
      <c r="D504" s="6" t="s">
        <v>66</v>
      </c>
      <c r="E504" s="6">
        <v>0.82666700000000004</v>
      </c>
      <c r="F504" s="6">
        <v>12.3727</v>
      </c>
    </row>
    <row r="505" spans="3:6" x14ac:dyDescent="0.25">
      <c r="C505" s="6" t="s">
        <v>157</v>
      </c>
      <c r="D505" s="6" t="s">
        <v>66</v>
      </c>
      <c r="E505" s="6">
        <v>0.61666699999999997</v>
      </c>
      <c r="F505" s="6">
        <v>17.3857</v>
      </c>
    </row>
    <row r="506" spans="3:6" x14ac:dyDescent="0.25">
      <c r="C506" s="6" t="s">
        <v>158</v>
      </c>
      <c r="D506" s="6" t="s">
        <v>66</v>
      </c>
      <c r="E506" s="6">
        <v>0.7</v>
      </c>
      <c r="F506" s="6">
        <v>15.5581</v>
      </c>
    </row>
    <row r="507" spans="3:6" x14ac:dyDescent="0.25">
      <c r="C507" s="6" t="s">
        <v>159</v>
      </c>
      <c r="D507" s="6" t="s">
        <v>66</v>
      </c>
      <c r="E507" s="6">
        <v>0.61666699999999997</v>
      </c>
      <c r="F507" s="6">
        <v>17.3857</v>
      </c>
    </row>
    <row r="508" spans="3:6" x14ac:dyDescent="0.25">
      <c r="C508" s="6" t="s">
        <v>160</v>
      </c>
      <c r="D508" s="6" t="s">
        <v>66</v>
      </c>
      <c r="E508" s="6">
        <v>0.74</v>
      </c>
      <c r="F508" s="6">
        <v>16.956299999999999</v>
      </c>
    </row>
    <row r="509" spans="3:6" x14ac:dyDescent="0.25">
      <c r="C509" s="6" t="s">
        <v>161</v>
      </c>
      <c r="D509" s="6" t="s">
        <v>66</v>
      </c>
      <c r="E509" s="6">
        <v>0.58666700000000005</v>
      </c>
      <c r="F509" s="6">
        <v>19.931899999999999</v>
      </c>
    </row>
    <row r="510" spans="3:6" x14ac:dyDescent="0.25">
      <c r="C510" s="6" t="s">
        <v>162</v>
      </c>
      <c r="D510" s="6" t="s">
        <v>66</v>
      </c>
      <c r="E510" s="6">
        <v>0.66</v>
      </c>
      <c r="F510" s="6">
        <v>19.8903</v>
      </c>
    </row>
    <row r="511" spans="3:6" x14ac:dyDescent="0.25">
      <c r="C511" s="6" t="s">
        <v>163</v>
      </c>
      <c r="D511" s="6" t="s">
        <v>66</v>
      </c>
      <c r="E511" s="6">
        <v>0.69288400000000006</v>
      </c>
      <c r="F511" s="6">
        <v>18.426400000000001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1"/>
  <sheetViews>
    <sheetView workbookViewId="0">
      <selection activeCell="C1" sqref="C1:E1"/>
    </sheetView>
  </sheetViews>
  <sheetFormatPr defaultColWidth="8.85546875" defaultRowHeight="15" x14ac:dyDescent="0.25"/>
  <sheetData>
    <row r="1" spans="1:23" s="7" customFormat="1" x14ac:dyDescent="0.25">
      <c r="A1" s="7" t="s">
        <v>43</v>
      </c>
      <c r="C1" s="7" t="s">
        <v>476</v>
      </c>
      <c r="D1" s="7" t="s">
        <v>477</v>
      </c>
      <c r="E1" s="7" t="s">
        <v>478</v>
      </c>
      <c r="G1" s="7" t="s">
        <v>46</v>
      </c>
      <c r="I1" s="7" t="s">
        <v>476</v>
      </c>
      <c r="J1" s="7" t="s">
        <v>477</v>
      </c>
      <c r="K1" s="7" t="s">
        <v>478</v>
      </c>
      <c r="M1" s="7" t="s">
        <v>47</v>
      </c>
      <c r="O1" s="7" t="s">
        <v>476</v>
      </c>
      <c r="P1" s="7" t="s">
        <v>477</v>
      </c>
      <c r="Q1" s="7" t="s">
        <v>478</v>
      </c>
      <c r="S1" s="7" t="s">
        <v>48</v>
      </c>
      <c r="U1" s="7" t="s">
        <v>476</v>
      </c>
      <c r="V1" s="7" t="s">
        <v>477</v>
      </c>
      <c r="W1" s="7" t="s">
        <v>478</v>
      </c>
    </row>
    <row r="3" spans="1:23" x14ac:dyDescent="0.25">
      <c r="A3" t="s">
        <v>104</v>
      </c>
      <c r="B3" t="s">
        <v>100</v>
      </c>
      <c r="C3">
        <v>0.14046822742474918</v>
      </c>
      <c r="D3">
        <v>24.9876</v>
      </c>
      <c r="E3">
        <v>0.83570500000000003</v>
      </c>
      <c r="G3" s="15" t="s">
        <v>104</v>
      </c>
      <c r="H3" s="15" t="s">
        <v>88</v>
      </c>
      <c r="I3" s="15">
        <v>0.81605351170568563</v>
      </c>
      <c r="J3" s="15">
        <v>10.849299999999999</v>
      </c>
      <c r="K3" s="15">
        <v>0.36285200000000001</v>
      </c>
      <c r="M3" s="16" t="s">
        <v>114</v>
      </c>
      <c r="N3" s="16" t="s">
        <v>88</v>
      </c>
      <c r="O3" s="16">
        <v>0.37333333333333329</v>
      </c>
      <c r="P3" s="16">
        <v>28.7013</v>
      </c>
      <c r="Q3" s="16">
        <v>1.12554</v>
      </c>
      <c r="S3" s="17" t="s">
        <v>104</v>
      </c>
      <c r="T3" s="17" t="s">
        <v>103</v>
      </c>
      <c r="U3" s="17">
        <v>0.91304347826086951</v>
      </c>
      <c r="V3" s="17">
        <v>14.5845</v>
      </c>
      <c r="W3" s="17">
        <v>0.48777700000000002</v>
      </c>
    </row>
    <row r="4" spans="1:23" x14ac:dyDescent="0.25">
      <c r="A4" t="s">
        <v>105</v>
      </c>
      <c r="B4" t="s">
        <v>100</v>
      </c>
      <c r="C4">
        <v>0.40666666666666662</v>
      </c>
      <c r="D4">
        <v>23.422499999999999</v>
      </c>
      <c r="E4">
        <v>0.78075099999999997</v>
      </c>
      <c r="G4" s="15" t="s">
        <v>105</v>
      </c>
      <c r="H4" s="15" t="s">
        <v>88</v>
      </c>
      <c r="I4" s="15">
        <v>0.89333333333333331</v>
      </c>
      <c r="J4" s="15">
        <v>9.0996500000000005</v>
      </c>
      <c r="K4" s="15">
        <v>0.30332199999999998</v>
      </c>
      <c r="M4" s="16" t="s">
        <v>115</v>
      </c>
      <c r="N4" s="16" t="s">
        <v>88</v>
      </c>
      <c r="O4" s="16">
        <v>0.64333333333333331</v>
      </c>
      <c r="P4" s="16">
        <v>18.622299999999999</v>
      </c>
      <c r="Q4" s="16">
        <v>0.70539099999999999</v>
      </c>
      <c r="S4" s="17" t="s">
        <v>105</v>
      </c>
      <c r="T4" s="17" t="s">
        <v>103</v>
      </c>
      <c r="U4" s="17">
        <v>0.59666666666666657</v>
      </c>
      <c r="V4" s="17">
        <v>25.575700000000001</v>
      </c>
      <c r="W4" s="17">
        <v>0.85252300000000003</v>
      </c>
    </row>
    <row r="5" spans="1:23" x14ac:dyDescent="0.25">
      <c r="A5" t="s">
        <v>106</v>
      </c>
      <c r="B5" t="s">
        <v>100</v>
      </c>
      <c r="C5">
        <v>0.37666666666666671</v>
      </c>
      <c r="D5">
        <v>22.086200000000002</v>
      </c>
      <c r="E5">
        <v>0.736205</v>
      </c>
      <c r="G5" s="15" t="s">
        <v>106</v>
      </c>
      <c r="H5" s="15" t="s">
        <v>88</v>
      </c>
      <c r="I5" s="15">
        <v>0.94666666666666666</v>
      </c>
      <c r="J5" s="15">
        <v>9.1630299999999991</v>
      </c>
      <c r="K5" s="15">
        <v>0.30543399999999998</v>
      </c>
      <c r="M5" s="16" t="s">
        <v>116</v>
      </c>
      <c r="N5" s="16" t="s">
        <v>88</v>
      </c>
      <c r="O5" s="16">
        <v>0.97000000000000008</v>
      </c>
      <c r="P5" s="16">
        <v>13.8147</v>
      </c>
      <c r="Q5" s="16">
        <v>0.46049200000000001</v>
      </c>
      <c r="S5" s="17" t="s">
        <v>106</v>
      </c>
      <c r="T5" s="17" t="s">
        <v>103</v>
      </c>
      <c r="U5" s="17">
        <v>0.49333333333333335</v>
      </c>
      <c r="V5" s="17">
        <v>19.713699999999999</v>
      </c>
      <c r="W5" s="17">
        <v>0.65712400000000004</v>
      </c>
    </row>
    <row r="6" spans="1:23" x14ac:dyDescent="0.25">
      <c r="A6" t="s">
        <v>107</v>
      </c>
      <c r="B6" t="s">
        <v>100</v>
      </c>
      <c r="C6">
        <v>0.35333333333333333</v>
      </c>
      <c r="D6">
        <v>26.623200000000001</v>
      </c>
      <c r="E6">
        <v>0.88744000000000001</v>
      </c>
      <c r="G6" s="15" t="s">
        <v>107</v>
      </c>
      <c r="H6" s="15" t="s">
        <v>88</v>
      </c>
      <c r="I6" s="15">
        <v>0.95333333333333337</v>
      </c>
      <c r="J6" s="15">
        <v>5.5669599999999999</v>
      </c>
      <c r="K6" s="15">
        <v>0.18556500000000001</v>
      </c>
      <c r="M6" s="16" t="s">
        <v>117</v>
      </c>
      <c r="N6" s="16" t="s">
        <v>88</v>
      </c>
      <c r="O6" s="16">
        <v>0.94</v>
      </c>
      <c r="P6" s="16">
        <v>14.7363</v>
      </c>
      <c r="Q6" s="16">
        <v>0.49120799999999998</v>
      </c>
      <c r="S6" s="17" t="s">
        <v>107</v>
      </c>
      <c r="T6" s="17" t="s">
        <v>103</v>
      </c>
      <c r="U6" s="17">
        <v>0.32666666666666672</v>
      </c>
      <c r="V6" s="17">
        <v>20.1465</v>
      </c>
      <c r="W6" s="17">
        <v>0.67154899999999995</v>
      </c>
    </row>
    <row r="7" spans="1:23" x14ac:dyDescent="0.25">
      <c r="A7" t="s">
        <v>108</v>
      </c>
      <c r="B7" t="s">
        <v>100</v>
      </c>
      <c r="C7">
        <v>1</v>
      </c>
      <c r="D7">
        <v>8.2256699999999991</v>
      </c>
      <c r="E7">
        <v>0.27418900000000002</v>
      </c>
      <c r="G7" s="15" t="s">
        <v>108</v>
      </c>
      <c r="H7" s="15" t="s">
        <v>88</v>
      </c>
      <c r="I7" s="15">
        <v>1</v>
      </c>
      <c r="J7" s="15">
        <v>4.6684200000000002</v>
      </c>
      <c r="K7" s="15">
        <v>0.155614</v>
      </c>
      <c r="M7" s="16" t="s">
        <v>118</v>
      </c>
      <c r="N7" s="16" t="s">
        <v>88</v>
      </c>
      <c r="O7" s="16">
        <v>0.94666666666666666</v>
      </c>
      <c r="P7" s="16">
        <v>13.479699999999999</v>
      </c>
      <c r="Q7" s="16">
        <v>0.449324</v>
      </c>
      <c r="S7" s="17" t="s">
        <v>108</v>
      </c>
      <c r="T7" s="17" t="s">
        <v>103</v>
      </c>
      <c r="U7" s="17">
        <v>0.46333333333333332</v>
      </c>
      <c r="V7" s="17">
        <v>24.150700000000001</v>
      </c>
      <c r="W7" s="17">
        <v>0.81315499999999996</v>
      </c>
    </row>
    <row r="8" spans="1:23" x14ac:dyDescent="0.25">
      <c r="A8" t="s">
        <v>109</v>
      </c>
      <c r="B8" t="s">
        <v>100</v>
      </c>
      <c r="C8">
        <v>0.91666666666666663</v>
      </c>
      <c r="D8">
        <v>7.9273800000000003</v>
      </c>
      <c r="E8">
        <v>0.26424599999999998</v>
      </c>
      <c r="G8" s="15" t="s">
        <v>109</v>
      </c>
      <c r="H8" s="15" t="s">
        <v>88</v>
      </c>
      <c r="I8" s="15">
        <v>0.7566666666666666</v>
      </c>
      <c r="J8" s="15">
        <v>17.183599999999998</v>
      </c>
      <c r="K8" s="15">
        <v>0.57278700000000005</v>
      </c>
      <c r="M8" s="16" t="s">
        <v>119</v>
      </c>
      <c r="N8" s="16" t="s">
        <v>88</v>
      </c>
      <c r="O8" s="16">
        <v>0.75333333333333341</v>
      </c>
      <c r="P8" s="16">
        <v>16.671500000000002</v>
      </c>
      <c r="Q8" s="16">
        <v>0.57686800000000005</v>
      </c>
      <c r="S8" s="17" t="s">
        <v>109</v>
      </c>
      <c r="T8" s="17" t="s">
        <v>103</v>
      </c>
      <c r="U8" s="17">
        <v>0.21666666666666667</v>
      </c>
      <c r="V8" s="17">
        <v>26.410900000000002</v>
      </c>
      <c r="W8" s="17">
        <v>0.88036300000000001</v>
      </c>
    </row>
    <row r="9" spans="1:23" x14ac:dyDescent="0.25">
      <c r="A9" t="s">
        <v>110</v>
      </c>
      <c r="B9" t="s">
        <v>100</v>
      </c>
      <c r="C9">
        <v>0.94333333333333336</v>
      </c>
      <c r="D9">
        <v>6.9708699999999997</v>
      </c>
      <c r="E9">
        <v>0.23236200000000001</v>
      </c>
      <c r="G9" s="15" t="s">
        <v>110</v>
      </c>
      <c r="H9" s="15" t="s">
        <v>88</v>
      </c>
      <c r="I9" s="15">
        <v>1</v>
      </c>
      <c r="J9" s="15">
        <v>7.9249299999999998</v>
      </c>
      <c r="K9" s="15">
        <v>0.26416400000000001</v>
      </c>
      <c r="M9" s="16" t="s">
        <v>120</v>
      </c>
      <c r="N9" s="16" t="s">
        <v>88</v>
      </c>
      <c r="O9" s="16">
        <v>0.19</v>
      </c>
      <c r="P9" s="16">
        <v>20.756900000000002</v>
      </c>
      <c r="Q9" s="16">
        <v>0.71329500000000001</v>
      </c>
      <c r="S9" s="17" t="s">
        <v>110</v>
      </c>
      <c r="T9" s="17" t="s">
        <v>103</v>
      </c>
      <c r="U9" s="17">
        <v>0.34666666666666668</v>
      </c>
      <c r="V9" s="17">
        <v>30.380600000000001</v>
      </c>
      <c r="W9" s="17">
        <v>1.0126900000000001</v>
      </c>
    </row>
    <row r="10" spans="1:23" x14ac:dyDescent="0.25">
      <c r="A10" t="s">
        <v>111</v>
      </c>
      <c r="B10" t="s">
        <v>100</v>
      </c>
      <c r="C10">
        <v>1</v>
      </c>
      <c r="D10">
        <v>4.9914800000000001</v>
      </c>
      <c r="E10">
        <v>0.166383</v>
      </c>
      <c r="G10" s="15" t="s">
        <v>111</v>
      </c>
      <c r="H10" s="15" t="s">
        <v>88</v>
      </c>
      <c r="I10" s="15">
        <v>1</v>
      </c>
      <c r="J10" s="15">
        <v>8.8542500000000004</v>
      </c>
      <c r="K10" s="15">
        <v>0.29514200000000002</v>
      </c>
      <c r="M10" s="16" t="s">
        <v>121</v>
      </c>
      <c r="N10" s="16" t="s">
        <v>88</v>
      </c>
      <c r="O10" s="16">
        <v>0.28666666666666668</v>
      </c>
      <c r="P10" s="16">
        <v>19.6861</v>
      </c>
      <c r="Q10" s="16">
        <v>0.75715600000000005</v>
      </c>
      <c r="S10" s="17" t="s">
        <v>111</v>
      </c>
      <c r="T10" s="17" t="s">
        <v>103</v>
      </c>
      <c r="U10" s="17">
        <v>0.24333333333333332</v>
      </c>
      <c r="V10" s="17">
        <v>26.983499999999999</v>
      </c>
      <c r="W10" s="17">
        <v>0.90853600000000001</v>
      </c>
    </row>
    <row r="11" spans="1:23" x14ac:dyDescent="0.25">
      <c r="A11" t="s">
        <v>112</v>
      </c>
      <c r="B11" t="s">
        <v>100</v>
      </c>
      <c r="C11">
        <v>1</v>
      </c>
      <c r="D11">
        <v>5.1567999999999996</v>
      </c>
      <c r="E11">
        <v>0.17189299999999999</v>
      </c>
      <c r="G11" s="15" t="s">
        <v>112</v>
      </c>
      <c r="H11" s="15" t="s">
        <v>88</v>
      </c>
      <c r="I11" s="15">
        <v>0.74</v>
      </c>
      <c r="J11" s="15">
        <v>16.567299999999999</v>
      </c>
      <c r="K11" s="15">
        <v>0.55782200000000004</v>
      </c>
      <c r="M11" s="16" t="s">
        <v>122</v>
      </c>
      <c r="N11" s="16" t="s">
        <v>88</v>
      </c>
      <c r="O11" s="16">
        <v>0.91</v>
      </c>
      <c r="P11" s="16">
        <v>14.189299999999999</v>
      </c>
      <c r="Q11" s="16">
        <v>0.52945200000000003</v>
      </c>
      <c r="S11" s="17" t="s">
        <v>112</v>
      </c>
      <c r="T11" s="17" t="s">
        <v>103</v>
      </c>
      <c r="U11" s="17">
        <v>0.26333333333333336</v>
      </c>
      <c r="V11" s="17">
        <v>20.505700000000001</v>
      </c>
      <c r="W11" s="17">
        <v>0.68352400000000002</v>
      </c>
    </row>
    <row r="12" spans="1:23" x14ac:dyDescent="0.25">
      <c r="A12" t="s">
        <v>113</v>
      </c>
      <c r="B12" t="s">
        <v>100</v>
      </c>
      <c r="C12">
        <v>0.74</v>
      </c>
      <c r="D12">
        <v>13.019299999999999</v>
      </c>
      <c r="E12">
        <v>0.433977</v>
      </c>
      <c r="G12" s="15" t="s">
        <v>113</v>
      </c>
      <c r="H12" s="15" t="s">
        <v>88</v>
      </c>
      <c r="I12" s="15">
        <v>1</v>
      </c>
      <c r="J12" s="15">
        <v>3.3087300000000002</v>
      </c>
      <c r="K12" s="15">
        <v>0.110291</v>
      </c>
      <c r="M12" s="16" t="s">
        <v>123</v>
      </c>
      <c r="N12" s="16" t="s">
        <v>88</v>
      </c>
      <c r="O12" s="16">
        <v>0.67999999999999994</v>
      </c>
      <c r="P12" s="16">
        <v>16.131499999999999</v>
      </c>
      <c r="Q12" s="16">
        <v>0.65309600000000001</v>
      </c>
      <c r="S12" s="17" t="s">
        <v>113</v>
      </c>
      <c r="T12" s="17" t="s">
        <v>103</v>
      </c>
      <c r="U12" s="17">
        <v>0.52666666666666673</v>
      </c>
      <c r="V12" s="17">
        <v>17.705200000000001</v>
      </c>
      <c r="W12" s="17">
        <v>0.59017200000000003</v>
      </c>
    </row>
    <row r="13" spans="1:23" x14ac:dyDescent="0.25">
      <c r="A13" t="s">
        <v>114</v>
      </c>
      <c r="B13" t="s">
        <v>100</v>
      </c>
      <c r="C13">
        <v>0.90666666666666662</v>
      </c>
      <c r="D13">
        <v>10.614800000000001</v>
      </c>
      <c r="E13">
        <v>0.353827</v>
      </c>
      <c r="G13" s="15" t="s">
        <v>114</v>
      </c>
      <c r="H13" s="15" t="s">
        <v>88</v>
      </c>
      <c r="I13" s="15">
        <v>1</v>
      </c>
      <c r="J13" s="15">
        <v>2.9746700000000001</v>
      </c>
      <c r="K13" s="15">
        <v>9.9155599999999997E-2</v>
      </c>
      <c r="M13" s="16" t="s">
        <v>124</v>
      </c>
      <c r="N13" s="16" t="s">
        <v>88</v>
      </c>
      <c r="O13" s="16">
        <v>1</v>
      </c>
      <c r="P13" s="16">
        <v>13.0395</v>
      </c>
      <c r="Q13" s="16">
        <v>0.44352000000000003</v>
      </c>
      <c r="S13" s="17" t="s">
        <v>114</v>
      </c>
      <c r="T13" s="17" t="s">
        <v>103</v>
      </c>
      <c r="U13" s="17">
        <v>1.3333333333333334E-2</v>
      </c>
      <c r="V13" s="17">
        <v>70.155100000000004</v>
      </c>
      <c r="W13" s="17">
        <v>2.84029</v>
      </c>
    </row>
    <row r="14" spans="1:23" x14ac:dyDescent="0.25">
      <c r="A14" t="s">
        <v>115</v>
      </c>
      <c r="B14" t="s">
        <v>100</v>
      </c>
      <c r="C14">
        <v>0.95333333333333337</v>
      </c>
      <c r="D14">
        <v>6.4804399999999998</v>
      </c>
      <c r="E14">
        <v>0.21601500000000001</v>
      </c>
      <c r="G14" s="15" t="s">
        <v>115</v>
      </c>
      <c r="H14" s="15" t="s">
        <v>88</v>
      </c>
      <c r="I14" s="15">
        <v>0.7</v>
      </c>
      <c r="J14" s="15">
        <v>17.1313</v>
      </c>
      <c r="K14" s="15">
        <v>0.57104200000000005</v>
      </c>
      <c r="M14" s="16" t="s">
        <v>125</v>
      </c>
      <c r="N14" s="16" t="s">
        <v>88</v>
      </c>
      <c r="O14" s="16">
        <v>0.86333333333333329</v>
      </c>
      <c r="P14" s="16">
        <v>15.3301</v>
      </c>
      <c r="Q14" s="16">
        <v>0.51100199999999996</v>
      </c>
      <c r="S14" s="17" t="s">
        <v>115</v>
      </c>
      <c r="T14" s="17" t="s">
        <v>103</v>
      </c>
      <c r="U14" s="17">
        <v>0</v>
      </c>
      <c r="V14" s="17">
        <v>49.394100000000002</v>
      </c>
      <c r="W14" s="17">
        <v>1.6631</v>
      </c>
    </row>
    <row r="15" spans="1:23" x14ac:dyDescent="0.25">
      <c r="A15" t="s">
        <v>116</v>
      </c>
      <c r="B15" t="s">
        <v>100</v>
      </c>
      <c r="C15">
        <v>1</v>
      </c>
      <c r="D15">
        <v>7.9298700000000002</v>
      </c>
      <c r="E15">
        <v>0.26432899999999998</v>
      </c>
      <c r="G15" s="15" t="s">
        <v>116</v>
      </c>
      <c r="H15" s="15" t="s">
        <v>88</v>
      </c>
      <c r="I15" s="15">
        <v>1</v>
      </c>
      <c r="J15" s="15">
        <v>2.9134600000000002</v>
      </c>
      <c r="K15" s="15">
        <v>9.7115300000000002E-2</v>
      </c>
      <c r="M15" s="16" t="s">
        <v>126</v>
      </c>
      <c r="N15" s="16" t="s">
        <v>88</v>
      </c>
      <c r="O15" s="16">
        <v>1</v>
      </c>
      <c r="P15" s="16">
        <v>11.808199999999999</v>
      </c>
      <c r="Q15" s="16">
        <v>0.39360800000000001</v>
      </c>
      <c r="S15" s="17" t="s">
        <v>116</v>
      </c>
      <c r="T15" s="17" t="s">
        <v>103</v>
      </c>
      <c r="U15" s="17">
        <v>0</v>
      </c>
      <c r="V15" s="17">
        <v>57.089599999999997</v>
      </c>
      <c r="W15" s="17">
        <v>1.9157599999999999</v>
      </c>
    </row>
    <row r="16" spans="1:23" x14ac:dyDescent="0.25">
      <c r="A16" t="s">
        <v>117</v>
      </c>
      <c r="B16" t="s">
        <v>100</v>
      </c>
      <c r="C16">
        <v>1</v>
      </c>
      <c r="D16">
        <v>7.5263799999999996</v>
      </c>
      <c r="E16">
        <v>0.25087900000000002</v>
      </c>
      <c r="G16" s="15" t="s">
        <v>117</v>
      </c>
      <c r="H16" s="15" t="s">
        <v>88</v>
      </c>
      <c r="I16" s="15">
        <v>0.79666666666666663</v>
      </c>
      <c r="J16" s="15">
        <v>10.5954</v>
      </c>
      <c r="K16" s="15">
        <v>0.35318100000000002</v>
      </c>
      <c r="M16" s="16" t="s">
        <v>127</v>
      </c>
      <c r="N16" s="16" t="s">
        <v>88</v>
      </c>
      <c r="O16" s="16">
        <v>0.82333333333333336</v>
      </c>
      <c r="P16" s="16">
        <v>16.2456</v>
      </c>
      <c r="Q16" s="16">
        <v>0.546991</v>
      </c>
      <c r="S16" s="17" t="s">
        <v>117</v>
      </c>
      <c r="T16" s="17" t="s">
        <v>103</v>
      </c>
      <c r="U16" s="17">
        <v>0</v>
      </c>
      <c r="V16" s="17">
        <v>63.865900000000003</v>
      </c>
      <c r="W16" s="17">
        <v>2.4563799999999998</v>
      </c>
    </row>
    <row r="17" spans="1:23" x14ac:dyDescent="0.25">
      <c r="A17" t="s">
        <v>118</v>
      </c>
      <c r="B17" t="s">
        <v>100</v>
      </c>
      <c r="C17">
        <v>0.86333333333333329</v>
      </c>
      <c r="D17">
        <v>11.619400000000001</v>
      </c>
      <c r="E17">
        <v>0.38731199999999999</v>
      </c>
      <c r="G17" s="15" t="s">
        <v>118</v>
      </c>
      <c r="H17" s="15" t="s">
        <v>88</v>
      </c>
      <c r="I17" s="15">
        <v>1</v>
      </c>
      <c r="J17" s="15">
        <v>4.2851999999999997</v>
      </c>
      <c r="K17" s="15">
        <v>0.14283999999999999</v>
      </c>
      <c r="M17" s="16" t="s">
        <v>128</v>
      </c>
      <c r="N17" s="16" t="s">
        <v>88</v>
      </c>
      <c r="O17" s="16">
        <v>0.58666666666666667</v>
      </c>
      <c r="P17" s="16">
        <v>13.4114</v>
      </c>
      <c r="Q17" s="16">
        <v>0.57807799999999998</v>
      </c>
      <c r="S17" s="17" t="s">
        <v>118</v>
      </c>
      <c r="T17" s="17" t="s">
        <v>103</v>
      </c>
      <c r="U17" s="17">
        <v>0.15333333333333332</v>
      </c>
      <c r="V17" s="17">
        <v>49.673299999999998</v>
      </c>
      <c r="W17" s="17">
        <v>1.68957</v>
      </c>
    </row>
    <row r="18" spans="1:23" x14ac:dyDescent="0.25">
      <c r="A18" t="s">
        <v>119</v>
      </c>
      <c r="B18" t="s">
        <v>100</v>
      </c>
      <c r="C18">
        <v>0.88666666666666671</v>
      </c>
      <c r="D18">
        <v>9.8407800000000005</v>
      </c>
      <c r="E18">
        <v>0.32802599999999998</v>
      </c>
      <c r="G18" s="15" t="s">
        <v>119</v>
      </c>
      <c r="H18" s="15" t="s">
        <v>88</v>
      </c>
      <c r="I18" s="15">
        <v>1</v>
      </c>
      <c r="J18" s="15">
        <v>4.1884399999999999</v>
      </c>
      <c r="K18" s="15">
        <v>0.13961499999999999</v>
      </c>
      <c r="M18" s="16" t="s">
        <v>129</v>
      </c>
      <c r="N18" s="16" t="s">
        <v>88</v>
      </c>
      <c r="O18" s="16">
        <v>1.360544217687075E-2</v>
      </c>
      <c r="P18" s="16">
        <v>28.002199999999998</v>
      </c>
      <c r="Q18" s="16">
        <v>1.76115</v>
      </c>
      <c r="S18" s="17" t="s">
        <v>119</v>
      </c>
      <c r="T18" s="17" t="s">
        <v>103</v>
      </c>
      <c r="U18" s="17">
        <v>0.94333333333333336</v>
      </c>
      <c r="V18" s="17">
        <v>14.671799999999999</v>
      </c>
      <c r="W18" s="17">
        <v>0.48905999999999999</v>
      </c>
    </row>
    <row r="19" spans="1:23" x14ac:dyDescent="0.25">
      <c r="A19" t="s">
        <v>120</v>
      </c>
      <c r="B19" t="s">
        <v>100</v>
      </c>
      <c r="C19">
        <v>0.85666666666666669</v>
      </c>
      <c r="D19">
        <v>9.7447099999999995</v>
      </c>
      <c r="E19">
        <v>0.324824</v>
      </c>
      <c r="G19" s="15" t="s">
        <v>120</v>
      </c>
      <c r="H19" s="15" t="s">
        <v>88</v>
      </c>
      <c r="I19" s="15">
        <v>1</v>
      </c>
      <c r="J19" s="15">
        <v>4.6978299999999997</v>
      </c>
      <c r="K19" s="15">
        <v>0.15659400000000001</v>
      </c>
      <c r="M19" s="16" t="s">
        <v>130</v>
      </c>
      <c r="N19" s="16" t="s">
        <v>88</v>
      </c>
      <c r="O19" s="16">
        <v>3.3557046979865772E-2</v>
      </c>
      <c r="P19" s="16">
        <v>23.853300000000001</v>
      </c>
      <c r="Q19" s="16">
        <v>0.98161600000000004</v>
      </c>
      <c r="S19" s="17" t="s">
        <v>120</v>
      </c>
      <c r="T19" s="17" t="s">
        <v>103</v>
      </c>
      <c r="U19" s="17">
        <v>0.05</v>
      </c>
      <c r="V19" s="17">
        <v>56.415199999999999</v>
      </c>
      <c r="W19" s="17">
        <v>1.8995</v>
      </c>
    </row>
    <row r="20" spans="1:23" x14ac:dyDescent="0.25">
      <c r="A20" t="s">
        <v>121</v>
      </c>
      <c r="B20" t="s">
        <v>100</v>
      </c>
      <c r="C20">
        <v>1</v>
      </c>
      <c r="D20">
        <v>9.3893299999999993</v>
      </c>
      <c r="E20">
        <v>0.31297799999999998</v>
      </c>
      <c r="G20" s="15" t="s">
        <v>121</v>
      </c>
      <c r="H20" s="15" t="s">
        <v>88</v>
      </c>
      <c r="I20" s="15">
        <v>1</v>
      </c>
      <c r="J20" s="15">
        <v>5.0758400000000004</v>
      </c>
      <c r="K20" s="15">
        <v>0.16919500000000001</v>
      </c>
      <c r="M20" s="16" t="s">
        <v>131</v>
      </c>
      <c r="N20" s="16" t="s">
        <v>88</v>
      </c>
      <c r="O20" s="16">
        <v>0.16666666666666666</v>
      </c>
      <c r="P20" s="16">
        <v>22.500399999999999</v>
      </c>
      <c r="Q20" s="16">
        <v>0.75758999999999999</v>
      </c>
      <c r="S20" s="17" t="s">
        <v>121</v>
      </c>
      <c r="T20" s="17" t="s">
        <v>103</v>
      </c>
      <c r="U20" s="17">
        <v>0.92</v>
      </c>
      <c r="V20" s="17">
        <v>13.2088</v>
      </c>
      <c r="W20" s="17">
        <v>0.44029499999999999</v>
      </c>
    </row>
    <row r="21" spans="1:23" x14ac:dyDescent="0.25">
      <c r="A21" t="s">
        <v>122</v>
      </c>
      <c r="B21" t="s">
        <v>100</v>
      </c>
      <c r="C21">
        <v>1</v>
      </c>
      <c r="D21">
        <v>6.2616399999999999</v>
      </c>
      <c r="E21">
        <v>0.20872099999999999</v>
      </c>
      <c r="G21" s="15" t="s">
        <v>122</v>
      </c>
      <c r="H21" s="15" t="s">
        <v>88</v>
      </c>
      <c r="I21" s="15">
        <v>1</v>
      </c>
      <c r="J21" s="15">
        <v>5.5249100000000002</v>
      </c>
      <c r="K21" s="15">
        <v>0.18416399999999999</v>
      </c>
      <c r="M21" s="16" t="s">
        <v>132</v>
      </c>
      <c r="N21" s="16" t="s">
        <v>88</v>
      </c>
      <c r="O21" s="16">
        <v>0.14000000000000001</v>
      </c>
      <c r="P21" s="16">
        <v>21.6784</v>
      </c>
      <c r="Q21" s="16">
        <v>0.87412699999999999</v>
      </c>
      <c r="S21" s="17" t="s">
        <v>122</v>
      </c>
      <c r="T21" s="17" t="s">
        <v>103</v>
      </c>
      <c r="U21" s="17">
        <v>0.94666666666666666</v>
      </c>
      <c r="V21" s="17">
        <v>13.366099999999999</v>
      </c>
      <c r="W21" s="17">
        <v>0.44553599999999999</v>
      </c>
    </row>
    <row r="22" spans="1:23" x14ac:dyDescent="0.25">
      <c r="A22" t="s">
        <v>123</v>
      </c>
      <c r="B22" t="s">
        <v>100</v>
      </c>
      <c r="C22">
        <v>0.41666666666666669</v>
      </c>
      <c r="D22">
        <v>35.462699999999998</v>
      </c>
      <c r="E22">
        <v>1.22285</v>
      </c>
      <c r="G22" s="15" t="s">
        <v>123</v>
      </c>
      <c r="H22" s="15" t="s">
        <v>88</v>
      </c>
      <c r="I22" s="15">
        <v>1</v>
      </c>
      <c r="J22" s="15">
        <v>5.05985</v>
      </c>
      <c r="K22" s="15">
        <v>0.16866200000000001</v>
      </c>
      <c r="M22" s="16" t="s">
        <v>133</v>
      </c>
      <c r="N22" s="16" t="s">
        <v>88</v>
      </c>
      <c r="O22" s="16">
        <v>0</v>
      </c>
      <c r="P22" s="16">
        <v>19.964500000000001</v>
      </c>
      <c r="Q22" s="16">
        <v>1.5476399999999999</v>
      </c>
      <c r="S22" s="17" t="s">
        <v>123</v>
      </c>
      <c r="T22" s="17" t="s">
        <v>103</v>
      </c>
      <c r="U22" s="17">
        <v>1</v>
      </c>
      <c r="V22" s="17">
        <v>13.4991</v>
      </c>
      <c r="W22" s="17">
        <v>0.44997100000000001</v>
      </c>
    </row>
    <row r="23" spans="1:23" s="10" customFormat="1" x14ac:dyDescent="0.25">
      <c r="A23" s="10" t="s">
        <v>104</v>
      </c>
      <c r="B23" s="10" t="s">
        <v>101</v>
      </c>
      <c r="C23" s="10">
        <v>0.39799331103678931</v>
      </c>
      <c r="D23" s="10">
        <v>29.195599999999999</v>
      </c>
      <c r="E23" s="10">
        <v>0.97644299999999995</v>
      </c>
      <c r="G23" s="10" t="s">
        <v>104</v>
      </c>
      <c r="H23" s="10" t="s">
        <v>89</v>
      </c>
      <c r="I23" s="10">
        <v>5.6856187290969903E-2</v>
      </c>
      <c r="J23" s="10">
        <v>45.0518</v>
      </c>
      <c r="K23" s="10">
        <v>1.50675</v>
      </c>
      <c r="M23" s="10" t="s">
        <v>104</v>
      </c>
      <c r="N23" s="10" t="s">
        <v>89</v>
      </c>
      <c r="O23" s="10">
        <v>0.4414715719063545</v>
      </c>
      <c r="P23" s="10">
        <v>23.654599999999999</v>
      </c>
      <c r="Q23" s="10">
        <v>0.79112400000000005</v>
      </c>
      <c r="S23" s="10" t="s">
        <v>104</v>
      </c>
      <c r="T23" s="10" t="s">
        <v>101</v>
      </c>
      <c r="U23" s="10">
        <v>0.11371237458193981</v>
      </c>
      <c r="V23" s="10">
        <v>40.917499999999997</v>
      </c>
      <c r="W23" s="10">
        <v>1.3684799999999999</v>
      </c>
    </row>
    <row r="24" spans="1:23" x14ac:dyDescent="0.25">
      <c r="A24" t="s">
        <v>105</v>
      </c>
      <c r="B24" t="s">
        <v>101</v>
      </c>
      <c r="C24">
        <v>0.28666666666666668</v>
      </c>
      <c r="D24">
        <v>37.839100000000002</v>
      </c>
      <c r="E24">
        <v>1.3809899999999999</v>
      </c>
      <c r="G24" s="15" t="s">
        <v>105</v>
      </c>
      <c r="H24" s="15" t="s">
        <v>89</v>
      </c>
      <c r="I24" s="15">
        <v>0</v>
      </c>
      <c r="J24" s="15">
        <v>43.029299999999999</v>
      </c>
      <c r="K24" s="15">
        <v>1.43431</v>
      </c>
      <c r="M24" s="16" t="s">
        <v>105</v>
      </c>
      <c r="N24" s="16" t="s">
        <v>89</v>
      </c>
      <c r="O24" s="16">
        <v>0.23333333333333334</v>
      </c>
      <c r="P24" s="16">
        <v>30.735299999999999</v>
      </c>
      <c r="Q24" s="16">
        <v>1.02451</v>
      </c>
      <c r="S24" s="17" t="s">
        <v>105</v>
      </c>
      <c r="T24" s="17" t="s">
        <v>101</v>
      </c>
      <c r="U24" s="17">
        <v>0.89</v>
      </c>
      <c r="V24" s="17">
        <v>14.065200000000001</v>
      </c>
      <c r="W24" s="17">
        <v>0.46883900000000001</v>
      </c>
    </row>
    <row r="25" spans="1:23" x14ac:dyDescent="0.25">
      <c r="A25" t="s">
        <v>106</v>
      </c>
      <c r="B25" t="s">
        <v>101</v>
      </c>
      <c r="C25">
        <v>0.67333333333333334</v>
      </c>
      <c r="D25">
        <v>16.313199999999998</v>
      </c>
      <c r="E25">
        <v>0.54377299999999995</v>
      </c>
      <c r="G25" s="15" t="s">
        <v>106</v>
      </c>
      <c r="H25" s="15" t="s">
        <v>89</v>
      </c>
      <c r="I25" s="15">
        <v>0.28666666666666668</v>
      </c>
      <c r="J25" s="15">
        <v>34.132399999999997</v>
      </c>
      <c r="K25" s="15">
        <v>1.13775</v>
      </c>
      <c r="M25" s="16" t="s">
        <v>106</v>
      </c>
      <c r="N25" s="16" t="s">
        <v>89</v>
      </c>
      <c r="O25" s="16">
        <v>0.35333333333333333</v>
      </c>
      <c r="P25" s="16">
        <v>25.9223</v>
      </c>
      <c r="Q25" s="16">
        <v>0.86407800000000001</v>
      </c>
      <c r="S25" s="17" t="s">
        <v>106</v>
      </c>
      <c r="T25" s="17" t="s">
        <v>101</v>
      </c>
      <c r="U25" s="17">
        <v>1</v>
      </c>
      <c r="V25" s="17">
        <v>11.3994</v>
      </c>
      <c r="W25" s="17">
        <v>0.37997999999999998</v>
      </c>
    </row>
    <row r="26" spans="1:23" x14ac:dyDescent="0.25">
      <c r="A26" t="s">
        <v>107</v>
      </c>
      <c r="B26" t="s">
        <v>101</v>
      </c>
      <c r="C26">
        <v>0.57000000000000006</v>
      </c>
      <c r="D26">
        <v>29.0123</v>
      </c>
      <c r="E26">
        <v>1.0004299999999999</v>
      </c>
      <c r="G26" s="15" t="s">
        <v>107</v>
      </c>
      <c r="H26" s="15" t="s">
        <v>89</v>
      </c>
      <c r="I26" s="15">
        <v>0.1</v>
      </c>
      <c r="J26" s="15">
        <v>48.136200000000002</v>
      </c>
      <c r="K26" s="15">
        <v>1.6045400000000001</v>
      </c>
      <c r="M26" s="16" t="s">
        <v>107</v>
      </c>
      <c r="N26" s="16" t="s">
        <v>89</v>
      </c>
      <c r="O26" s="16">
        <v>0.11333333333333333</v>
      </c>
      <c r="P26" s="16">
        <v>38.427999999999997</v>
      </c>
      <c r="Q26" s="16">
        <v>1.2809299999999999</v>
      </c>
      <c r="S26" s="17" t="s">
        <v>107</v>
      </c>
      <c r="T26" s="17" t="s">
        <v>101</v>
      </c>
      <c r="U26" s="17">
        <v>0.77333333333333332</v>
      </c>
      <c r="V26" s="17">
        <v>16.8933</v>
      </c>
      <c r="W26" s="17">
        <v>0.56311100000000003</v>
      </c>
    </row>
    <row r="27" spans="1:23" x14ac:dyDescent="0.25">
      <c r="A27" t="s">
        <v>108</v>
      </c>
      <c r="B27" t="s">
        <v>101</v>
      </c>
      <c r="C27">
        <v>0.11</v>
      </c>
      <c r="D27">
        <v>44.021999999999998</v>
      </c>
      <c r="E27">
        <v>1.6066400000000001</v>
      </c>
      <c r="G27" s="15" t="s">
        <v>108</v>
      </c>
      <c r="H27" s="15" t="s">
        <v>89</v>
      </c>
      <c r="I27" s="15">
        <v>0.31</v>
      </c>
      <c r="J27" s="15">
        <v>29.548300000000001</v>
      </c>
      <c r="K27" s="15">
        <v>1.01891</v>
      </c>
      <c r="M27" s="16" t="s">
        <v>108</v>
      </c>
      <c r="N27" s="16" t="s">
        <v>89</v>
      </c>
      <c r="O27" s="16">
        <v>0.02</v>
      </c>
      <c r="P27" s="16">
        <v>38.809600000000003</v>
      </c>
      <c r="Q27" s="16">
        <v>1.29365</v>
      </c>
      <c r="S27" s="17" t="s">
        <v>108</v>
      </c>
      <c r="T27" s="17" t="s">
        <v>101</v>
      </c>
      <c r="U27" s="17">
        <v>0.72333333333333327</v>
      </c>
      <c r="V27" s="17">
        <v>24.127199999999998</v>
      </c>
      <c r="W27" s="17">
        <v>0.80423999999999995</v>
      </c>
    </row>
    <row r="28" spans="1:23" x14ac:dyDescent="0.25">
      <c r="A28" t="s">
        <v>109</v>
      </c>
      <c r="B28" t="s">
        <v>101</v>
      </c>
      <c r="C28">
        <v>0.24000000000000002</v>
      </c>
      <c r="D28">
        <v>37.317999999999998</v>
      </c>
      <c r="E28">
        <v>1.44085</v>
      </c>
      <c r="G28" s="15" t="s">
        <v>109</v>
      </c>
      <c r="H28" s="15" t="s">
        <v>89</v>
      </c>
      <c r="I28" s="15">
        <v>0.19333333333333333</v>
      </c>
      <c r="J28" s="15">
        <v>46.813299999999998</v>
      </c>
      <c r="K28" s="15">
        <v>1.56044</v>
      </c>
      <c r="M28" s="16" t="s">
        <v>109</v>
      </c>
      <c r="N28" s="16" t="s">
        <v>89</v>
      </c>
      <c r="O28" s="16">
        <v>0.76</v>
      </c>
      <c r="P28" s="16">
        <v>20.655799999999999</v>
      </c>
      <c r="Q28" s="16">
        <v>0.68852800000000003</v>
      </c>
      <c r="S28" s="17" t="s">
        <v>109</v>
      </c>
      <c r="T28" s="17" t="s">
        <v>101</v>
      </c>
      <c r="U28" s="17">
        <v>0</v>
      </c>
      <c r="V28" s="17">
        <v>98.363500000000002</v>
      </c>
      <c r="W28" s="17">
        <v>3.2787799999999998</v>
      </c>
    </row>
    <row r="29" spans="1:23" x14ac:dyDescent="0.25">
      <c r="A29" t="s">
        <v>110</v>
      </c>
      <c r="B29" t="s">
        <v>101</v>
      </c>
      <c r="C29">
        <v>0.61</v>
      </c>
      <c r="D29">
        <v>25.46</v>
      </c>
      <c r="E29">
        <v>0.84866699999999995</v>
      </c>
      <c r="G29" s="15" t="s">
        <v>110</v>
      </c>
      <c r="H29" s="15" t="s">
        <v>89</v>
      </c>
      <c r="I29" s="15">
        <v>7.3333333333333334E-2</v>
      </c>
      <c r="J29" s="15">
        <v>40.033999999999999</v>
      </c>
      <c r="K29" s="15">
        <v>1.33447</v>
      </c>
      <c r="M29" s="16" t="s">
        <v>110</v>
      </c>
      <c r="N29" s="16" t="s">
        <v>89</v>
      </c>
      <c r="O29" s="16">
        <v>0.20333333333333331</v>
      </c>
      <c r="P29" s="16">
        <v>34.326500000000003</v>
      </c>
      <c r="Q29" s="16">
        <v>1.15578</v>
      </c>
      <c r="S29" s="17" t="s">
        <v>110</v>
      </c>
      <c r="T29" s="17" t="s">
        <v>101</v>
      </c>
      <c r="U29" s="17">
        <v>0</v>
      </c>
      <c r="V29" s="17">
        <v>75.682000000000002</v>
      </c>
      <c r="W29" s="17">
        <v>2.5227300000000001</v>
      </c>
    </row>
    <row r="30" spans="1:23" x14ac:dyDescent="0.25">
      <c r="A30" t="s">
        <v>111</v>
      </c>
      <c r="B30" t="s">
        <v>101</v>
      </c>
      <c r="C30">
        <v>0.37666666666666671</v>
      </c>
      <c r="D30">
        <v>23.814800000000002</v>
      </c>
      <c r="E30">
        <v>0.79382799999999998</v>
      </c>
      <c r="G30" s="15" t="s">
        <v>111</v>
      </c>
      <c r="H30" s="15" t="s">
        <v>89</v>
      </c>
      <c r="I30" s="15">
        <v>0.02</v>
      </c>
      <c r="J30" s="15">
        <v>46.291899999999998</v>
      </c>
      <c r="K30" s="15">
        <v>1.56392</v>
      </c>
      <c r="M30" s="16" t="s">
        <v>111</v>
      </c>
      <c r="N30" s="16" t="s">
        <v>89</v>
      </c>
      <c r="O30" s="16">
        <v>1.3333333333333334E-2</v>
      </c>
      <c r="P30" s="16">
        <v>55.2697</v>
      </c>
      <c r="Q30" s="16">
        <v>1.84232</v>
      </c>
      <c r="S30" s="17" t="s">
        <v>111</v>
      </c>
      <c r="T30" s="17" t="s">
        <v>101</v>
      </c>
      <c r="U30" s="17">
        <v>0</v>
      </c>
      <c r="V30" s="17">
        <v>178.80199999999999</v>
      </c>
      <c r="W30" s="17">
        <v>6.02027</v>
      </c>
    </row>
    <row r="31" spans="1:23" x14ac:dyDescent="0.25">
      <c r="A31" t="s">
        <v>112</v>
      </c>
      <c r="B31" t="s">
        <v>101</v>
      </c>
      <c r="C31">
        <v>0.66</v>
      </c>
      <c r="D31">
        <v>22.9345</v>
      </c>
      <c r="E31">
        <v>0.80471899999999996</v>
      </c>
      <c r="G31" s="15" t="s">
        <v>112</v>
      </c>
      <c r="H31" s="15" t="s">
        <v>89</v>
      </c>
      <c r="I31" s="15">
        <v>0.31</v>
      </c>
      <c r="J31" s="15">
        <v>46.490699999999997</v>
      </c>
      <c r="K31" s="15">
        <v>1.66038</v>
      </c>
      <c r="M31" s="16" t="s">
        <v>112</v>
      </c>
      <c r="N31" s="16" t="s">
        <v>89</v>
      </c>
      <c r="O31" s="16">
        <v>0</v>
      </c>
      <c r="P31" s="16">
        <v>57.767400000000002</v>
      </c>
      <c r="Q31" s="16">
        <v>2.2390500000000002</v>
      </c>
      <c r="S31" s="17" t="s">
        <v>112</v>
      </c>
      <c r="T31" s="17" t="s">
        <v>101</v>
      </c>
      <c r="U31" s="17">
        <v>0.34333333333333338</v>
      </c>
      <c r="V31" s="17">
        <v>41.339199999999998</v>
      </c>
      <c r="W31" s="17">
        <v>1.3779699999999999</v>
      </c>
    </row>
    <row r="32" spans="1:23" x14ac:dyDescent="0.25">
      <c r="A32" t="s">
        <v>113</v>
      </c>
      <c r="B32" t="s">
        <v>101</v>
      </c>
      <c r="C32">
        <v>0.33999999999999997</v>
      </c>
      <c r="D32">
        <v>27.222899999999999</v>
      </c>
      <c r="E32">
        <v>0.98277700000000001</v>
      </c>
      <c r="G32" s="15" t="s">
        <v>113</v>
      </c>
      <c r="H32" s="15" t="s">
        <v>89</v>
      </c>
      <c r="I32" s="15">
        <v>1.3333333333333334E-2</v>
      </c>
      <c r="J32" s="15">
        <v>47.409700000000001</v>
      </c>
      <c r="K32" s="15">
        <v>1.5803199999999999</v>
      </c>
      <c r="M32" s="16" t="s">
        <v>113</v>
      </c>
      <c r="N32" s="16" t="s">
        <v>89</v>
      </c>
      <c r="O32" s="16">
        <v>0</v>
      </c>
      <c r="P32" s="16">
        <v>43.3127</v>
      </c>
      <c r="Q32" s="16">
        <v>1.45834</v>
      </c>
      <c r="S32" s="17" t="s">
        <v>113</v>
      </c>
      <c r="T32" s="17" t="s">
        <v>101</v>
      </c>
      <c r="U32" s="17">
        <v>0.23666666666666666</v>
      </c>
      <c r="V32" s="17">
        <v>33.103299999999997</v>
      </c>
      <c r="W32" s="17">
        <v>1.10344</v>
      </c>
    </row>
    <row r="33" spans="1:23" x14ac:dyDescent="0.25">
      <c r="A33" t="s">
        <v>114</v>
      </c>
      <c r="B33" t="s">
        <v>101</v>
      </c>
      <c r="C33">
        <v>0.19333333333333333</v>
      </c>
      <c r="D33">
        <v>38.006700000000002</v>
      </c>
      <c r="E33">
        <v>1.4618</v>
      </c>
      <c r="G33" s="15" t="s">
        <v>114</v>
      </c>
      <c r="H33" s="15" t="s">
        <v>89</v>
      </c>
      <c r="I33" s="15">
        <v>0.32</v>
      </c>
      <c r="J33" s="15">
        <v>35.973999999999997</v>
      </c>
      <c r="K33" s="15">
        <v>1.19913</v>
      </c>
      <c r="M33" s="16" t="s">
        <v>114</v>
      </c>
      <c r="N33" s="16" t="s">
        <v>89</v>
      </c>
      <c r="O33" s="16">
        <v>0.01</v>
      </c>
      <c r="P33" s="16">
        <v>45.143099999999997</v>
      </c>
      <c r="Q33" s="16">
        <v>1.51997</v>
      </c>
      <c r="S33" s="17" t="s">
        <v>114</v>
      </c>
      <c r="T33" s="17" t="s">
        <v>101</v>
      </c>
      <c r="U33" s="17">
        <v>0.45666666666666667</v>
      </c>
      <c r="V33" s="17">
        <v>26.7072</v>
      </c>
      <c r="W33" s="17">
        <v>0.890239</v>
      </c>
    </row>
    <row r="34" spans="1:23" x14ac:dyDescent="0.25">
      <c r="A34" t="s">
        <v>115</v>
      </c>
      <c r="B34" t="s">
        <v>101</v>
      </c>
      <c r="C34">
        <v>0.38666666666666666</v>
      </c>
      <c r="D34">
        <v>27.676300000000001</v>
      </c>
      <c r="E34">
        <v>0.95765800000000001</v>
      </c>
      <c r="G34" s="15" t="s">
        <v>115</v>
      </c>
      <c r="H34" s="15" t="s">
        <v>89</v>
      </c>
      <c r="I34" s="15">
        <v>7.6666666666666661E-2</v>
      </c>
      <c r="J34" s="15">
        <v>65.452699999999993</v>
      </c>
      <c r="K34" s="15">
        <v>2.2885599999999999</v>
      </c>
      <c r="M34" s="16" t="s">
        <v>115</v>
      </c>
      <c r="N34" s="16" t="s">
        <v>89</v>
      </c>
      <c r="O34" s="16">
        <v>0</v>
      </c>
      <c r="P34" s="16">
        <v>31.749400000000001</v>
      </c>
      <c r="Q34" s="16">
        <v>1.0583100000000001</v>
      </c>
      <c r="S34" s="17" t="s">
        <v>115</v>
      </c>
      <c r="T34" s="17" t="s">
        <v>101</v>
      </c>
      <c r="U34" s="17">
        <v>0.51666666666666672</v>
      </c>
      <c r="V34" s="17">
        <v>33.090200000000003</v>
      </c>
      <c r="W34" s="17">
        <v>1.10301</v>
      </c>
    </row>
    <row r="35" spans="1:23" x14ac:dyDescent="0.25">
      <c r="A35" t="s">
        <v>116</v>
      </c>
      <c r="B35" t="s">
        <v>101</v>
      </c>
      <c r="C35">
        <v>0.71000000000000008</v>
      </c>
      <c r="D35">
        <v>17.526299999999999</v>
      </c>
      <c r="E35">
        <v>0.59011000000000002</v>
      </c>
      <c r="G35" s="15" t="s">
        <v>116</v>
      </c>
      <c r="H35" s="15" t="s">
        <v>89</v>
      </c>
      <c r="I35" s="15">
        <v>0.48666666666666664</v>
      </c>
      <c r="J35" s="15">
        <v>26.226900000000001</v>
      </c>
      <c r="K35" s="15">
        <v>0.87422999999999995</v>
      </c>
      <c r="M35" s="16" t="s">
        <v>116</v>
      </c>
      <c r="N35" s="16" t="s">
        <v>89</v>
      </c>
      <c r="O35" s="16">
        <v>7.0000000000000007E-2</v>
      </c>
      <c r="P35" s="16">
        <v>48.859499999999997</v>
      </c>
      <c r="Q35" s="16">
        <v>1.6286499999999999</v>
      </c>
      <c r="S35" s="17" t="s">
        <v>116</v>
      </c>
      <c r="T35" s="17" t="s">
        <v>101</v>
      </c>
      <c r="U35" s="17">
        <v>0.86333333333333329</v>
      </c>
      <c r="V35" s="17">
        <v>16.9816</v>
      </c>
      <c r="W35" s="17">
        <v>0.566052</v>
      </c>
    </row>
    <row r="36" spans="1:23" x14ac:dyDescent="0.25">
      <c r="A36" t="s">
        <v>117</v>
      </c>
      <c r="B36" t="s">
        <v>101</v>
      </c>
      <c r="C36">
        <v>0.31333333333333335</v>
      </c>
      <c r="D36">
        <v>31.523099999999999</v>
      </c>
      <c r="E36">
        <v>1.0983700000000001</v>
      </c>
      <c r="G36" s="15" t="s">
        <v>117</v>
      </c>
      <c r="H36" s="15" t="s">
        <v>89</v>
      </c>
      <c r="I36" s="15">
        <v>6.6666666666666666E-2</v>
      </c>
      <c r="J36" s="15">
        <v>47.628999999999998</v>
      </c>
      <c r="K36" s="15">
        <v>1.5876300000000001</v>
      </c>
      <c r="M36" s="16" t="s">
        <v>117</v>
      </c>
      <c r="N36" s="16" t="s">
        <v>89</v>
      </c>
      <c r="O36" s="16">
        <v>0</v>
      </c>
      <c r="P36" s="16">
        <v>73.346000000000004</v>
      </c>
      <c r="Q36" s="16">
        <v>2.56454</v>
      </c>
      <c r="S36" s="17" t="s">
        <v>117</v>
      </c>
      <c r="T36" s="17" t="s">
        <v>101</v>
      </c>
      <c r="U36" s="17">
        <v>0.33666666666666667</v>
      </c>
      <c r="V36" s="17">
        <v>28.605899999999998</v>
      </c>
      <c r="W36" s="17">
        <v>0.95352999999999999</v>
      </c>
    </row>
    <row r="37" spans="1:23" x14ac:dyDescent="0.25">
      <c r="A37" t="s">
        <v>118</v>
      </c>
      <c r="B37" t="s">
        <v>101</v>
      </c>
      <c r="C37">
        <v>0</v>
      </c>
      <c r="D37">
        <v>54.142800000000001</v>
      </c>
      <c r="E37">
        <v>2.5066099999999998</v>
      </c>
      <c r="G37" s="15" t="s">
        <v>118</v>
      </c>
      <c r="H37" s="15" t="s">
        <v>89</v>
      </c>
      <c r="I37" s="15">
        <v>0.11666666666666667</v>
      </c>
      <c r="J37" s="15">
        <v>37.674900000000001</v>
      </c>
      <c r="K37" s="15">
        <v>1.25583</v>
      </c>
      <c r="M37" s="16" t="s">
        <v>118</v>
      </c>
      <c r="N37" s="16" t="s">
        <v>89</v>
      </c>
      <c r="O37" s="16">
        <v>4.8611111111111112E-2</v>
      </c>
      <c r="P37" s="16">
        <v>58.310099999999998</v>
      </c>
      <c r="Q37" s="16">
        <v>2.46034</v>
      </c>
      <c r="S37" s="17" t="s">
        <v>118</v>
      </c>
      <c r="T37" s="17" t="s">
        <v>101</v>
      </c>
      <c r="U37" s="17">
        <v>0.82333333333333336</v>
      </c>
      <c r="V37" s="17">
        <v>17.171199999999999</v>
      </c>
      <c r="W37" s="17">
        <v>0.57237400000000005</v>
      </c>
    </row>
    <row r="38" spans="1:23" x14ac:dyDescent="0.25">
      <c r="A38" t="s">
        <v>119</v>
      </c>
      <c r="B38" t="s">
        <v>101</v>
      </c>
      <c r="C38">
        <v>0.13666666666666666</v>
      </c>
      <c r="D38">
        <v>50.919800000000002</v>
      </c>
      <c r="E38">
        <v>1.7742100000000001</v>
      </c>
      <c r="G38" s="15" t="s">
        <v>119</v>
      </c>
      <c r="H38" s="15" t="s">
        <v>89</v>
      </c>
      <c r="I38" s="15">
        <v>0.43666666666666665</v>
      </c>
      <c r="J38" s="15">
        <v>35.986400000000003</v>
      </c>
      <c r="K38" s="15">
        <v>1.23665</v>
      </c>
      <c r="M38" s="16" t="s">
        <v>119</v>
      </c>
      <c r="N38" s="16" t="s">
        <v>89</v>
      </c>
      <c r="O38" s="16">
        <v>6.0000000000000005E-2</v>
      </c>
      <c r="P38" s="16">
        <v>57.055799999999998</v>
      </c>
      <c r="Q38" s="16">
        <v>2.1369199999999999</v>
      </c>
      <c r="S38" s="17" t="s">
        <v>119</v>
      </c>
      <c r="T38" s="17" t="s">
        <v>101</v>
      </c>
      <c r="U38" s="17">
        <v>0.56666666666666665</v>
      </c>
      <c r="V38" s="17">
        <v>24.300799999999999</v>
      </c>
      <c r="W38" s="17">
        <v>0.81002700000000005</v>
      </c>
    </row>
    <row r="39" spans="1:23" x14ac:dyDescent="0.25">
      <c r="A39" t="s">
        <v>120</v>
      </c>
      <c r="B39" t="s">
        <v>101</v>
      </c>
      <c r="C39">
        <v>0.34333333333333338</v>
      </c>
      <c r="D39">
        <v>28.7165</v>
      </c>
      <c r="E39">
        <v>1.0442400000000001</v>
      </c>
      <c r="G39" s="15" t="s">
        <v>120</v>
      </c>
      <c r="H39" s="15" t="s">
        <v>89</v>
      </c>
      <c r="I39" s="15">
        <v>0.34666666666666668</v>
      </c>
      <c r="J39" s="15">
        <v>40.563000000000002</v>
      </c>
      <c r="K39" s="15">
        <v>1.3521000000000001</v>
      </c>
      <c r="M39" s="16" t="s">
        <v>120</v>
      </c>
      <c r="N39" s="16" t="s">
        <v>89</v>
      </c>
      <c r="O39" s="16">
        <v>0</v>
      </c>
      <c r="P39" s="16">
        <v>47.8309</v>
      </c>
      <c r="Q39" s="16">
        <v>1.67241</v>
      </c>
      <c r="S39" s="17" t="s">
        <v>120</v>
      </c>
      <c r="T39" s="17" t="s">
        <v>101</v>
      </c>
      <c r="U39" s="17">
        <v>0.80666666666666664</v>
      </c>
      <c r="V39" s="17">
        <v>13.933999999999999</v>
      </c>
      <c r="W39" s="17">
        <v>0.46446500000000002</v>
      </c>
    </row>
    <row r="40" spans="1:23" x14ac:dyDescent="0.25">
      <c r="A40" t="s">
        <v>121</v>
      </c>
      <c r="B40" t="s">
        <v>101</v>
      </c>
      <c r="C40">
        <v>8.3333333333333329E-2</v>
      </c>
      <c r="D40">
        <v>44.59</v>
      </c>
      <c r="E40">
        <v>1.7282999999999999</v>
      </c>
      <c r="G40" s="15" t="s">
        <v>121</v>
      </c>
      <c r="H40" s="15" t="s">
        <v>89</v>
      </c>
      <c r="I40" s="15">
        <v>0.35333333333333333</v>
      </c>
      <c r="J40" s="15">
        <v>51.412999999999997</v>
      </c>
      <c r="K40" s="15">
        <v>1.7851699999999999</v>
      </c>
      <c r="M40" s="16" t="s">
        <v>121</v>
      </c>
      <c r="N40" s="16" t="s">
        <v>89</v>
      </c>
      <c r="O40" s="16">
        <v>0.39666666666666667</v>
      </c>
      <c r="P40" s="16">
        <v>23.461400000000001</v>
      </c>
      <c r="Q40" s="16">
        <v>0.78204799999999997</v>
      </c>
      <c r="S40" s="17" t="s">
        <v>121</v>
      </c>
      <c r="T40" s="17" t="s">
        <v>101</v>
      </c>
      <c r="U40" s="17">
        <v>0.51333333333333331</v>
      </c>
      <c r="V40" s="17">
        <v>60.750900000000001</v>
      </c>
      <c r="W40" s="17">
        <v>2.0250300000000001</v>
      </c>
    </row>
    <row r="41" spans="1:23" x14ac:dyDescent="0.25">
      <c r="A41" t="s">
        <v>122</v>
      </c>
      <c r="B41" t="s">
        <v>101</v>
      </c>
      <c r="C41">
        <v>0.22</v>
      </c>
      <c r="D41">
        <v>27.4511</v>
      </c>
      <c r="E41">
        <v>1.03589</v>
      </c>
      <c r="G41" s="15" t="s">
        <v>122</v>
      </c>
      <c r="H41" s="15" t="s">
        <v>89</v>
      </c>
      <c r="I41" s="15">
        <v>0.22333333333333333</v>
      </c>
      <c r="J41" s="15">
        <v>38.493899999999996</v>
      </c>
      <c r="K41" s="15">
        <v>1.2831300000000001</v>
      </c>
      <c r="M41" s="16" t="s">
        <v>122</v>
      </c>
      <c r="N41" s="16" t="s">
        <v>89</v>
      </c>
      <c r="O41" s="16">
        <v>0.54666666666666663</v>
      </c>
      <c r="P41" s="16">
        <v>19.3673</v>
      </c>
      <c r="Q41" s="16">
        <v>0.64557699999999996</v>
      </c>
      <c r="S41" s="17" t="s">
        <v>122</v>
      </c>
      <c r="T41" s="17" t="s">
        <v>101</v>
      </c>
      <c r="U41" s="17">
        <v>0.59</v>
      </c>
      <c r="V41" s="17">
        <v>39.956099999999999</v>
      </c>
      <c r="W41" s="17">
        <v>1.3318700000000001</v>
      </c>
    </row>
    <row r="42" spans="1:23" x14ac:dyDescent="0.25">
      <c r="A42" t="s">
        <v>123</v>
      </c>
      <c r="B42" t="s">
        <v>101</v>
      </c>
      <c r="C42">
        <v>0.29333333333333333</v>
      </c>
      <c r="D42">
        <v>28.5791</v>
      </c>
      <c r="E42">
        <v>0.96226100000000003</v>
      </c>
      <c r="G42" s="15" t="s">
        <v>123</v>
      </c>
      <c r="H42" s="15" t="s">
        <v>89</v>
      </c>
      <c r="I42" s="15">
        <v>1.6666666666666666E-2</v>
      </c>
      <c r="J42" s="15">
        <v>55.799900000000001</v>
      </c>
      <c r="K42" s="15">
        <v>1.9044300000000001</v>
      </c>
      <c r="M42" s="16" t="s">
        <v>123</v>
      </c>
      <c r="N42" s="16" t="s">
        <v>89</v>
      </c>
      <c r="O42" s="16">
        <v>0.6166666666666667</v>
      </c>
      <c r="P42" s="16">
        <v>19.1889</v>
      </c>
      <c r="Q42" s="16">
        <v>0.63963099999999995</v>
      </c>
      <c r="S42" s="17" t="s">
        <v>123</v>
      </c>
      <c r="T42" s="17" t="s">
        <v>101</v>
      </c>
      <c r="U42" s="17">
        <v>0.88666666666666671</v>
      </c>
      <c r="V42" s="17">
        <v>12.0709</v>
      </c>
      <c r="W42" s="17">
        <v>0.402364</v>
      </c>
    </row>
    <row r="43" spans="1:23" x14ac:dyDescent="0.25">
      <c r="A43" t="s">
        <v>124</v>
      </c>
      <c r="B43" t="s">
        <v>101</v>
      </c>
      <c r="C43">
        <v>8.3333333333333329E-2</v>
      </c>
      <c r="D43">
        <v>49.010300000000001</v>
      </c>
      <c r="E43">
        <v>1.65018</v>
      </c>
      <c r="G43" s="15" t="s">
        <v>124</v>
      </c>
      <c r="H43" s="15" t="s">
        <v>89</v>
      </c>
      <c r="I43" s="15">
        <v>0.25170068027210885</v>
      </c>
      <c r="J43" s="15">
        <v>37.497999999999998</v>
      </c>
      <c r="K43" s="15">
        <v>1.4880199999999999</v>
      </c>
      <c r="M43" s="16" t="s">
        <v>124</v>
      </c>
      <c r="N43" s="16" t="s">
        <v>89</v>
      </c>
      <c r="O43" s="16">
        <v>0.16</v>
      </c>
      <c r="P43" s="16">
        <v>46.718600000000002</v>
      </c>
      <c r="Q43" s="16">
        <v>1.6450199999999999</v>
      </c>
      <c r="S43" s="17" t="s">
        <v>124</v>
      </c>
      <c r="T43" s="17" t="s">
        <v>101</v>
      </c>
      <c r="U43" s="17">
        <v>0.8666666666666667</v>
      </c>
      <c r="V43" s="17">
        <v>10.528499999999999</v>
      </c>
      <c r="W43" s="17">
        <v>0.35094900000000001</v>
      </c>
    </row>
    <row r="44" spans="1:23" x14ac:dyDescent="0.25">
      <c r="A44" t="s">
        <v>125</v>
      </c>
      <c r="B44" t="s">
        <v>101</v>
      </c>
      <c r="C44">
        <v>3.3333333333333333E-2</v>
      </c>
      <c r="D44">
        <v>36.181600000000003</v>
      </c>
      <c r="E44">
        <v>1.274</v>
      </c>
      <c r="G44" s="15" t="s">
        <v>125</v>
      </c>
      <c r="H44" s="15" t="s">
        <v>89</v>
      </c>
      <c r="I44" s="15">
        <v>0</v>
      </c>
      <c r="J44" s="15">
        <v>74.644900000000007</v>
      </c>
      <c r="K44" s="15">
        <v>2.9621</v>
      </c>
      <c r="M44" s="16" t="s">
        <v>125</v>
      </c>
      <c r="N44" s="16" t="s">
        <v>89</v>
      </c>
      <c r="O44" s="16">
        <v>0</v>
      </c>
      <c r="P44" s="16">
        <v>62.302599999999998</v>
      </c>
      <c r="Q44" s="16">
        <v>2.2250899999999998</v>
      </c>
      <c r="S44" s="17" t="s">
        <v>125</v>
      </c>
      <c r="T44" s="17" t="s">
        <v>101</v>
      </c>
      <c r="U44" s="17">
        <v>0.79333333333333333</v>
      </c>
      <c r="V44" s="17">
        <v>20.5275</v>
      </c>
      <c r="W44" s="17">
        <v>0.68425000000000002</v>
      </c>
    </row>
    <row r="45" spans="1:23" x14ac:dyDescent="0.25">
      <c r="A45" t="s">
        <v>126</v>
      </c>
      <c r="B45" t="s">
        <v>101</v>
      </c>
      <c r="C45">
        <v>0</v>
      </c>
      <c r="D45">
        <v>42.686900000000001</v>
      </c>
      <c r="E45">
        <v>1.59876</v>
      </c>
      <c r="G45" s="15" t="s">
        <v>126</v>
      </c>
      <c r="H45" s="15" t="s">
        <v>89</v>
      </c>
      <c r="I45" s="15">
        <v>1.3333333333333334E-2</v>
      </c>
      <c r="J45" s="15">
        <v>63.143700000000003</v>
      </c>
      <c r="K45" s="15">
        <v>2.4100600000000001</v>
      </c>
      <c r="M45" s="16" t="s">
        <v>126</v>
      </c>
      <c r="N45" s="16" t="s">
        <v>89</v>
      </c>
      <c r="O45" s="16">
        <v>0.5033333333333333</v>
      </c>
      <c r="P45" s="16">
        <v>20.613600000000002</v>
      </c>
      <c r="Q45" s="16">
        <v>0.68712099999999998</v>
      </c>
      <c r="S45" s="17" t="s">
        <v>126</v>
      </c>
      <c r="T45" s="17" t="s">
        <v>101</v>
      </c>
      <c r="U45" s="17">
        <v>0.18333333333333332</v>
      </c>
      <c r="V45" s="17">
        <v>55.579700000000003</v>
      </c>
      <c r="W45" s="17">
        <v>1.85266</v>
      </c>
    </row>
    <row r="46" spans="1:23" x14ac:dyDescent="0.25">
      <c r="A46" t="s">
        <v>127</v>
      </c>
      <c r="B46" t="s">
        <v>101</v>
      </c>
      <c r="C46">
        <v>0</v>
      </c>
      <c r="D46">
        <v>42.933</v>
      </c>
      <c r="E46">
        <v>1.78888</v>
      </c>
      <c r="G46" s="15" t="s">
        <v>127</v>
      </c>
      <c r="H46" s="15" t="s">
        <v>89</v>
      </c>
      <c r="I46" s="15">
        <v>0.38333333333333336</v>
      </c>
      <c r="J46" s="15">
        <v>26.264399999999998</v>
      </c>
      <c r="K46" s="15">
        <v>0.87548000000000004</v>
      </c>
      <c r="M46" s="16" t="s">
        <v>127</v>
      </c>
      <c r="N46" s="16" t="s">
        <v>89</v>
      </c>
      <c r="O46" s="16">
        <v>0.18666666666666665</v>
      </c>
      <c r="P46" s="16">
        <v>47.559899999999999</v>
      </c>
      <c r="Q46" s="16">
        <v>1.6513800000000001</v>
      </c>
      <c r="S46" s="17" t="s">
        <v>127</v>
      </c>
      <c r="T46" s="17" t="s">
        <v>101</v>
      </c>
      <c r="U46" s="17">
        <v>0.77333333333333332</v>
      </c>
      <c r="V46" s="17">
        <v>21.649100000000001</v>
      </c>
      <c r="W46" s="17">
        <v>0.72163699999999997</v>
      </c>
    </row>
    <row r="47" spans="1:23" x14ac:dyDescent="0.25">
      <c r="A47" t="s">
        <v>128</v>
      </c>
      <c r="B47" t="s">
        <v>101</v>
      </c>
      <c r="C47">
        <v>0</v>
      </c>
      <c r="D47">
        <v>44.598999999999997</v>
      </c>
      <c r="E47">
        <v>1.66414</v>
      </c>
      <c r="G47" s="15" t="s">
        <v>128</v>
      </c>
      <c r="H47" s="15" t="s">
        <v>89</v>
      </c>
      <c r="I47" s="15">
        <v>8.666666666666667E-2</v>
      </c>
      <c r="J47" s="15">
        <v>47.147100000000002</v>
      </c>
      <c r="K47" s="15">
        <v>1.5715699999999999</v>
      </c>
      <c r="M47" s="16" t="s">
        <v>128</v>
      </c>
      <c r="N47" s="16" t="s">
        <v>89</v>
      </c>
      <c r="O47" s="16">
        <v>0</v>
      </c>
      <c r="P47" s="16">
        <v>75.863</v>
      </c>
      <c r="Q47" s="16">
        <v>2.8201900000000002</v>
      </c>
      <c r="S47" s="17" t="s">
        <v>128</v>
      </c>
      <c r="T47" s="17" t="s">
        <v>101</v>
      </c>
      <c r="U47" s="17">
        <v>3.6666666666666667E-2</v>
      </c>
      <c r="V47" s="17">
        <v>109.593</v>
      </c>
      <c r="W47" s="17">
        <v>3.6530999999999998</v>
      </c>
    </row>
    <row r="48" spans="1:23" x14ac:dyDescent="0.25">
      <c r="A48" t="s">
        <v>129</v>
      </c>
      <c r="B48" t="s">
        <v>101</v>
      </c>
      <c r="C48">
        <v>0.11333333333333333</v>
      </c>
      <c r="D48">
        <v>50.863799999999998</v>
      </c>
      <c r="E48">
        <v>1.86314</v>
      </c>
      <c r="G48" s="15" t="s">
        <v>129</v>
      </c>
      <c r="H48" s="15" t="s">
        <v>89</v>
      </c>
      <c r="I48" s="15">
        <v>0.38</v>
      </c>
      <c r="J48" s="15">
        <v>32.362000000000002</v>
      </c>
      <c r="K48" s="15">
        <v>1.07873</v>
      </c>
      <c r="M48" s="16" t="s">
        <v>129</v>
      </c>
      <c r="N48" s="16" t="s">
        <v>89</v>
      </c>
      <c r="O48" s="16">
        <v>0</v>
      </c>
      <c r="P48" s="16">
        <v>40.782299999999999</v>
      </c>
      <c r="Q48" s="16">
        <v>1.35941</v>
      </c>
      <c r="S48" s="17" t="s">
        <v>129</v>
      </c>
      <c r="T48" s="17" t="s">
        <v>101</v>
      </c>
      <c r="U48" s="17">
        <v>0.36000000000000004</v>
      </c>
      <c r="V48" s="17">
        <v>43.287399999999998</v>
      </c>
      <c r="W48" s="17">
        <v>1.4429099999999999</v>
      </c>
    </row>
    <row r="49" spans="1:23" x14ac:dyDescent="0.25">
      <c r="A49" t="s">
        <v>130</v>
      </c>
      <c r="B49" t="s">
        <v>101</v>
      </c>
      <c r="C49">
        <v>0.24000000000000002</v>
      </c>
      <c r="D49">
        <v>39.277799999999999</v>
      </c>
      <c r="E49">
        <v>1.3405400000000001</v>
      </c>
      <c r="G49" s="15" t="s">
        <v>130</v>
      </c>
      <c r="H49" s="15" t="s">
        <v>89</v>
      </c>
      <c r="I49" s="15">
        <v>0.57333333333333336</v>
      </c>
      <c r="J49" s="15">
        <v>24.164100000000001</v>
      </c>
      <c r="K49" s="15">
        <v>0.80547100000000005</v>
      </c>
      <c r="M49" s="16" t="s">
        <v>130</v>
      </c>
      <c r="N49" s="16" t="s">
        <v>89</v>
      </c>
      <c r="O49" s="16">
        <v>0</v>
      </c>
      <c r="P49" s="16">
        <v>58.597700000000003</v>
      </c>
      <c r="Q49" s="16">
        <v>2.2029200000000002</v>
      </c>
      <c r="S49" s="17" t="s">
        <v>130</v>
      </c>
      <c r="T49" s="17" t="s">
        <v>101</v>
      </c>
      <c r="U49" s="17">
        <v>0.28000000000000003</v>
      </c>
      <c r="V49" s="17">
        <v>57.253100000000003</v>
      </c>
      <c r="W49" s="17">
        <v>1.9084399999999999</v>
      </c>
    </row>
    <row r="50" spans="1:23" x14ac:dyDescent="0.25">
      <c r="A50" t="s">
        <v>131</v>
      </c>
      <c r="B50" t="s">
        <v>101</v>
      </c>
      <c r="C50">
        <v>9.9315068493150679E-2</v>
      </c>
      <c r="D50">
        <v>42.090699999999998</v>
      </c>
      <c r="E50">
        <v>1.92195</v>
      </c>
      <c r="G50" s="15" t="s">
        <v>131</v>
      </c>
      <c r="H50" s="15" t="s">
        <v>89</v>
      </c>
      <c r="I50" s="15">
        <v>0.41000000000000003</v>
      </c>
      <c r="J50" s="15">
        <v>54.080500000000001</v>
      </c>
      <c r="K50" s="15">
        <v>1.83324</v>
      </c>
      <c r="M50" s="16" t="s">
        <v>131</v>
      </c>
      <c r="N50" s="16" t="s">
        <v>89</v>
      </c>
      <c r="O50" s="16">
        <v>0</v>
      </c>
      <c r="P50" s="16">
        <v>74.280699999999996</v>
      </c>
      <c r="Q50" s="16">
        <v>2.7511399999999999</v>
      </c>
      <c r="S50" s="17" t="s">
        <v>131</v>
      </c>
      <c r="T50" s="17" t="s">
        <v>101</v>
      </c>
      <c r="U50" s="17">
        <v>0.2</v>
      </c>
      <c r="V50" s="17">
        <v>35.838999999999999</v>
      </c>
      <c r="W50" s="17">
        <v>1.1946300000000001</v>
      </c>
    </row>
    <row r="51" spans="1:23" x14ac:dyDescent="0.25">
      <c r="A51" t="s">
        <v>132</v>
      </c>
      <c r="B51" t="s">
        <v>101</v>
      </c>
      <c r="C51">
        <v>0.33666666666666667</v>
      </c>
      <c r="D51">
        <v>35.333399999999997</v>
      </c>
      <c r="E51">
        <v>1.2755700000000001</v>
      </c>
      <c r="G51" s="15" t="s">
        <v>132</v>
      </c>
      <c r="H51" s="15" t="s">
        <v>89</v>
      </c>
      <c r="I51" s="15">
        <v>0.37</v>
      </c>
      <c r="J51" s="15">
        <v>42.889299999999999</v>
      </c>
      <c r="K51" s="15">
        <v>1.42964</v>
      </c>
      <c r="M51" s="16" t="s">
        <v>132</v>
      </c>
      <c r="N51" s="16" t="s">
        <v>89</v>
      </c>
      <c r="O51" s="16">
        <v>0</v>
      </c>
      <c r="P51" s="16">
        <v>66.146799999999999</v>
      </c>
      <c r="Q51" s="16">
        <v>2.79101</v>
      </c>
      <c r="S51" s="17" t="s">
        <v>132</v>
      </c>
      <c r="T51" s="17" t="s">
        <v>101</v>
      </c>
      <c r="U51" s="17">
        <v>0.48000000000000004</v>
      </c>
      <c r="V51" s="17">
        <v>20.6585</v>
      </c>
      <c r="W51" s="17">
        <v>0.68861600000000001</v>
      </c>
    </row>
    <row r="52" spans="1:23" x14ac:dyDescent="0.25">
      <c r="A52" t="s">
        <v>133</v>
      </c>
      <c r="B52" t="s">
        <v>101</v>
      </c>
      <c r="C52">
        <v>0.18666666666666665</v>
      </c>
      <c r="D52">
        <v>33.011200000000002</v>
      </c>
      <c r="E52">
        <v>1.3529199999999999</v>
      </c>
      <c r="G52" s="15" t="s">
        <v>133</v>
      </c>
      <c r="H52" s="15" t="s">
        <v>89</v>
      </c>
      <c r="I52" s="15">
        <v>0.10333333333333333</v>
      </c>
      <c r="J52" s="15">
        <v>45.516300000000001</v>
      </c>
      <c r="K52" s="15">
        <v>1.5172099999999999</v>
      </c>
      <c r="M52" s="16" t="s">
        <v>133</v>
      </c>
      <c r="N52" s="16" t="s">
        <v>89</v>
      </c>
      <c r="O52" s="16">
        <v>0</v>
      </c>
      <c r="P52" s="16">
        <v>50.9056</v>
      </c>
      <c r="Q52" s="16">
        <v>2.0362300000000002</v>
      </c>
      <c r="S52" s="17" t="s">
        <v>133</v>
      </c>
      <c r="T52" s="17" t="s">
        <v>101</v>
      </c>
      <c r="U52" s="17">
        <v>0.67</v>
      </c>
      <c r="V52" s="17">
        <v>22.133400000000002</v>
      </c>
      <c r="W52" s="17">
        <v>0.73777999999999999</v>
      </c>
    </row>
    <row r="53" spans="1:23" x14ac:dyDescent="0.25">
      <c r="A53" t="s">
        <v>134</v>
      </c>
      <c r="B53" t="s">
        <v>101</v>
      </c>
      <c r="C53">
        <v>0</v>
      </c>
      <c r="D53">
        <v>59.830199999999998</v>
      </c>
      <c r="E53">
        <v>2.8764500000000002</v>
      </c>
      <c r="G53" s="15" t="s">
        <v>134</v>
      </c>
      <c r="H53" s="15" t="s">
        <v>89</v>
      </c>
      <c r="I53" s="15">
        <v>0.38999999999999996</v>
      </c>
      <c r="J53" s="15">
        <v>25.052600000000002</v>
      </c>
      <c r="K53" s="15">
        <v>0.83508499999999997</v>
      </c>
      <c r="M53" s="16" t="s">
        <v>134</v>
      </c>
      <c r="N53" s="16" t="s">
        <v>89</v>
      </c>
      <c r="O53" s="16">
        <v>2.6666666666666668E-2</v>
      </c>
      <c r="P53" s="16">
        <v>38.328400000000002</v>
      </c>
      <c r="Q53" s="16">
        <v>2.1532800000000001</v>
      </c>
      <c r="S53" s="17" t="s">
        <v>134</v>
      </c>
      <c r="T53" s="17" t="s">
        <v>101</v>
      </c>
      <c r="U53" s="17">
        <v>0.35333333333333333</v>
      </c>
      <c r="V53" s="17">
        <v>58.3215</v>
      </c>
      <c r="W53" s="17">
        <v>1.9440500000000001</v>
      </c>
    </row>
    <row r="54" spans="1:23" x14ac:dyDescent="0.25">
      <c r="A54" t="s">
        <v>135</v>
      </c>
      <c r="B54" t="s">
        <v>101</v>
      </c>
      <c r="C54">
        <v>0.11333333333333333</v>
      </c>
      <c r="D54">
        <v>62.203299999999999</v>
      </c>
      <c r="E54">
        <v>2.4203600000000001</v>
      </c>
      <c r="G54" s="15" t="s">
        <v>135</v>
      </c>
      <c r="H54" s="15" t="s">
        <v>89</v>
      </c>
      <c r="I54" s="15">
        <v>0.21</v>
      </c>
      <c r="J54" s="15">
        <v>27.3886</v>
      </c>
      <c r="K54" s="15">
        <v>0.91295499999999996</v>
      </c>
      <c r="M54" s="16" t="s">
        <v>135</v>
      </c>
      <c r="N54" s="16" t="s">
        <v>89</v>
      </c>
      <c r="O54" s="16">
        <v>0</v>
      </c>
      <c r="P54" s="16">
        <v>27.119199999999999</v>
      </c>
      <c r="Q54" s="16">
        <v>1.1252800000000001</v>
      </c>
      <c r="S54" s="17" t="s">
        <v>135</v>
      </c>
      <c r="T54" s="17" t="s">
        <v>101</v>
      </c>
      <c r="U54" s="17">
        <v>0.51333333333333331</v>
      </c>
      <c r="V54" s="17">
        <v>19.6234</v>
      </c>
      <c r="W54" s="17">
        <v>0.65411300000000006</v>
      </c>
    </row>
    <row r="55" spans="1:23" x14ac:dyDescent="0.25">
      <c r="A55" t="s">
        <v>136</v>
      </c>
      <c r="B55" t="s">
        <v>101</v>
      </c>
      <c r="C55">
        <v>0.33333333333333331</v>
      </c>
      <c r="D55">
        <v>34.084099999999999</v>
      </c>
      <c r="E55">
        <v>1.3579300000000001</v>
      </c>
      <c r="G55" s="15" t="s">
        <v>136</v>
      </c>
      <c r="H55" s="15" t="s">
        <v>89</v>
      </c>
      <c r="I55" s="15">
        <v>0.14333333333333334</v>
      </c>
      <c r="J55" s="15">
        <v>52.805199999999999</v>
      </c>
      <c r="K55" s="15">
        <v>1.82717</v>
      </c>
      <c r="M55" s="16" t="s">
        <v>136</v>
      </c>
      <c r="N55" s="16" t="s">
        <v>89</v>
      </c>
      <c r="O55" s="16">
        <v>0</v>
      </c>
      <c r="P55" s="16">
        <v>30.763500000000001</v>
      </c>
      <c r="Q55" s="16">
        <v>1.37337</v>
      </c>
      <c r="S55" s="17" t="s">
        <v>136</v>
      </c>
      <c r="T55" s="17" t="s">
        <v>101</v>
      </c>
      <c r="U55" s="17">
        <v>0.81666666666666665</v>
      </c>
      <c r="V55" s="17">
        <v>18.611999999999998</v>
      </c>
      <c r="W55" s="17">
        <v>0.62039999999999995</v>
      </c>
    </row>
    <row r="56" spans="1:23" x14ac:dyDescent="0.25">
      <c r="A56" t="s">
        <v>137</v>
      </c>
      <c r="B56" t="s">
        <v>101</v>
      </c>
      <c r="C56">
        <v>0.5066666666666666</v>
      </c>
      <c r="D56">
        <v>30.839300000000001</v>
      </c>
      <c r="E56">
        <v>1.1255200000000001</v>
      </c>
      <c r="G56" s="15" t="s">
        <v>137</v>
      </c>
      <c r="H56" s="15" t="s">
        <v>89</v>
      </c>
      <c r="I56" s="15">
        <v>0.40666666666666662</v>
      </c>
      <c r="J56" s="15">
        <v>46.5122</v>
      </c>
      <c r="K56" s="15">
        <v>1.5660700000000001</v>
      </c>
      <c r="M56" s="16" t="s">
        <v>138</v>
      </c>
      <c r="N56" s="16" t="s">
        <v>89</v>
      </c>
      <c r="O56" s="16">
        <v>1.0344827586206896E-2</v>
      </c>
      <c r="P56" s="16">
        <v>21.42</v>
      </c>
      <c r="Q56" s="16">
        <v>1.51915</v>
      </c>
      <c r="S56" s="17" t="s">
        <v>137</v>
      </c>
      <c r="T56" s="17" t="s">
        <v>101</v>
      </c>
      <c r="U56" s="17">
        <v>0</v>
      </c>
      <c r="V56" s="17">
        <v>114.1</v>
      </c>
      <c r="W56" s="17">
        <v>3.8033399999999999</v>
      </c>
    </row>
    <row r="57" spans="1:23" x14ac:dyDescent="0.25">
      <c r="A57" t="s">
        <v>138</v>
      </c>
      <c r="B57" t="s">
        <v>101</v>
      </c>
      <c r="C57">
        <v>0.65333333333333343</v>
      </c>
      <c r="D57">
        <v>20.758800000000001</v>
      </c>
      <c r="E57">
        <v>0.69195899999999999</v>
      </c>
      <c r="G57" s="15" t="s">
        <v>138</v>
      </c>
      <c r="H57" s="15" t="s">
        <v>89</v>
      </c>
      <c r="I57" s="15">
        <v>0.25666666666666665</v>
      </c>
      <c r="J57" s="15">
        <v>26.8887</v>
      </c>
      <c r="K57" s="15">
        <v>0.89629099999999995</v>
      </c>
      <c r="M57" s="16" t="s">
        <v>139</v>
      </c>
      <c r="N57" s="16" t="s">
        <v>89</v>
      </c>
      <c r="O57" s="16">
        <v>0</v>
      </c>
      <c r="P57" s="16">
        <v>42.408099999999997</v>
      </c>
      <c r="Q57" s="16">
        <v>2.55471</v>
      </c>
      <c r="S57" s="17" t="s">
        <v>138</v>
      </c>
      <c r="T57" s="17" t="s">
        <v>101</v>
      </c>
      <c r="U57" s="17">
        <v>5.6666666666666664E-2</v>
      </c>
      <c r="V57" s="17">
        <v>112.176</v>
      </c>
      <c r="W57" s="17">
        <v>3.7392099999999999</v>
      </c>
    </row>
    <row r="58" spans="1:23" x14ac:dyDescent="0.25">
      <c r="A58" t="s">
        <v>139</v>
      </c>
      <c r="B58" t="s">
        <v>101</v>
      </c>
      <c r="C58">
        <v>0.69333333333333336</v>
      </c>
      <c r="D58">
        <v>20.564900000000002</v>
      </c>
      <c r="E58">
        <v>0.69242000000000004</v>
      </c>
      <c r="G58" s="15" t="s">
        <v>139</v>
      </c>
      <c r="H58" s="15" t="s">
        <v>89</v>
      </c>
      <c r="I58" s="15">
        <v>0.37333333333333329</v>
      </c>
      <c r="J58" s="15">
        <v>31.843800000000002</v>
      </c>
      <c r="K58" s="15">
        <v>1.0614600000000001</v>
      </c>
      <c r="M58" s="16" t="s">
        <v>140</v>
      </c>
      <c r="N58" s="16" t="s">
        <v>89</v>
      </c>
      <c r="O58" s="16">
        <v>0</v>
      </c>
      <c r="P58" s="16">
        <v>32.619199999999999</v>
      </c>
      <c r="Q58" s="16">
        <v>1.4962899999999999</v>
      </c>
      <c r="S58" s="17" t="s">
        <v>139</v>
      </c>
      <c r="T58" s="17" t="s">
        <v>101</v>
      </c>
      <c r="U58" s="17">
        <v>2.3333333333333331E-2</v>
      </c>
      <c r="V58" s="17">
        <v>59.870199999999997</v>
      </c>
      <c r="W58" s="17">
        <v>1.9956700000000001</v>
      </c>
    </row>
    <row r="59" spans="1:23" x14ac:dyDescent="0.25">
      <c r="A59" t="s">
        <v>140</v>
      </c>
      <c r="B59" t="s">
        <v>101</v>
      </c>
      <c r="C59">
        <v>0.49333333333333335</v>
      </c>
      <c r="D59">
        <v>24.9634</v>
      </c>
      <c r="E59">
        <v>0.84621599999999997</v>
      </c>
      <c r="G59" s="15" t="s">
        <v>140</v>
      </c>
      <c r="H59" s="15" t="s">
        <v>89</v>
      </c>
      <c r="I59" s="15">
        <v>0.18666666666666665</v>
      </c>
      <c r="J59" s="15">
        <v>29.3019</v>
      </c>
      <c r="K59" s="15">
        <v>0.97672899999999996</v>
      </c>
      <c r="M59" s="16" t="s">
        <v>141</v>
      </c>
      <c r="N59" s="16" t="s">
        <v>89</v>
      </c>
      <c r="O59" s="16">
        <v>6.3333333333333325E-2</v>
      </c>
      <c r="P59" s="16">
        <v>30.1935</v>
      </c>
      <c r="Q59" s="16">
        <v>1.15242</v>
      </c>
      <c r="S59" s="17" t="s">
        <v>140</v>
      </c>
      <c r="T59" s="17" t="s">
        <v>101</v>
      </c>
      <c r="U59" s="17">
        <v>0.25666666666666665</v>
      </c>
      <c r="V59" s="17">
        <v>23.179600000000001</v>
      </c>
      <c r="W59" s="17">
        <v>0.77265300000000003</v>
      </c>
    </row>
    <row r="60" spans="1:23" x14ac:dyDescent="0.25">
      <c r="A60" t="s">
        <v>141</v>
      </c>
      <c r="B60" t="s">
        <v>101</v>
      </c>
      <c r="C60">
        <v>0.33999999999999997</v>
      </c>
      <c r="D60">
        <v>30.696200000000001</v>
      </c>
      <c r="E60">
        <v>1.26322</v>
      </c>
      <c r="G60" s="15" t="s">
        <v>141</v>
      </c>
      <c r="H60" s="15" t="s">
        <v>89</v>
      </c>
      <c r="I60" s="15">
        <v>0.43</v>
      </c>
      <c r="J60" s="15">
        <v>20.0002</v>
      </c>
      <c r="K60" s="15">
        <v>0.66667299999999996</v>
      </c>
      <c r="M60" s="16" t="s">
        <v>142</v>
      </c>
      <c r="N60" s="16" t="s">
        <v>89</v>
      </c>
      <c r="O60" s="16">
        <v>0.02</v>
      </c>
      <c r="P60" s="16">
        <v>39.255699999999997</v>
      </c>
      <c r="Q60" s="16">
        <v>1.3262</v>
      </c>
      <c r="S60" s="17" t="s">
        <v>141</v>
      </c>
      <c r="T60" s="17" t="s">
        <v>101</v>
      </c>
      <c r="U60" s="17">
        <v>0.59</v>
      </c>
      <c r="V60" s="17">
        <v>17.783100000000001</v>
      </c>
      <c r="W60" s="17">
        <v>0.59277000000000002</v>
      </c>
    </row>
    <row r="61" spans="1:23" x14ac:dyDescent="0.25">
      <c r="A61" t="s">
        <v>142</v>
      </c>
      <c r="B61" t="s">
        <v>101</v>
      </c>
      <c r="C61">
        <v>0.62</v>
      </c>
      <c r="D61">
        <v>26.670999999999999</v>
      </c>
      <c r="E61">
        <v>0.99148700000000001</v>
      </c>
      <c r="G61" s="15" t="s">
        <v>142</v>
      </c>
      <c r="H61" s="15" t="s">
        <v>89</v>
      </c>
      <c r="I61" s="15">
        <v>0.98333333333333328</v>
      </c>
      <c r="J61" s="15">
        <v>14.0038</v>
      </c>
      <c r="K61" s="15">
        <v>0.46679399999999999</v>
      </c>
      <c r="M61" s="16" t="s">
        <v>143</v>
      </c>
      <c r="N61" s="16" t="s">
        <v>89</v>
      </c>
      <c r="O61" s="16">
        <v>0.2533333333333333</v>
      </c>
      <c r="P61" s="16">
        <v>19.604700000000001</v>
      </c>
      <c r="Q61" s="16">
        <v>0.65348899999999999</v>
      </c>
      <c r="S61" s="17" t="s">
        <v>142</v>
      </c>
      <c r="T61" s="17" t="s">
        <v>101</v>
      </c>
      <c r="U61" s="17">
        <v>0.43</v>
      </c>
      <c r="V61" s="17">
        <v>23.9511</v>
      </c>
      <c r="W61" s="17">
        <v>0.79837000000000002</v>
      </c>
    </row>
    <row r="62" spans="1:23" x14ac:dyDescent="0.25">
      <c r="A62" t="s">
        <v>143</v>
      </c>
      <c r="B62" t="s">
        <v>101</v>
      </c>
      <c r="C62">
        <v>0.46</v>
      </c>
      <c r="D62">
        <v>30.4512</v>
      </c>
      <c r="E62">
        <v>1.12782</v>
      </c>
      <c r="G62" s="15" t="s">
        <v>143</v>
      </c>
      <c r="H62" s="15" t="s">
        <v>89</v>
      </c>
      <c r="I62" s="15">
        <v>0.52666666666666673</v>
      </c>
      <c r="J62" s="15">
        <v>26.632999999999999</v>
      </c>
      <c r="K62" s="15">
        <v>0.887768</v>
      </c>
      <c r="M62" s="16" t="s">
        <v>144</v>
      </c>
      <c r="N62" s="16" t="s">
        <v>89</v>
      </c>
      <c r="O62" s="16">
        <v>0.55666666666666664</v>
      </c>
      <c r="P62" s="16">
        <v>21.181999999999999</v>
      </c>
      <c r="Q62" s="16">
        <v>0.70606500000000005</v>
      </c>
      <c r="S62" s="17" t="s">
        <v>143</v>
      </c>
      <c r="T62" s="17" t="s">
        <v>101</v>
      </c>
      <c r="U62" s="17">
        <v>0.57333333333333336</v>
      </c>
      <c r="V62" s="17">
        <v>18.295999999999999</v>
      </c>
      <c r="W62" s="17">
        <v>0.60986499999999999</v>
      </c>
    </row>
    <row r="63" spans="1:23" x14ac:dyDescent="0.25">
      <c r="A63" t="s">
        <v>144</v>
      </c>
      <c r="B63" t="s">
        <v>101</v>
      </c>
      <c r="C63">
        <v>0.43666666666666665</v>
      </c>
      <c r="D63">
        <v>23.888300000000001</v>
      </c>
      <c r="E63">
        <v>0.815299</v>
      </c>
      <c r="G63" s="15" t="s">
        <v>144</v>
      </c>
      <c r="H63" s="15" t="s">
        <v>89</v>
      </c>
      <c r="I63" s="15">
        <v>3.3333333333333333E-2</v>
      </c>
      <c r="J63" s="15">
        <v>48.422800000000002</v>
      </c>
      <c r="K63" s="15">
        <v>1.61409</v>
      </c>
      <c r="M63" s="16" t="s">
        <v>145</v>
      </c>
      <c r="N63" s="16" t="s">
        <v>89</v>
      </c>
      <c r="O63" s="16">
        <v>0</v>
      </c>
      <c r="P63" s="16">
        <v>39.346499999999999</v>
      </c>
      <c r="Q63" s="16">
        <v>1.59945</v>
      </c>
      <c r="S63" s="17" t="s">
        <v>144</v>
      </c>
      <c r="T63" s="17" t="s">
        <v>101</v>
      </c>
      <c r="U63" s="17">
        <v>0.78333333333333333</v>
      </c>
      <c r="V63" s="17">
        <v>17.2864</v>
      </c>
      <c r="W63" s="17">
        <v>0.576214</v>
      </c>
    </row>
    <row r="64" spans="1:23" x14ac:dyDescent="0.25">
      <c r="A64" t="s">
        <v>145</v>
      </c>
      <c r="B64" t="s">
        <v>101</v>
      </c>
      <c r="C64">
        <v>0.39666666666666667</v>
      </c>
      <c r="D64">
        <v>27.737200000000001</v>
      </c>
      <c r="E64">
        <v>1.0160199999999999</v>
      </c>
      <c r="G64" s="15" t="s">
        <v>145</v>
      </c>
      <c r="H64" s="15" t="s">
        <v>89</v>
      </c>
      <c r="I64" s="15">
        <v>9.0000000000000011E-2</v>
      </c>
      <c r="J64" s="15">
        <v>38.0398</v>
      </c>
      <c r="K64" s="15">
        <v>1.26799</v>
      </c>
      <c r="M64" s="16" t="s">
        <v>146</v>
      </c>
      <c r="N64" s="16" t="s">
        <v>89</v>
      </c>
      <c r="O64" s="16">
        <v>0</v>
      </c>
      <c r="P64" s="16">
        <v>75.794600000000003</v>
      </c>
      <c r="Q64" s="16">
        <v>2.6782499999999998</v>
      </c>
      <c r="S64" s="17" t="s">
        <v>145</v>
      </c>
      <c r="T64" s="17" t="s">
        <v>101</v>
      </c>
      <c r="U64" s="17">
        <v>0.62</v>
      </c>
      <c r="V64" s="17">
        <v>25.491399999999999</v>
      </c>
      <c r="W64" s="17">
        <v>0.84971300000000005</v>
      </c>
    </row>
    <row r="65" spans="1:23" x14ac:dyDescent="0.25">
      <c r="A65" t="s">
        <v>146</v>
      </c>
      <c r="B65" t="s">
        <v>101</v>
      </c>
      <c r="C65">
        <v>0.12333333333333334</v>
      </c>
      <c r="D65">
        <v>51.544400000000003</v>
      </c>
      <c r="E65">
        <v>2.02135</v>
      </c>
      <c r="G65" s="15" t="s">
        <v>146</v>
      </c>
      <c r="H65" s="15" t="s">
        <v>89</v>
      </c>
      <c r="I65" s="15">
        <v>0.26666666666666666</v>
      </c>
      <c r="J65" s="15">
        <v>24.7195</v>
      </c>
      <c r="K65" s="15">
        <v>0.82398400000000005</v>
      </c>
      <c r="M65" s="16" t="s">
        <v>147</v>
      </c>
      <c r="N65" s="16" t="s">
        <v>89</v>
      </c>
      <c r="O65" s="16">
        <v>0</v>
      </c>
      <c r="P65" s="16">
        <v>66.379199999999997</v>
      </c>
      <c r="Q65" s="16">
        <v>2.5629</v>
      </c>
      <c r="S65" s="17" t="s">
        <v>146</v>
      </c>
      <c r="T65" s="17" t="s">
        <v>101</v>
      </c>
      <c r="U65" s="17">
        <v>0.4</v>
      </c>
      <c r="V65" s="17">
        <v>31.456700000000001</v>
      </c>
      <c r="W65" s="17">
        <v>1.0485599999999999</v>
      </c>
    </row>
    <row r="66" spans="1:23" x14ac:dyDescent="0.25">
      <c r="A66" t="s">
        <v>147</v>
      </c>
      <c r="B66" t="s">
        <v>101</v>
      </c>
      <c r="C66">
        <v>6.6666666666666666E-2</v>
      </c>
      <c r="D66">
        <v>48.987099999999998</v>
      </c>
      <c r="E66">
        <v>1.7878499999999999</v>
      </c>
      <c r="G66" s="15" t="s">
        <v>147</v>
      </c>
      <c r="H66" s="15" t="s">
        <v>89</v>
      </c>
      <c r="I66" s="15">
        <v>0.30333333333333334</v>
      </c>
      <c r="J66" s="15">
        <v>23.157299999999999</v>
      </c>
      <c r="K66" s="15">
        <v>0.77190999999999999</v>
      </c>
      <c r="M66" s="16" t="s">
        <v>148</v>
      </c>
      <c r="N66" s="16" t="s">
        <v>89</v>
      </c>
      <c r="O66" s="16">
        <v>0</v>
      </c>
      <c r="P66" s="16">
        <v>63.740299999999998</v>
      </c>
      <c r="Q66" s="16">
        <v>2.17544</v>
      </c>
      <c r="S66" s="17" t="s">
        <v>147</v>
      </c>
      <c r="T66" s="17" t="s">
        <v>101</v>
      </c>
      <c r="U66" s="17">
        <v>0.27666666666666667</v>
      </c>
      <c r="V66" s="17">
        <v>36.374899999999997</v>
      </c>
      <c r="W66" s="17">
        <v>1.2124999999999999</v>
      </c>
    </row>
    <row r="67" spans="1:23" x14ac:dyDescent="0.25">
      <c r="A67" t="s">
        <v>148</v>
      </c>
      <c r="B67" t="s">
        <v>101</v>
      </c>
      <c r="C67">
        <v>7.3333333333333334E-2</v>
      </c>
      <c r="D67">
        <v>42.566899999999997</v>
      </c>
      <c r="E67">
        <v>1.6758599999999999</v>
      </c>
      <c r="G67" s="15" t="s">
        <v>148</v>
      </c>
      <c r="H67" s="15" t="s">
        <v>89</v>
      </c>
      <c r="I67" s="15">
        <v>7.0000000000000007E-2</v>
      </c>
      <c r="J67" s="15">
        <v>30.721800000000002</v>
      </c>
      <c r="K67" s="15">
        <v>1.2539499999999999</v>
      </c>
      <c r="M67" s="16" t="s">
        <v>149</v>
      </c>
      <c r="N67" s="16" t="s">
        <v>89</v>
      </c>
      <c r="O67" s="16">
        <v>0</v>
      </c>
      <c r="P67" s="16">
        <v>71.110600000000005</v>
      </c>
      <c r="Q67" s="16">
        <v>2.3942999999999999</v>
      </c>
      <c r="S67" s="17" t="s">
        <v>148</v>
      </c>
      <c r="T67" s="17" t="s">
        <v>101</v>
      </c>
      <c r="U67" s="17">
        <v>0.12333333333333334</v>
      </c>
      <c r="V67" s="17">
        <v>76.677800000000005</v>
      </c>
      <c r="W67" s="17">
        <v>2.55593</v>
      </c>
    </row>
    <row r="68" spans="1:23" x14ac:dyDescent="0.25">
      <c r="A68" t="s">
        <v>149</v>
      </c>
      <c r="B68" t="s">
        <v>101</v>
      </c>
      <c r="C68">
        <v>7.0000000000000007E-2</v>
      </c>
      <c r="D68">
        <v>44.773400000000002</v>
      </c>
      <c r="E68">
        <v>2.1219600000000001</v>
      </c>
      <c r="G68" s="15" t="s">
        <v>149</v>
      </c>
      <c r="H68" s="15" t="s">
        <v>89</v>
      </c>
      <c r="I68" s="15">
        <v>0.16967509025270761</v>
      </c>
      <c r="J68" s="15">
        <v>30.9147</v>
      </c>
      <c r="K68" s="15">
        <v>1.50071</v>
      </c>
      <c r="M68" s="16" t="s">
        <v>150</v>
      </c>
      <c r="N68" s="16" t="s">
        <v>89</v>
      </c>
      <c r="O68" s="16">
        <v>0</v>
      </c>
      <c r="P68" s="16">
        <v>71.224900000000005</v>
      </c>
      <c r="Q68" s="16">
        <v>2.72892</v>
      </c>
      <c r="S68" s="17" t="s">
        <v>149</v>
      </c>
      <c r="T68" s="17" t="s">
        <v>101</v>
      </c>
      <c r="U68" s="17">
        <v>0.1</v>
      </c>
      <c r="V68" s="17">
        <v>66.886300000000006</v>
      </c>
      <c r="W68" s="17">
        <v>2.2295400000000001</v>
      </c>
    </row>
    <row r="69" spans="1:23" x14ac:dyDescent="0.25">
      <c r="A69" t="s">
        <v>150</v>
      </c>
      <c r="B69" t="s">
        <v>101</v>
      </c>
      <c r="C69">
        <v>3.02013422818792E-2</v>
      </c>
      <c r="D69">
        <v>60.383800000000001</v>
      </c>
      <c r="E69">
        <v>2.4849299999999999</v>
      </c>
      <c r="G69" s="15" t="s">
        <v>150</v>
      </c>
      <c r="H69" s="15" t="s">
        <v>89</v>
      </c>
      <c r="I69" s="15">
        <v>0</v>
      </c>
      <c r="J69" s="15">
        <v>51.867899999999999</v>
      </c>
      <c r="K69" s="15">
        <v>2.6463199999999998</v>
      </c>
      <c r="M69" s="16" t="s">
        <v>151</v>
      </c>
      <c r="N69" s="16" t="s">
        <v>89</v>
      </c>
      <c r="O69" s="16">
        <v>9.0000000000000011E-2</v>
      </c>
      <c r="P69" s="16">
        <v>60.0916</v>
      </c>
      <c r="Q69" s="16">
        <v>2.12338</v>
      </c>
      <c r="S69" s="17" t="s">
        <v>150</v>
      </c>
      <c r="T69" s="17" t="s">
        <v>101</v>
      </c>
      <c r="U69" s="17">
        <v>0.55000000000000004</v>
      </c>
      <c r="V69" s="17">
        <v>34.398899999999998</v>
      </c>
      <c r="W69" s="17">
        <v>1.14663</v>
      </c>
    </row>
    <row r="70" spans="1:23" x14ac:dyDescent="0.25">
      <c r="A70" t="s">
        <v>151</v>
      </c>
      <c r="B70" t="s">
        <v>101</v>
      </c>
      <c r="C70">
        <v>0.85666666666666669</v>
      </c>
      <c r="D70">
        <v>11.9331</v>
      </c>
      <c r="E70">
        <v>0.39777099999999999</v>
      </c>
      <c r="G70" s="15" t="s">
        <v>151</v>
      </c>
      <c r="H70" s="15" t="s">
        <v>89</v>
      </c>
      <c r="I70" s="15">
        <v>0.1</v>
      </c>
      <c r="J70" s="15">
        <v>53.454700000000003</v>
      </c>
      <c r="K70" s="15">
        <v>1.81819</v>
      </c>
      <c r="M70" s="16" t="s">
        <v>152</v>
      </c>
      <c r="N70" s="16" t="s">
        <v>89</v>
      </c>
      <c r="O70" s="16">
        <v>0.12333333333333334</v>
      </c>
      <c r="P70" s="16">
        <v>35.977400000000003</v>
      </c>
      <c r="Q70" s="16">
        <v>1.2579499999999999</v>
      </c>
      <c r="S70" s="17" t="s">
        <v>151</v>
      </c>
      <c r="T70" s="17" t="s">
        <v>101</v>
      </c>
      <c r="U70" s="17">
        <v>0</v>
      </c>
      <c r="V70" s="17">
        <v>152.69</v>
      </c>
      <c r="W70" s="17">
        <v>5.0896699999999999</v>
      </c>
    </row>
    <row r="71" spans="1:23" x14ac:dyDescent="0.25">
      <c r="A71" t="s">
        <v>152</v>
      </c>
      <c r="B71" t="s">
        <v>101</v>
      </c>
      <c r="C71">
        <v>0.59</v>
      </c>
      <c r="D71">
        <v>29.1767</v>
      </c>
      <c r="E71">
        <v>0.982379</v>
      </c>
      <c r="G71" s="15" t="s">
        <v>152</v>
      </c>
      <c r="H71" s="15" t="s">
        <v>89</v>
      </c>
      <c r="I71" s="15">
        <v>0</v>
      </c>
      <c r="J71" s="15">
        <v>82.490200000000002</v>
      </c>
      <c r="K71" s="15">
        <v>2.9460799999999998</v>
      </c>
      <c r="M71" s="16" t="s">
        <v>153</v>
      </c>
      <c r="N71" s="16" t="s">
        <v>89</v>
      </c>
      <c r="O71" s="16">
        <v>0</v>
      </c>
      <c r="P71" s="16">
        <v>58.468499999999999</v>
      </c>
      <c r="Q71" s="16">
        <v>2.0372300000000001</v>
      </c>
      <c r="S71" s="17" t="s">
        <v>152</v>
      </c>
      <c r="T71" s="17" t="s">
        <v>101</v>
      </c>
      <c r="U71" s="17">
        <v>6.6666666666666671E-3</v>
      </c>
      <c r="V71" s="17">
        <v>136.74799999999999</v>
      </c>
      <c r="W71" s="17">
        <v>4.5582700000000003</v>
      </c>
    </row>
    <row r="72" spans="1:23" x14ac:dyDescent="0.25">
      <c r="A72" t="s">
        <v>153</v>
      </c>
      <c r="B72" t="s">
        <v>101</v>
      </c>
      <c r="C72">
        <v>0.89</v>
      </c>
      <c r="D72">
        <v>11.7438</v>
      </c>
      <c r="E72">
        <v>0.39145999999999997</v>
      </c>
      <c r="G72" s="15" t="s">
        <v>153</v>
      </c>
      <c r="H72" s="15" t="s">
        <v>89</v>
      </c>
      <c r="I72" s="15">
        <v>0.13</v>
      </c>
      <c r="J72" s="15">
        <v>63.018099999999997</v>
      </c>
      <c r="K72" s="15">
        <v>2.3514200000000001</v>
      </c>
      <c r="M72" s="16" t="s">
        <v>154</v>
      </c>
      <c r="N72" s="16" t="s">
        <v>89</v>
      </c>
      <c r="O72" s="16">
        <v>0</v>
      </c>
      <c r="P72" s="16">
        <v>41.725299999999997</v>
      </c>
      <c r="Q72" s="16">
        <v>1.40964</v>
      </c>
      <c r="S72" s="17" t="s">
        <v>153</v>
      </c>
      <c r="T72" s="17" t="s">
        <v>101</v>
      </c>
      <c r="U72" s="17">
        <v>0.59666666666666657</v>
      </c>
      <c r="V72" s="17">
        <v>21.779399999999999</v>
      </c>
      <c r="W72" s="17">
        <v>0.72598099999999999</v>
      </c>
    </row>
    <row r="73" spans="1:23" x14ac:dyDescent="0.25">
      <c r="A73" t="s">
        <v>154</v>
      </c>
      <c r="B73" t="s">
        <v>101</v>
      </c>
      <c r="C73">
        <v>0.81333333333333324</v>
      </c>
      <c r="D73">
        <v>14.3439</v>
      </c>
      <c r="E73">
        <v>0.47813099999999997</v>
      </c>
      <c r="G73" s="15" t="s">
        <v>154</v>
      </c>
      <c r="H73" s="15" t="s">
        <v>89</v>
      </c>
      <c r="I73" s="15">
        <v>0.38666666666666666</v>
      </c>
      <c r="J73" s="15">
        <v>20.620200000000001</v>
      </c>
      <c r="K73" s="15">
        <v>0.72862899999999997</v>
      </c>
      <c r="M73" s="16" t="s">
        <v>155</v>
      </c>
      <c r="N73" s="16" t="s">
        <v>89</v>
      </c>
      <c r="O73" s="16">
        <v>0.14333333333333334</v>
      </c>
      <c r="P73" s="16">
        <v>32.011499999999998</v>
      </c>
      <c r="Q73" s="16">
        <v>1.0742100000000001</v>
      </c>
      <c r="S73" s="17" t="s">
        <v>154</v>
      </c>
      <c r="T73" s="17" t="s">
        <v>101</v>
      </c>
      <c r="U73" s="17">
        <v>0.82000000000000006</v>
      </c>
      <c r="V73" s="17">
        <v>15.9476</v>
      </c>
      <c r="W73" s="17">
        <v>0.53158700000000003</v>
      </c>
    </row>
    <row r="74" spans="1:23" x14ac:dyDescent="0.25">
      <c r="A74" t="s">
        <v>155</v>
      </c>
      <c r="B74" t="s">
        <v>101</v>
      </c>
      <c r="C74">
        <v>0.64067796610169492</v>
      </c>
      <c r="D74">
        <v>21.1858</v>
      </c>
      <c r="E74">
        <v>0.81171800000000005</v>
      </c>
      <c r="G74" s="15" t="s">
        <v>155</v>
      </c>
      <c r="H74" s="15" t="s">
        <v>89</v>
      </c>
      <c r="I74" s="15">
        <v>0.65979381443298968</v>
      </c>
      <c r="J74" s="15">
        <v>9.8595100000000002</v>
      </c>
      <c r="K74" s="15">
        <v>0.59394599999999997</v>
      </c>
      <c r="M74" s="16" t="s">
        <v>156</v>
      </c>
      <c r="N74" s="16" t="s">
        <v>89</v>
      </c>
      <c r="O74" s="16">
        <v>0.33333333333333331</v>
      </c>
      <c r="P74" s="16">
        <v>23.841699999999999</v>
      </c>
      <c r="Q74" s="16">
        <v>0.79472399999999999</v>
      </c>
      <c r="S74" s="17" t="s">
        <v>155</v>
      </c>
      <c r="T74" s="17" t="s">
        <v>101</v>
      </c>
      <c r="U74" s="17">
        <v>1</v>
      </c>
      <c r="V74" s="17">
        <v>13.599299999999999</v>
      </c>
      <c r="W74" s="17">
        <v>0.45330900000000002</v>
      </c>
    </row>
    <row r="75" spans="1:23" x14ac:dyDescent="0.25">
      <c r="A75" t="s">
        <v>156</v>
      </c>
      <c r="B75" t="s">
        <v>101</v>
      </c>
      <c r="C75">
        <v>6.0000000000000005E-2</v>
      </c>
      <c r="D75">
        <v>40.235100000000003</v>
      </c>
      <c r="E75">
        <v>1.53569</v>
      </c>
      <c r="G75" s="15" t="s">
        <v>156</v>
      </c>
      <c r="H75" s="15" t="s">
        <v>89</v>
      </c>
      <c r="I75" s="15">
        <v>0.21666666666666667</v>
      </c>
      <c r="J75" s="15">
        <v>31.6069</v>
      </c>
      <c r="K75" s="15">
        <v>1.1369400000000001</v>
      </c>
      <c r="M75" s="16" t="s">
        <v>157</v>
      </c>
      <c r="N75" s="16" t="s">
        <v>89</v>
      </c>
      <c r="O75" s="16">
        <v>0.60333333333333339</v>
      </c>
      <c r="P75" s="16">
        <v>24.6404</v>
      </c>
      <c r="Q75" s="16">
        <v>0.82134600000000002</v>
      </c>
      <c r="S75" s="17" t="s">
        <v>156</v>
      </c>
      <c r="T75" s="17" t="s">
        <v>101</v>
      </c>
      <c r="U75" s="17">
        <v>0.22333333333333333</v>
      </c>
      <c r="V75" s="17">
        <v>42.846600000000002</v>
      </c>
      <c r="W75" s="17">
        <v>1.42822</v>
      </c>
    </row>
    <row r="76" spans="1:23" x14ac:dyDescent="0.25">
      <c r="A76" t="s">
        <v>157</v>
      </c>
      <c r="B76" t="s">
        <v>101</v>
      </c>
      <c r="C76">
        <v>9.731543624161075E-2</v>
      </c>
      <c r="D76">
        <v>51.942900000000002</v>
      </c>
      <c r="E76">
        <v>2.2782</v>
      </c>
      <c r="G76" s="15" t="s">
        <v>157</v>
      </c>
      <c r="H76" s="15" t="s">
        <v>89</v>
      </c>
      <c r="I76" s="15">
        <v>6.3333333333333325E-2</v>
      </c>
      <c r="J76" s="15">
        <v>56.889699999999998</v>
      </c>
      <c r="K76" s="15">
        <v>1.92195</v>
      </c>
      <c r="M76" s="16" t="s">
        <v>158</v>
      </c>
      <c r="N76" s="16" t="s">
        <v>89</v>
      </c>
      <c r="O76" s="16">
        <v>1</v>
      </c>
      <c r="P76" s="16">
        <v>14.2247</v>
      </c>
      <c r="Q76" s="16">
        <v>0.47415499999999999</v>
      </c>
      <c r="S76" s="17" t="s">
        <v>157</v>
      </c>
      <c r="T76" s="17" t="s">
        <v>101</v>
      </c>
      <c r="U76" s="17">
        <v>0.2533333333333333</v>
      </c>
      <c r="V76" s="17">
        <v>38.520899999999997</v>
      </c>
      <c r="W76" s="17">
        <v>1.28403</v>
      </c>
    </row>
    <row r="77" spans="1:23" x14ac:dyDescent="0.25">
      <c r="A77" t="s">
        <v>158</v>
      </c>
      <c r="B77" t="s">
        <v>101</v>
      </c>
      <c r="C77">
        <v>0.42333333333333328</v>
      </c>
      <c r="D77">
        <v>24.352499999999999</v>
      </c>
      <c r="E77">
        <v>0.88233700000000004</v>
      </c>
      <c r="G77" s="15" t="s">
        <v>158</v>
      </c>
      <c r="H77" s="15" t="s">
        <v>89</v>
      </c>
      <c r="I77" s="15">
        <v>0.55333333333333334</v>
      </c>
      <c r="J77" s="15">
        <v>23.352699999999999</v>
      </c>
      <c r="K77" s="15">
        <v>0.778424</v>
      </c>
      <c r="M77" s="16" t="s">
        <v>159</v>
      </c>
      <c r="N77" s="16" t="s">
        <v>89</v>
      </c>
      <c r="O77" s="16">
        <v>0.43666666666666665</v>
      </c>
      <c r="P77" s="16">
        <v>26.870100000000001</v>
      </c>
      <c r="Q77" s="16">
        <v>0.89567099999999999</v>
      </c>
      <c r="S77" s="17" t="s">
        <v>158</v>
      </c>
      <c r="T77" s="17" t="s">
        <v>101</v>
      </c>
      <c r="U77" s="17">
        <v>0.26</v>
      </c>
      <c r="V77" s="17">
        <v>48.578099999999999</v>
      </c>
      <c r="W77" s="17">
        <v>1.61927</v>
      </c>
    </row>
    <row r="78" spans="1:23" x14ac:dyDescent="0.25">
      <c r="A78" t="s">
        <v>159</v>
      </c>
      <c r="B78" t="s">
        <v>101</v>
      </c>
      <c r="C78">
        <v>0.58333333333333337</v>
      </c>
      <c r="D78">
        <v>25.842300000000002</v>
      </c>
      <c r="E78">
        <v>0.86140799999999995</v>
      </c>
      <c r="G78" s="15" t="s">
        <v>159</v>
      </c>
      <c r="H78" s="15" t="s">
        <v>89</v>
      </c>
      <c r="I78" s="15">
        <v>0.57999999999999996</v>
      </c>
      <c r="J78" s="15">
        <v>18.4054</v>
      </c>
      <c r="K78" s="15">
        <v>0.65969</v>
      </c>
      <c r="M78" s="16" t="s">
        <v>160</v>
      </c>
      <c r="N78" s="16" t="s">
        <v>89</v>
      </c>
      <c r="O78" s="16">
        <v>5.3333333333333337E-2</v>
      </c>
      <c r="P78" s="16">
        <v>53.043199999999999</v>
      </c>
      <c r="Q78" s="16">
        <v>1.78596</v>
      </c>
      <c r="S78" s="17" t="s">
        <v>159</v>
      </c>
      <c r="T78" s="17" t="s">
        <v>101</v>
      </c>
      <c r="U78" s="17">
        <v>0.73666666666666669</v>
      </c>
      <c r="V78" s="17">
        <v>19.257400000000001</v>
      </c>
      <c r="W78" s="17">
        <v>0.64191299999999996</v>
      </c>
    </row>
    <row r="79" spans="1:23" x14ac:dyDescent="0.25">
      <c r="A79" t="s">
        <v>160</v>
      </c>
      <c r="B79" t="s">
        <v>101</v>
      </c>
      <c r="C79">
        <v>0.33</v>
      </c>
      <c r="D79">
        <v>46.449599999999997</v>
      </c>
      <c r="E79">
        <v>1.6952400000000001</v>
      </c>
      <c r="G79" s="15" t="s">
        <v>160</v>
      </c>
      <c r="H79" s="15" t="s">
        <v>89</v>
      </c>
      <c r="I79" s="15">
        <v>0.94</v>
      </c>
      <c r="J79" s="15">
        <v>7.9523000000000001</v>
      </c>
      <c r="K79" s="15">
        <v>0.26507700000000001</v>
      </c>
      <c r="M79" s="16" t="s">
        <v>161</v>
      </c>
      <c r="N79" s="16" t="s">
        <v>89</v>
      </c>
      <c r="O79" s="16">
        <v>0</v>
      </c>
      <c r="P79" s="16">
        <v>64.010499999999993</v>
      </c>
      <c r="Q79" s="16">
        <v>2.7590699999999999</v>
      </c>
      <c r="S79" s="17" t="s">
        <v>160</v>
      </c>
      <c r="T79" s="17" t="s">
        <v>101</v>
      </c>
      <c r="U79" s="17">
        <v>0.44</v>
      </c>
      <c r="V79" s="17">
        <v>20.1755</v>
      </c>
      <c r="W79" s="17">
        <v>0.67251499999999997</v>
      </c>
    </row>
    <row r="80" spans="1:23" s="13" customFormat="1" x14ac:dyDescent="0.25">
      <c r="A80" s="13" t="s">
        <v>161</v>
      </c>
      <c r="B80" s="13" t="s">
        <v>101</v>
      </c>
      <c r="C80" s="13">
        <v>0.32666666666666672</v>
      </c>
      <c r="D80" s="13">
        <v>25.987500000000001</v>
      </c>
      <c r="E80" s="13">
        <v>0.95192299999999996</v>
      </c>
      <c r="G80" s="13" t="s">
        <v>161</v>
      </c>
      <c r="H80" s="13" t="s">
        <v>89</v>
      </c>
      <c r="I80" s="13">
        <v>0.54666666666666663</v>
      </c>
      <c r="J80" s="13">
        <v>22.0913</v>
      </c>
      <c r="K80" s="13">
        <v>0.73637600000000003</v>
      </c>
      <c r="M80" s="16" t="s">
        <v>162</v>
      </c>
      <c r="N80" s="16" t="s">
        <v>89</v>
      </c>
      <c r="O80" s="16">
        <v>2.3333333333333331E-2</v>
      </c>
      <c r="P80" s="16">
        <v>52.046199999999999</v>
      </c>
      <c r="Q80" s="16">
        <v>1.8134600000000001</v>
      </c>
      <c r="S80" s="17" t="s">
        <v>161</v>
      </c>
      <c r="T80" s="17" t="s">
        <v>101</v>
      </c>
      <c r="U80" s="17">
        <v>0.30333333333333334</v>
      </c>
      <c r="V80" s="17">
        <v>30.9941</v>
      </c>
      <c r="W80" s="17">
        <v>1.0331399999999999</v>
      </c>
    </row>
    <row r="81" spans="1:23" x14ac:dyDescent="0.25">
      <c r="A81" t="s">
        <v>162</v>
      </c>
      <c r="B81" t="s">
        <v>101</v>
      </c>
      <c r="C81">
        <v>0.51333333333333331</v>
      </c>
      <c r="D81">
        <v>29.0457</v>
      </c>
      <c r="E81">
        <v>0.96819200000000005</v>
      </c>
      <c r="G81" s="15" t="s">
        <v>162</v>
      </c>
      <c r="H81" s="15" t="s">
        <v>89</v>
      </c>
      <c r="I81" s="15">
        <v>0.51333333333333331</v>
      </c>
      <c r="J81" s="15">
        <v>24.4788</v>
      </c>
      <c r="K81" s="15">
        <v>0.81595899999999999</v>
      </c>
      <c r="M81" s="17"/>
      <c r="N81" s="17"/>
      <c r="O81" s="17"/>
      <c r="P81" s="17"/>
      <c r="Q81" s="17"/>
      <c r="S81" s="17" t="s">
        <v>162</v>
      </c>
      <c r="T81" s="17" t="s">
        <v>101</v>
      </c>
      <c r="U81" s="17">
        <v>0.56333333333333324</v>
      </c>
      <c r="V81" s="17">
        <v>32.952199999999998</v>
      </c>
      <c r="W81" s="17">
        <v>1.0984100000000001</v>
      </c>
    </row>
    <row r="82" spans="1:23" s="10" customFormat="1" x14ac:dyDescent="0.25">
      <c r="A82" s="10" t="s">
        <v>163</v>
      </c>
      <c r="B82" s="10" t="s">
        <v>101</v>
      </c>
      <c r="C82" s="10">
        <v>0.67666666666666664</v>
      </c>
      <c r="D82" s="10">
        <v>18.393799999999999</v>
      </c>
      <c r="E82" s="10">
        <v>0.61931999999999998</v>
      </c>
      <c r="G82" s="10" t="s">
        <v>163</v>
      </c>
      <c r="H82" s="10" t="s">
        <v>89</v>
      </c>
      <c r="I82" s="10">
        <v>0.49</v>
      </c>
      <c r="J82" s="10">
        <v>24.634699999999999</v>
      </c>
      <c r="K82" s="10">
        <v>0.821156</v>
      </c>
      <c r="S82" s="10" t="s">
        <v>163</v>
      </c>
      <c r="T82" s="10" t="s">
        <v>101</v>
      </c>
      <c r="U82" s="10">
        <v>0.28666666666666668</v>
      </c>
      <c r="V82" s="10">
        <v>27.486999999999998</v>
      </c>
      <c r="W82" s="10">
        <v>0.91623200000000005</v>
      </c>
    </row>
    <row r="83" spans="1:23" x14ac:dyDescent="0.25">
      <c r="A83" t="s">
        <v>104</v>
      </c>
      <c r="B83" t="s">
        <v>102</v>
      </c>
      <c r="C83">
        <v>0.36454849498327763</v>
      </c>
      <c r="D83">
        <v>33.645699999999998</v>
      </c>
      <c r="E83">
        <v>1.1601999999999999</v>
      </c>
      <c r="G83" s="15" t="s">
        <v>104</v>
      </c>
      <c r="H83" s="15" t="s">
        <v>90</v>
      </c>
      <c r="I83" s="15">
        <v>1</v>
      </c>
      <c r="J83" s="15">
        <v>9.7651599999999998</v>
      </c>
      <c r="K83" s="15">
        <v>0.326594</v>
      </c>
      <c r="M83" s="16" t="s">
        <v>104</v>
      </c>
      <c r="N83" s="16" t="s">
        <v>90</v>
      </c>
      <c r="O83" s="16">
        <v>0</v>
      </c>
      <c r="P83" s="16">
        <v>51.627299999999998</v>
      </c>
      <c r="Q83" s="16">
        <v>2.3574099999999998</v>
      </c>
      <c r="S83" s="17" t="s">
        <v>104</v>
      </c>
      <c r="T83" s="17" t="s">
        <v>102</v>
      </c>
      <c r="U83" s="17">
        <v>0.77516778523489938</v>
      </c>
      <c r="V83" s="17">
        <v>13.3786</v>
      </c>
      <c r="W83" s="17">
        <v>0.44744400000000001</v>
      </c>
    </row>
    <row r="84" spans="1:23" x14ac:dyDescent="0.25">
      <c r="A84" t="s">
        <v>105</v>
      </c>
      <c r="B84" t="s">
        <v>102</v>
      </c>
      <c r="C84">
        <v>0.5033333333333333</v>
      </c>
      <c r="D84">
        <v>40.819000000000003</v>
      </c>
      <c r="E84">
        <v>1.40272</v>
      </c>
      <c r="G84" s="15" t="s">
        <v>105</v>
      </c>
      <c r="H84" s="15" t="s">
        <v>90</v>
      </c>
      <c r="I84" s="15">
        <v>1</v>
      </c>
      <c r="J84" s="15">
        <v>10.657999999999999</v>
      </c>
      <c r="K84" s="15">
        <v>0.355267</v>
      </c>
      <c r="M84" s="16" t="s">
        <v>105</v>
      </c>
      <c r="N84" s="16" t="s">
        <v>90</v>
      </c>
      <c r="O84" s="16">
        <v>0</v>
      </c>
      <c r="P84" s="16">
        <v>56.944299999999998</v>
      </c>
      <c r="Q84" s="16">
        <v>2.2157300000000002</v>
      </c>
      <c r="S84" s="17" t="s">
        <v>105</v>
      </c>
      <c r="T84" s="17" t="s">
        <v>102</v>
      </c>
      <c r="U84" s="17">
        <v>1</v>
      </c>
      <c r="V84" s="17">
        <v>9.6935800000000008</v>
      </c>
      <c r="W84" s="17">
        <v>0.32311899999999999</v>
      </c>
    </row>
    <row r="85" spans="1:23" x14ac:dyDescent="0.25">
      <c r="A85" t="s">
        <v>106</v>
      </c>
      <c r="B85" t="s">
        <v>102</v>
      </c>
      <c r="C85">
        <v>0.35</v>
      </c>
      <c r="D85">
        <v>48.294199999999996</v>
      </c>
      <c r="E85">
        <v>1.78867</v>
      </c>
      <c r="G85" s="15" t="s">
        <v>106</v>
      </c>
      <c r="H85" s="15" t="s">
        <v>90</v>
      </c>
      <c r="I85" s="15">
        <v>1</v>
      </c>
      <c r="J85" s="15">
        <v>6.5483099999999999</v>
      </c>
      <c r="K85" s="15">
        <v>0.218277</v>
      </c>
      <c r="M85" s="16" t="s">
        <v>106</v>
      </c>
      <c r="N85" s="16" t="s">
        <v>90</v>
      </c>
      <c r="O85" s="16">
        <v>0</v>
      </c>
      <c r="P85" s="16">
        <v>72.616299999999995</v>
      </c>
      <c r="Q85" s="16">
        <v>2.6027300000000002</v>
      </c>
      <c r="S85" s="17" t="s">
        <v>106</v>
      </c>
      <c r="T85" s="17" t="s">
        <v>102</v>
      </c>
      <c r="U85" s="17">
        <v>0.74</v>
      </c>
      <c r="V85" s="17">
        <v>16.191099999999999</v>
      </c>
      <c r="W85" s="17">
        <v>0.53970300000000004</v>
      </c>
    </row>
    <row r="86" spans="1:23" x14ac:dyDescent="0.25">
      <c r="A86" t="s">
        <v>107</v>
      </c>
      <c r="B86" t="s">
        <v>102</v>
      </c>
      <c r="C86">
        <v>0.2533333333333333</v>
      </c>
      <c r="D86">
        <v>34.145299999999999</v>
      </c>
      <c r="E86">
        <v>1.2108300000000001</v>
      </c>
      <c r="G86" s="15" t="s">
        <v>107</v>
      </c>
      <c r="H86" s="15" t="s">
        <v>90</v>
      </c>
      <c r="I86" s="15">
        <v>0.88666666666666671</v>
      </c>
      <c r="J86" s="15">
        <v>12.839399999999999</v>
      </c>
      <c r="K86" s="15">
        <v>0.427981</v>
      </c>
      <c r="M86" s="16" t="s">
        <v>107</v>
      </c>
      <c r="N86" s="16" t="s">
        <v>90</v>
      </c>
      <c r="O86" s="16">
        <v>0.08</v>
      </c>
      <c r="P86" s="16">
        <v>37.323099999999997</v>
      </c>
      <c r="Q86" s="16">
        <v>1.2441</v>
      </c>
      <c r="S86" s="17" t="s">
        <v>107</v>
      </c>
      <c r="T86" s="17" t="s">
        <v>102</v>
      </c>
      <c r="U86" s="17">
        <v>0.86333333333333329</v>
      </c>
      <c r="V86" s="17">
        <v>14.055199999999999</v>
      </c>
      <c r="W86" s="17">
        <v>0.468505</v>
      </c>
    </row>
    <row r="87" spans="1:23" x14ac:dyDescent="0.25">
      <c r="A87" t="s">
        <v>108</v>
      </c>
      <c r="B87" t="s">
        <v>102</v>
      </c>
      <c r="C87">
        <v>0.24000000000000002</v>
      </c>
      <c r="D87">
        <v>34.405299999999997</v>
      </c>
      <c r="E87">
        <v>1.1584300000000001</v>
      </c>
      <c r="G87" s="15" t="s">
        <v>108</v>
      </c>
      <c r="H87" s="15" t="s">
        <v>90</v>
      </c>
      <c r="I87" s="15">
        <v>0.69</v>
      </c>
      <c r="J87" s="15">
        <v>15.5107</v>
      </c>
      <c r="K87" s="15">
        <v>0.51702300000000001</v>
      </c>
      <c r="M87" s="16" t="s">
        <v>108</v>
      </c>
      <c r="N87" s="16" t="s">
        <v>90</v>
      </c>
      <c r="O87" s="16">
        <v>0</v>
      </c>
      <c r="P87" s="16">
        <v>41.5336</v>
      </c>
      <c r="Q87" s="16">
        <v>1.38445</v>
      </c>
      <c r="S87" s="17" t="s">
        <v>108</v>
      </c>
      <c r="T87" s="17" t="s">
        <v>102</v>
      </c>
      <c r="U87" s="17">
        <v>0.28000000000000003</v>
      </c>
      <c r="V87" s="17">
        <v>21.404900000000001</v>
      </c>
      <c r="W87" s="17">
        <v>0.71349799999999997</v>
      </c>
    </row>
    <row r="88" spans="1:23" x14ac:dyDescent="0.25">
      <c r="A88" t="s">
        <v>109</v>
      </c>
      <c r="B88" t="s">
        <v>102</v>
      </c>
      <c r="C88">
        <v>0.21</v>
      </c>
      <c r="D88">
        <v>45.439700000000002</v>
      </c>
      <c r="E88">
        <v>1.5888</v>
      </c>
      <c r="G88" s="15" t="s">
        <v>109</v>
      </c>
      <c r="H88" s="15" t="s">
        <v>90</v>
      </c>
      <c r="I88" s="15">
        <v>0.74</v>
      </c>
      <c r="J88" s="15">
        <v>16.762799999999999</v>
      </c>
      <c r="K88" s="15">
        <v>0.55876099999999995</v>
      </c>
      <c r="M88" s="16" t="s">
        <v>109</v>
      </c>
      <c r="N88" s="16" t="s">
        <v>90</v>
      </c>
      <c r="O88" s="16">
        <v>0.11666666666666667</v>
      </c>
      <c r="P88" s="16">
        <v>54.454799999999999</v>
      </c>
      <c r="Q88" s="16">
        <v>1.8334900000000001</v>
      </c>
      <c r="S88" s="17" t="s">
        <v>109</v>
      </c>
      <c r="T88" s="17" t="s">
        <v>102</v>
      </c>
      <c r="U88" s="17">
        <v>0.37666666666666671</v>
      </c>
      <c r="V88" s="17">
        <v>21.2273</v>
      </c>
      <c r="W88" s="17">
        <v>0.70757700000000001</v>
      </c>
    </row>
    <row r="89" spans="1:23" x14ac:dyDescent="0.25">
      <c r="A89" t="s">
        <v>110</v>
      </c>
      <c r="B89" t="s">
        <v>102</v>
      </c>
      <c r="C89">
        <v>0.15</v>
      </c>
      <c r="D89">
        <v>44.763500000000001</v>
      </c>
      <c r="E89">
        <v>1.5435700000000001</v>
      </c>
      <c r="G89" s="15" t="s">
        <v>110</v>
      </c>
      <c r="H89" s="15" t="s">
        <v>90</v>
      </c>
      <c r="I89" s="15">
        <v>0.48333333333333334</v>
      </c>
      <c r="J89" s="15">
        <v>24.999400000000001</v>
      </c>
      <c r="K89" s="15">
        <v>0.83331200000000005</v>
      </c>
      <c r="M89" s="16" t="s">
        <v>110</v>
      </c>
      <c r="N89" s="16" t="s">
        <v>90</v>
      </c>
      <c r="O89" s="16">
        <v>0.3</v>
      </c>
      <c r="P89" s="16">
        <v>29.478100000000001</v>
      </c>
      <c r="Q89" s="16">
        <v>0.98260400000000003</v>
      </c>
      <c r="S89" s="17" t="s">
        <v>110</v>
      </c>
      <c r="T89" s="17" t="s">
        <v>102</v>
      </c>
      <c r="U89" s="17">
        <v>0.47</v>
      </c>
      <c r="V89" s="17">
        <v>22.389700000000001</v>
      </c>
      <c r="W89" s="17">
        <v>0.74632299999999996</v>
      </c>
    </row>
    <row r="90" spans="1:23" x14ac:dyDescent="0.25">
      <c r="A90" t="s">
        <v>111</v>
      </c>
      <c r="B90" t="s">
        <v>102</v>
      </c>
      <c r="C90">
        <v>0.18666666666666665</v>
      </c>
      <c r="D90">
        <v>41.639400000000002</v>
      </c>
      <c r="E90">
        <v>1.4211400000000001</v>
      </c>
      <c r="G90" s="15" t="s">
        <v>111</v>
      </c>
      <c r="H90" s="15" t="s">
        <v>90</v>
      </c>
      <c r="I90" s="15">
        <v>0.96000000000000008</v>
      </c>
      <c r="J90" s="15">
        <v>12.250500000000001</v>
      </c>
      <c r="K90" s="15">
        <v>0.40834999999999999</v>
      </c>
      <c r="M90" s="16" t="s">
        <v>111</v>
      </c>
      <c r="N90" s="16" t="s">
        <v>90</v>
      </c>
      <c r="O90" s="16">
        <v>0.24333333333333332</v>
      </c>
      <c r="P90" s="16">
        <v>35.871400000000001</v>
      </c>
      <c r="Q90" s="16">
        <v>1.1957100000000001</v>
      </c>
      <c r="S90" s="17" t="s">
        <v>111</v>
      </c>
      <c r="T90" s="17" t="s">
        <v>102</v>
      </c>
      <c r="U90" s="17">
        <v>9.6666666666666665E-2</v>
      </c>
      <c r="V90" s="17">
        <v>35.531500000000001</v>
      </c>
      <c r="W90" s="17">
        <v>1.18438</v>
      </c>
    </row>
    <row r="91" spans="1:23" x14ac:dyDescent="0.25">
      <c r="A91" t="s">
        <v>112</v>
      </c>
      <c r="B91" t="s">
        <v>102</v>
      </c>
      <c r="C91">
        <v>0</v>
      </c>
      <c r="D91">
        <v>50.103000000000002</v>
      </c>
      <c r="E91">
        <v>2.2071800000000001</v>
      </c>
      <c r="G91" s="15" t="s">
        <v>112</v>
      </c>
      <c r="H91" s="15" t="s">
        <v>90</v>
      </c>
      <c r="I91" s="15">
        <v>0.8833333333333333</v>
      </c>
      <c r="J91" s="15">
        <v>14.6607</v>
      </c>
      <c r="K91" s="15">
        <v>0.48869099999999999</v>
      </c>
      <c r="M91" s="16" t="s">
        <v>112</v>
      </c>
      <c r="N91" s="16" t="s">
        <v>90</v>
      </c>
      <c r="O91" s="16">
        <v>0.8666666666666667</v>
      </c>
      <c r="P91" s="16">
        <v>14.147600000000001</v>
      </c>
      <c r="Q91" s="16">
        <v>0.47158699999999998</v>
      </c>
      <c r="S91" s="17" t="s">
        <v>112</v>
      </c>
      <c r="T91" s="17" t="s">
        <v>102</v>
      </c>
      <c r="U91" s="17">
        <v>0.36666666666666664</v>
      </c>
      <c r="V91" s="17">
        <v>19.361999999999998</v>
      </c>
      <c r="W91" s="17">
        <v>0.64539899999999994</v>
      </c>
    </row>
    <row r="92" spans="1:23" x14ac:dyDescent="0.25">
      <c r="A92" t="s">
        <v>113</v>
      </c>
      <c r="B92" t="s">
        <v>102</v>
      </c>
      <c r="C92">
        <v>5.6666666666666664E-2</v>
      </c>
      <c r="D92">
        <v>47.867699999999999</v>
      </c>
      <c r="E92">
        <v>1.9224000000000001</v>
      </c>
      <c r="G92" s="15" t="s">
        <v>113</v>
      </c>
      <c r="H92" s="15" t="s">
        <v>90</v>
      </c>
      <c r="I92" s="15">
        <v>1</v>
      </c>
      <c r="J92" s="15">
        <v>9.5443999999999996</v>
      </c>
      <c r="K92" s="15">
        <v>0.31814700000000001</v>
      </c>
      <c r="M92" s="16" t="s">
        <v>113</v>
      </c>
      <c r="N92" s="16" t="s">
        <v>90</v>
      </c>
      <c r="O92" s="16">
        <v>0.18666666666666665</v>
      </c>
      <c r="P92" s="16">
        <v>38.887500000000003</v>
      </c>
      <c r="Q92" s="16">
        <v>1.42445</v>
      </c>
      <c r="S92" s="17" t="s">
        <v>113</v>
      </c>
      <c r="T92" s="17" t="s">
        <v>102</v>
      </c>
      <c r="U92" s="17">
        <v>0.59333333333333338</v>
      </c>
      <c r="V92" s="17">
        <v>19.6724</v>
      </c>
      <c r="W92" s="17">
        <v>0.65574699999999997</v>
      </c>
    </row>
    <row r="93" spans="1:23" x14ac:dyDescent="0.25">
      <c r="A93" t="s">
        <v>114</v>
      </c>
      <c r="B93" t="s">
        <v>102</v>
      </c>
      <c r="C93">
        <v>0.11</v>
      </c>
      <c r="D93">
        <v>43.4221</v>
      </c>
      <c r="E93">
        <v>1.6263000000000001</v>
      </c>
      <c r="G93" s="15" t="s">
        <v>114</v>
      </c>
      <c r="H93" s="15" t="s">
        <v>90</v>
      </c>
      <c r="I93" s="15">
        <v>0.90666666666666662</v>
      </c>
      <c r="J93" s="15">
        <v>11.061400000000001</v>
      </c>
      <c r="K93" s="15">
        <v>0.36871199999999998</v>
      </c>
      <c r="M93" s="16" t="s">
        <v>114</v>
      </c>
      <c r="N93" s="16" t="s">
        <v>90</v>
      </c>
      <c r="O93" s="16">
        <v>0.28000000000000003</v>
      </c>
      <c r="P93" s="16">
        <v>42.053699999999999</v>
      </c>
      <c r="Q93" s="16">
        <v>1.4017900000000001</v>
      </c>
      <c r="S93" s="17" t="s">
        <v>114</v>
      </c>
      <c r="T93" s="17" t="s">
        <v>102</v>
      </c>
      <c r="U93" s="17">
        <v>0.54666666666666663</v>
      </c>
      <c r="V93" s="17">
        <v>18.817900000000002</v>
      </c>
      <c r="W93" s="17">
        <v>0.62726300000000001</v>
      </c>
    </row>
    <row r="94" spans="1:23" x14ac:dyDescent="0.25">
      <c r="A94" t="s">
        <v>115</v>
      </c>
      <c r="B94" t="s">
        <v>102</v>
      </c>
      <c r="C94">
        <v>0.5033333333333333</v>
      </c>
      <c r="D94">
        <v>35.048499999999997</v>
      </c>
      <c r="E94">
        <v>1.16828</v>
      </c>
      <c r="G94" s="15" t="s">
        <v>115</v>
      </c>
      <c r="H94" s="15" t="s">
        <v>90</v>
      </c>
      <c r="I94" s="15">
        <v>0.6333333333333333</v>
      </c>
      <c r="J94" s="15">
        <v>15.906599999999999</v>
      </c>
      <c r="K94" s="15">
        <v>0.530219</v>
      </c>
      <c r="M94" s="16" t="s">
        <v>115</v>
      </c>
      <c r="N94" s="16" t="s">
        <v>90</v>
      </c>
      <c r="O94" s="16">
        <v>0.30666666666666664</v>
      </c>
      <c r="P94" s="16">
        <v>53.530200000000001</v>
      </c>
      <c r="Q94" s="16">
        <v>1.9186399999999999</v>
      </c>
      <c r="S94" s="17" t="s">
        <v>115</v>
      </c>
      <c r="T94" s="17" t="s">
        <v>102</v>
      </c>
      <c r="U94" s="17">
        <v>0.77333333333333332</v>
      </c>
      <c r="V94" s="17">
        <v>14.9438</v>
      </c>
      <c r="W94" s="17">
        <v>0.49812499999999998</v>
      </c>
    </row>
    <row r="95" spans="1:23" x14ac:dyDescent="0.25">
      <c r="A95" t="s">
        <v>116</v>
      </c>
      <c r="B95" t="s">
        <v>102</v>
      </c>
      <c r="C95">
        <v>0.24666666666666667</v>
      </c>
      <c r="D95">
        <v>34.600900000000003</v>
      </c>
      <c r="E95">
        <v>1.1650100000000001</v>
      </c>
      <c r="G95" s="15" t="s">
        <v>116</v>
      </c>
      <c r="H95" s="15" t="s">
        <v>90</v>
      </c>
      <c r="I95" s="15">
        <v>0.94666666666666666</v>
      </c>
      <c r="J95" s="15">
        <v>8.1804299999999994</v>
      </c>
      <c r="K95" s="15">
        <v>0.27268100000000001</v>
      </c>
      <c r="M95" s="16" t="s">
        <v>116</v>
      </c>
      <c r="N95" s="16" t="s">
        <v>90</v>
      </c>
      <c r="O95" s="16">
        <v>0.32333333333333331</v>
      </c>
      <c r="P95" s="16">
        <v>24.331800000000001</v>
      </c>
      <c r="Q95" s="16">
        <v>0.81106</v>
      </c>
      <c r="S95" s="17" t="s">
        <v>116</v>
      </c>
      <c r="T95" s="17" t="s">
        <v>102</v>
      </c>
      <c r="U95" s="17">
        <v>0.36000000000000004</v>
      </c>
      <c r="V95" s="17">
        <v>26.8705</v>
      </c>
      <c r="W95" s="17">
        <v>0.89568199999999998</v>
      </c>
    </row>
    <row r="96" spans="1:23" x14ac:dyDescent="0.25">
      <c r="A96" t="s">
        <v>117</v>
      </c>
      <c r="B96" t="s">
        <v>102</v>
      </c>
      <c r="C96">
        <v>0.13333333333333333</v>
      </c>
      <c r="D96">
        <v>37.608600000000003</v>
      </c>
      <c r="E96">
        <v>1.4577</v>
      </c>
      <c r="G96" s="15" t="s">
        <v>117</v>
      </c>
      <c r="H96" s="15" t="s">
        <v>90</v>
      </c>
      <c r="I96" s="15">
        <v>0.86333333333333329</v>
      </c>
      <c r="J96" s="15">
        <v>9.4807500000000005</v>
      </c>
      <c r="K96" s="15">
        <v>0.316025</v>
      </c>
      <c r="M96" s="16" t="s">
        <v>117</v>
      </c>
      <c r="N96" s="16" t="s">
        <v>90</v>
      </c>
      <c r="O96" s="16">
        <v>8.666666666666667E-2</v>
      </c>
      <c r="P96" s="16">
        <v>33.856999999999999</v>
      </c>
      <c r="Q96" s="16">
        <v>1.1285700000000001</v>
      </c>
      <c r="S96" s="17" t="s">
        <v>117</v>
      </c>
      <c r="T96" s="17" t="s">
        <v>102</v>
      </c>
      <c r="U96" s="17">
        <v>0.17666666666666667</v>
      </c>
      <c r="V96" s="17">
        <v>24.5609</v>
      </c>
      <c r="W96" s="17">
        <v>0.81869700000000001</v>
      </c>
    </row>
    <row r="97" spans="1:23" x14ac:dyDescent="0.25">
      <c r="A97" t="s">
        <v>118</v>
      </c>
      <c r="B97" t="s">
        <v>102</v>
      </c>
      <c r="C97">
        <v>0.19</v>
      </c>
      <c r="D97">
        <v>32.219099999999997</v>
      </c>
      <c r="E97">
        <v>1.09589</v>
      </c>
      <c r="G97" s="15" t="s">
        <v>118</v>
      </c>
      <c r="H97" s="15" t="s">
        <v>90</v>
      </c>
      <c r="I97" s="15">
        <v>0.76666666666666672</v>
      </c>
      <c r="J97" s="15">
        <v>12.495799999999999</v>
      </c>
      <c r="K97" s="15">
        <v>0.41652600000000001</v>
      </c>
      <c r="M97" s="16" t="s">
        <v>118</v>
      </c>
      <c r="N97" s="16" t="s">
        <v>90</v>
      </c>
      <c r="O97" s="16">
        <v>8.3333333333333329E-2</v>
      </c>
      <c r="P97" s="16">
        <v>26.871099999999998</v>
      </c>
      <c r="Q97" s="16">
        <v>0.89570499999999997</v>
      </c>
      <c r="S97" s="17" t="s">
        <v>118</v>
      </c>
      <c r="T97" s="17" t="s">
        <v>102</v>
      </c>
      <c r="U97" s="17">
        <v>0.36000000000000004</v>
      </c>
      <c r="V97" s="17">
        <v>21.384799999999998</v>
      </c>
      <c r="W97" s="17">
        <v>0.71282500000000004</v>
      </c>
    </row>
    <row r="98" spans="1:23" x14ac:dyDescent="0.25">
      <c r="A98" t="s">
        <v>119</v>
      </c>
      <c r="B98" t="s">
        <v>102</v>
      </c>
      <c r="C98">
        <v>0.11333333333333333</v>
      </c>
      <c r="D98">
        <v>37.300699999999999</v>
      </c>
      <c r="E98">
        <v>1.2730600000000001</v>
      </c>
      <c r="G98" s="15" t="s">
        <v>119</v>
      </c>
      <c r="H98" s="15" t="s">
        <v>90</v>
      </c>
      <c r="I98" s="15">
        <v>0.77999999999999992</v>
      </c>
      <c r="J98" s="15">
        <v>12.903</v>
      </c>
      <c r="K98" s="15">
        <v>0.43010199999999998</v>
      </c>
      <c r="M98" s="16" t="s">
        <v>119</v>
      </c>
      <c r="N98" s="16" t="s">
        <v>90</v>
      </c>
      <c r="O98" s="16">
        <v>0.44333333333333336</v>
      </c>
      <c r="P98" s="16">
        <v>21.8385</v>
      </c>
      <c r="Q98" s="16">
        <v>0.72794899999999996</v>
      </c>
      <c r="S98" s="17" t="s">
        <v>119</v>
      </c>
      <c r="T98" s="17" t="s">
        <v>102</v>
      </c>
      <c r="U98" s="17">
        <v>0.82000000000000006</v>
      </c>
      <c r="V98" s="17">
        <v>14.965199999999999</v>
      </c>
      <c r="W98" s="17">
        <v>0.49884000000000001</v>
      </c>
    </row>
    <row r="99" spans="1:23" x14ac:dyDescent="0.25">
      <c r="A99" t="s">
        <v>120</v>
      </c>
      <c r="B99" t="s">
        <v>102</v>
      </c>
      <c r="C99">
        <v>2.6666666666666668E-2</v>
      </c>
      <c r="D99">
        <v>52.229399999999998</v>
      </c>
      <c r="E99">
        <v>2.1671999999999998</v>
      </c>
      <c r="G99" s="15" t="s">
        <v>120</v>
      </c>
      <c r="H99" s="15" t="s">
        <v>90</v>
      </c>
      <c r="I99" s="15">
        <v>0.91666666666666663</v>
      </c>
      <c r="J99" s="15">
        <v>9.1124399999999994</v>
      </c>
      <c r="K99" s="15">
        <v>0.30374800000000002</v>
      </c>
      <c r="M99" s="16" t="s">
        <v>120</v>
      </c>
      <c r="N99" s="16" t="s">
        <v>90</v>
      </c>
      <c r="O99" s="16">
        <v>0.77999999999999992</v>
      </c>
      <c r="P99" s="16">
        <v>16.0014</v>
      </c>
      <c r="Q99" s="16">
        <v>0.53338099999999999</v>
      </c>
      <c r="S99" s="17" t="s">
        <v>120</v>
      </c>
      <c r="T99" s="17" t="s">
        <v>102</v>
      </c>
      <c r="U99" s="17">
        <v>0.77666666666666673</v>
      </c>
      <c r="V99" s="17">
        <v>15.016299999999999</v>
      </c>
      <c r="W99" s="17">
        <v>0.50054399999999999</v>
      </c>
    </row>
    <row r="100" spans="1:23" x14ac:dyDescent="0.25">
      <c r="A100" t="s">
        <v>121</v>
      </c>
      <c r="B100" t="s">
        <v>102</v>
      </c>
      <c r="C100">
        <v>0.16333333333333336</v>
      </c>
      <c r="D100">
        <v>63.844799999999999</v>
      </c>
      <c r="E100">
        <v>2.2883399999999998</v>
      </c>
      <c r="G100" s="15" t="s">
        <v>121</v>
      </c>
      <c r="H100" s="15" t="s">
        <v>90</v>
      </c>
      <c r="I100" s="15">
        <v>1</v>
      </c>
      <c r="J100" s="15">
        <v>4.5878399999999999</v>
      </c>
      <c r="K100" s="15">
        <v>0.15292800000000001</v>
      </c>
      <c r="M100" s="16" t="s">
        <v>121</v>
      </c>
      <c r="N100" s="16" t="s">
        <v>90</v>
      </c>
      <c r="O100" s="16">
        <v>0.61333333333333329</v>
      </c>
      <c r="P100" s="16">
        <v>18.683800000000002</v>
      </c>
      <c r="Q100" s="16">
        <v>0.62279300000000004</v>
      </c>
      <c r="S100" s="17" t="s">
        <v>121</v>
      </c>
      <c r="T100" s="17" t="s">
        <v>102</v>
      </c>
      <c r="U100" s="17">
        <v>0.77333333333333332</v>
      </c>
      <c r="V100" s="17">
        <v>17.8035</v>
      </c>
      <c r="W100" s="17">
        <v>0.59345000000000003</v>
      </c>
    </row>
    <row r="101" spans="1:23" x14ac:dyDescent="0.25">
      <c r="A101" t="s">
        <v>122</v>
      </c>
      <c r="B101" t="s">
        <v>102</v>
      </c>
      <c r="C101">
        <v>0.21404682274247494</v>
      </c>
      <c r="D101">
        <v>39.844900000000003</v>
      </c>
      <c r="E101">
        <v>1.46489</v>
      </c>
      <c r="G101" s="15" t="s">
        <v>122</v>
      </c>
      <c r="H101" s="15" t="s">
        <v>90</v>
      </c>
      <c r="I101" s="15">
        <v>1</v>
      </c>
      <c r="J101" s="15">
        <v>5.4231800000000003</v>
      </c>
      <c r="K101" s="15">
        <v>0.18077299999999999</v>
      </c>
      <c r="M101" s="16" t="s">
        <v>122</v>
      </c>
      <c r="N101" s="16" t="s">
        <v>90</v>
      </c>
      <c r="O101" s="16">
        <v>0.53999999999999992</v>
      </c>
      <c r="P101" s="16">
        <v>24.119199999999999</v>
      </c>
      <c r="Q101" s="16">
        <v>0.80397200000000002</v>
      </c>
      <c r="S101" s="17" t="s">
        <v>122</v>
      </c>
      <c r="T101" s="17" t="s">
        <v>102</v>
      </c>
      <c r="U101" s="17">
        <v>0.14000000000000001</v>
      </c>
      <c r="V101" s="17">
        <v>28.7334</v>
      </c>
      <c r="W101" s="17">
        <v>0.95778099999999999</v>
      </c>
    </row>
    <row r="102" spans="1:23" x14ac:dyDescent="0.25">
      <c r="A102" t="s">
        <v>123</v>
      </c>
      <c r="B102" t="s">
        <v>102</v>
      </c>
      <c r="C102">
        <v>0.27333333333333332</v>
      </c>
      <c r="D102">
        <v>44.683799999999998</v>
      </c>
      <c r="E102">
        <v>1.52504</v>
      </c>
      <c r="G102" s="15" t="s">
        <v>123</v>
      </c>
      <c r="H102" s="15" t="s">
        <v>90</v>
      </c>
      <c r="I102" s="15">
        <v>0.92666666666666664</v>
      </c>
      <c r="J102" s="15">
        <v>5.3270099999999996</v>
      </c>
      <c r="K102" s="15">
        <v>0.177567</v>
      </c>
      <c r="M102" s="16" t="s">
        <v>123</v>
      </c>
      <c r="N102" s="16" t="s">
        <v>90</v>
      </c>
      <c r="O102" s="16">
        <v>1</v>
      </c>
      <c r="P102" s="16">
        <v>11.0321</v>
      </c>
      <c r="Q102" s="16">
        <v>0.36773800000000001</v>
      </c>
      <c r="S102" s="17" t="s">
        <v>123</v>
      </c>
      <c r="T102" s="17" t="s">
        <v>102</v>
      </c>
      <c r="U102" s="17">
        <v>0.57000000000000006</v>
      </c>
      <c r="V102" s="17">
        <v>18.986799999999999</v>
      </c>
      <c r="W102" s="17">
        <v>0.63289200000000001</v>
      </c>
    </row>
    <row r="103" spans="1:23" x14ac:dyDescent="0.25">
      <c r="A103" t="s">
        <v>124</v>
      </c>
      <c r="B103" t="s">
        <v>102</v>
      </c>
      <c r="C103">
        <v>0.27333333333333332</v>
      </c>
      <c r="D103">
        <v>30.175599999999999</v>
      </c>
      <c r="E103">
        <v>1.0228999999999999</v>
      </c>
      <c r="G103" s="15" t="s">
        <v>124</v>
      </c>
      <c r="H103" s="15" t="s">
        <v>90</v>
      </c>
      <c r="I103" s="15">
        <v>0.7433333333333334</v>
      </c>
      <c r="J103" s="15">
        <v>13.7387</v>
      </c>
      <c r="K103" s="15">
        <v>0.457955</v>
      </c>
      <c r="M103" s="16" t="s">
        <v>124</v>
      </c>
      <c r="N103" s="16" t="s">
        <v>90</v>
      </c>
      <c r="O103" s="16">
        <v>0.11</v>
      </c>
      <c r="P103" s="16">
        <v>52.321399999999997</v>
      </c>
      <c r="Q103" s="16">
        <v>1.78572</v>
      </c>
      <c r="S103" s="17" t="s">
        <v>124</v>
      </c>
      <c r="T103" s="17" t="s">
        <v>102</v>
      </c>
      <c r="U103" s="17">
        <v>0.6166666666666667</v>
      </c>
      <c r="V103" s="17">
        <v>19.485700000000001</v>
      </c>
      <c r="W103" s="17">
        <v>0.64952200000000004</v>
      </c>
    </row>
    <row r="104" spans="1:23" x14ac:dyDescent="0.25">
      <c r="A104" t="s">
        <v>125</v>
      </c>
      <c r="B104" t="s">
        <v>102</v>
      </c>
      <c r="C104">
        <v>0.15333333333333332</v>
      </c>
      <c r="D104">
        <v>50.969700000000003</v>
      </c>
      <c r="E104">
        <v>1.9089799999999999</v>
      </c>
      <c r="G104" s="15" t="s">
        <v>125</v>
      </c>
      <c r="H104" s="15" t="s">
        <v>90</v>
      </c>
      <c r="I104" s="15">
        <v>1</v>
      </c>
      <c r="J104" s="15">
        <v>5.9158099999999996</v>
      </c>
      <c r="K104" s="15">
        <v>0.19719400000000001</v>
      </c>
      <c r="M104" s="16" t="s">
        <v>125</v>
      </c>
      <c r="N104" s="16" t="s">
        <v>90</v>
      </c>
      <c r="O104" s="16">
        <v>0.64333333333333331</v>
      </c>
      <c r="P104" s="16">
        <v>28.020099999999999</v>
      </c>
      <c r="Q104" s="16">
        <v>0.943438</v>
      </c>
      <c r="S104" s="17" t="s">
        <v>125</v>
      </c>
      <c r="T104" s="17" t="s">
        <v>102</v>
      </c>
      <c r="U104" s="17">
        <v>0.31666666666666665</v>
      </c>
      <c r="V104" s="17">
        <v>21.951899999999998</v>
      </c>
      <c r="W104" s="17">
        <v>0.73172999999999999</v>
      </c>
    </row>
    <row r="105" spans="1:23" x14ac:dyDescent="0.25">
      <c r="A105" t="s">
        <v>126</v>
      </c>
      <c r="B105" t="s">
        <v>102</v>
      </c>
      <c r="C105">
        <v>5.6666666666666664E-2</v>
      </c>
      <c r="D105">
        <v>65.743099999999998</v>
      </c>
      <c r="E105">
        <v>2.4902700000000002</v>
      </c>
      <c r="G105" s="15" t="s">
        <v>126</v>
      </c>
      <c r="H105" s="15" t="s">
        <v>90</v>
      </c>
      <c r="I105" s="15">
        <v>1</v>
      </c>
      <c r="J105" s="15">
        <v>4.6345799999999997</v>
      </c>
      <c r="K105" s="15">
        <v>0.15448600000000001</v>
      </c>
      <c r="M105" s="16" t="s">
        <v>126</v>
      </c>
      <c r="N105" s="16" t="s">
        <v>90</v>
      </c>
      <c r="O105" s="16">
        <v>0.5033333333333333</v>
      </c>
      <c r="P105" s="16">
        <v>19.5306</v>
      </c>
      <c r="Q105" s="16">
        <v>0.65102099999999996</v>
      </c>
      <c r="S105" s="17" t="s">
        <v>126</v>
      </c>
      <c r="T105" s="17" t="s">
        <v>102</v>
      </c>
      <c r="U105" s="17">
        <v>0.38999999999999996</v>
      </c>
      <c r="V105" s="17">
        <v>22.794499999999999</v>
      </c>
      <c r="W105" s="17">
        <v>0.75981799999999999</v>
      </c>
    </row>
    <row r="106" spans="1:23" x14ac:dyDescent="0.25">
      <c r="A106" t="s">
        <v>127</v>
      </c>
      <c r="B106" t="s">
        <v>102</v>
      </c>
      <c r="C106">
        <v>0.28000000000000003</v>
      </c>
      <c r="D106">
        <v>41.467399999999998</v>
      </c>
      <c r="E106">
        <v>1.56481</v>
      </c>
      <c r="G106" s="15" t="s">
        <v>127</v>
      </c>
      <c r="H106" s="15" t="s">
        <v>90</v>
      </c>
      <c r="I106" s="15">
        <v>0.87</v>
      </c>
      <c r="J106" s="15">
        <v>13.6266</v>
      </c>
      <c r="K106" s="15">
        <v>0.45421899999999998</v>
      </c>
      <c r="M106" s="16" t="s">
        <v>127</v>
      </c>
      <c r="N106" s="16" t="s">
        <v>90</v>
      </c>
      <c r="O106" s="16">
        <v>0.38666666666666666</v>
      </c>
      <c r="P106" s="16">
        <v>18.918900000000001</v>
      </c>
      <c r="Q106" s="16">
        <v>0.630629</v>
      </c>
      <c r="S106" s="17" t="s">
        <v>127</v>
      </c>
      <c r="T106" s="17" t="s">
        <v>102</v>
      </c>
      <c r="U106" s="17">
        <v>0.6166666666666667</v>
      </c>
      <c r="V106" s="17">
        <v>17.520099999999999</v>
      </c>
      <c r="W106" s="17">
        <v>0.58400200000000002</v>
      </c>
    </row>
    <row r="107" spans="1:23" x14ac:dyDescent="0.25">
      <c r="A107" t="s">
        <v>128</v>
      </c>
      <c r="B107" t="s">
        <v>102</v>
      </c>
      <c r="C107">
        <v>0.10666666666666667</v>
      </c>
      <c r="D107">
        <v>43.182699999999997</v>
      </c>
      <c r="E107">
        <v>1.7697799999999999</v>
      </c>
      <c r="G107" s="15" t="s">
        <v>128</v>
      </c>
      <c r="H107" s="15" t="s">
        <v>90</v>
      </c>
      <c r="I107" s="15">
        <v>0.85</v>
      </c>
      <c r="J107" s="15">
        <v>10.142200000000001</v>
      </c>
      <c r="K107" s="15">
        <v>0.33807399999999999</v>
      </c>
      <c r="M107" s="16" t="s">
        <v>128</v>
      </c>
      <c r="N107" s="16" t="s">
        <v>90</v>
      </c>
      <c r="O107" s="16">
        <v>1</v>
      </c>
      <c r="P107" s="16">
        <v>12.989100000000001</v>
      </c>
      <c r="Q107" s="16">
        <v>0.43297000000000002</v>
      </c>
      <c r="S107" s="17" t="s">
        <v>128</v>
      </c>
      <c r="T107" s="17" t="s">
        <v>102</v>
      </c>
      <c r="U107" s="17">
        <v>0.92333333333333334</v>
      </c>
      <c r="V107" s="17">
        <v>14.3466</v>
      </c>
      <c r="W107" s="17">
        <v>0.47821900000000001</v>
      </c>
    </row>
    <row r="108" spans="1:23" x14ac:dyDescent="0.25">
      <c r="A108" t="s">
        <v>129</v>
      </c>
      <c r="B108" t="s">
        <v>102</v>
      </c>
      <c r="C108">
        <v>0.25666666666666665</v>
      </c>
      <c r="D108">
        <v>39.474600000000002</v>
      </c>
      <c r="E108">
        <v>1.61121</v>
      </c>
      <c r="G108" s="15" t="s">
        <v>129</v>
      </c>
      <c r="H108" s="15" t="s">
        <v>90</v>
      </c>
      <c r="I108" s="15">
        <v>0.81333333333333324</v>
      </c>
      <c r="J108" s="15">
        <v>12.2158</v>
      </c>
      <c r="K108" s="15">
        <v>0.40719300000000003</v>
      </c>
      <c r="M108" s="16" t="s">
        <v>129</v>
      </c>
      <c r="N108" s="16" t="s">
        <v>90</v>
      </c>
      <c r="O108" s="16">
        <v>0.92999999999999994</v>
      </c>
      <c r="P108" s="16">
        <v>12.0433</v>
      </c>
      <c r="Q108" s="16">
        <v>0.40144299999999999</v>
      </c>
      <c r="S108" s="17" t="s">
        <v>129</v>
      </c>
      <c r="T108" s="17" t="s">
        <v>102</v>
      </c>
      <c r="U108" s="17">
        <v>0.64333333333333331</v>
      </c>
      <c r="V108" s="17">
        <v>18.365400000000001</v>
      </c>
      <c r="W108" s="17">
        <v>0.61217999999999995</v>
      </c>
    </row>
    <row r="109" spans="1:23" x14ac:dyDescent="0.25">
      <c r="A109" t="s">
        <v>130</v>
      </c>
      <c r="B109" t="s">
        <v>102</v>
      </c>
      <c r="C109">
        <v>0.84</v>
      </c>
      <c r="D109">
        <v>12.436400000000001</v>
      </c>
      <c r="E109">
        <v>0.414545</v>
      </c>
      <c r="G109" s="15" t="s">
        <v>130</v>
      </c>
      <c r="H109" s="15" t="s">
        <v>90</v>
      </c>
      <c r="I109" s="15">
        <v>0.86333333333333329</v>
      </c>
      <c r="J109" s="15">
        <v>10.061</v>
      </c>
      <c r="K109" s="15">
        <v>0.33536700000000003</v>
      </c>
      <c r="M109" s="16" t="s">
        <v>130</v>
      </c>
      <c r="N109" s="16" t="s">
        <v>90</v>
      </c>
      <c r="O109" s="16">
        <v>0.91</v>
      </c>
      <c r="P109" s="16">
        <v>14.115399999999999</v>
      </c>
      <c r="Q109" s="16">
        <v>0.47051300000000001</v>
      </c>
      <c r="S109" s="17" t="s">
        <v>130</v>
      </c>
      <c r="T109" s="17" t="s">
        <v>102</v>
      </c>
      <c r="U109" s="17">
        <v>0.76</v>
      </c>
      <c r="V109" s="17">
        <v>15.2072</v>
      </c>
      <c r="W109" s="17">
        <v>0.50690500000000005</v>
      </c>
    </row>
    <row r="110" spans="1:23" x14ac:dyDescent="0.25">
      <c r="A110" t="s">
        <v>131</v>
      </c>
      <c r="B110" t="s">
        <v>102</v>
      </c>
      <c r="C110">
        <v>0.78999999999999992</v>
      </c>
      <c r="D110">
        <v>16.259699999999999</v>
      </c>
      <c r="E110">
        <v>0.54198999999999997</v>
      </c>
      <c r="G110" s="15" t="s">
        <v>131</v>
      </c>
      <c r="H110" s="15" t="s">
        <v>90</v>
      </c>
      <c r="I110" s="15">
        <v>1</v>
      </c>
      <c r="J110" s="15">
        <v>4.3236400000000001</v>
      </c>
      <c r="K110" s="15">
        <v>0.144121</v>
      </c>
      <c r="M110" s="16" t="s">
        <v>131</v>
      </c>
      <c r="N110" s="16" t="s">
        <v>90</v>
      </c>
      <c r="O110" s="16">
        <v>0.89</v>
      </c>
      <c r="P110" s="16">
        <v>13.994899999999999</v>
      </c>
      <c r="Q110" s="16">
        <v>0.46649600000000002</v>
      </c>
      <c r="S110" s="17" t="s">
        <v>131</v>
      </c>
      <c r="T110" s="17" t="s">
        <v>102</v>
      </c>
      <c r="U110" s="17">
        <v>0.94333333333333336</v>
      </c>
      <c r="V110" s="17">
        <v>13.5777</v>
      </c>
      <c r="W110" s="17">
        <v>0.45258999999999999</v>
      </c>
    </row>
    <row r="111" spans="1:23" x14ac:dyDescent="0.25">
      <c r="A111" t="s">
        <v>132</v>
      </c>
      <c r="B111" t="s">
        <v>102</v>
      </c>
      <c r="C111">
        <v>0.29333333333333333</v>
      </c>
      <c r="D111">
        <v>48.231200000000001</v>
      </c>
      <c r="E111">
        <v>1.72254</v>
      </c>
      <c r="G111" s="15" t="s">
        <v>132</v>
      </c>
      <c r="H111" s="15" t="s">
        <v>90</v>
      </c>
      <c r="I111" s="15">
        <v>1</v>
      </c>
      <c r="J111" s="15">
        <v>4.6687900000000004</v>
      </c>
      <c r="K111" s="15">
        <v>0.15562599999999999</v>
      </c>
      <c r="M111" s="16" t="s">
        <v>132</v>
      </c>
      <c r="N111" s="16" t="s">
        <v>90</v>
      </c>
      <c r="O111" s="16">
        <v>0.66333333333333333</v>
      </c>
      <c r="P111" s="16">
        <v>20.575600000000001</v>
      </c>
      <c r="Q111" s="16">
        <v>0.68585399999999996</v>
      </c>
      <c r="S111" s="17" t="s">
        <v>132</v>
      </c>
      <c r="T111" s="17" t="s">
        <v>102</v>
      </c>
      <c r="U111" s="17">
        <v>0.82666666666666666</v>
      </c>
      <c r="V111" s="17">
        <v>14.845499999999999</v>
      </c>
      <c r="W111" s="17">
        <v>0.49485099999999999</v>
      </c>
    </row>
    <row r="112" spans="1:23" x14ac:dyDescent="0.25">
      <c r="A112" t="s">
        <v>133</v>
      </c>
      <c r="B112" t="s">
        <v>102</v>
      </c>
      <c r="C112">
        <v>0.51</v>
      </c>
      <c r="D112">
        <v>22.231100000000001</v>
      </c>
      <c r="E112">
        <v>0.74852200000000002</v>
      </c>
      <c r="G112" s="15" t="s">
        <v>133</v>
      </c>
      <c r="H112" s="15" t="s">
        <v>90</v>
      </c>
      <c r="I112" s="15">
        <v>1</v>
      </c>
      <c r="J112" s="15">
        <v>5.0719099999999999</v>
      </c>
      <c r="K112" s="15">
        <v>0.16906399999999999</v>
      </c>
      <c r="M112" s="16" t="s">
        <v>133</v>
      </c>
      <c r="N112" s="16" t="s">
        <v>90</v>
      </c>
      <c r="O112" s="16">
        <v>0.66666666666666663</v>
      </c>
      <c r="P112" s="16">
        <v>17.773</v>
      </c>
      <c r="Q112" s="16">
        <v>0.59243199999999996</v>
      </c>
      <c r="S112" s="17" t="s">
        <v>133</v>
      </c>
      <c r="T112" s="17" t="s">
        <v>102</v>
      </c>
      <c r="U112" s="17">
        <v>3.3333333333333335E-3</v>
      </c>
      <c r="V112" s="17">
        <v>67.962500000000006</v>
      </c>
      <c r="W112" s="17">
        <v>2.2654200000000002</v>
      </c>
    </row>
    <row r="113" spans="1:23" x14ac:dyDescent="0.25">
      <c r="A113" t="s">
        <v>134</v>
      </c>
      <c r="B113" t="s">
        <v>102</v>
      </c>
      <c r="C113">
        <v>0.11333333333333333</v>
      </c>
      <c r="D113">
        <v>43.606900000000003</v>
      </c>
      <c r="E113">
        <v>1.65178</v>
      </c>
      <c r="G113" s="15" t="s">
        <v>134</v>
      </c>
      <c r="H113" s="15" t="s">
        <v>90</v>
      </c>
      <c r="I113" s="15">
        <v>1</v>
      </c>
      <c r="J113" s="15">
        <v>3.4735999999999998</v>
      </c>
      <c r="K113" s="15">
        <v>0.115787</v>
      </c>
      <c r="M113" s="16" t="s">
        <v>134</v>
      </c>
      <c r="N113" s="16" t="s">
        <v>90</v>
      </c>
      <c r="O113" s="16">
        <v>0.33999999999999997</v>
      </c>
      <c r="P113" s="16">
        <v>21.709</v>
      </c>
      <c r="Q113" s="16">
        <v>0.72363299999999997</v>
      </c>
      <c r="S113" s="17" t="s">
        <v>134</v>
      </c>
      <c r="T113" s="17" t="s">
        <v>102</v>
      </c>
      <c r="U113" s="17">
        <v>0.47333333333333333</v>
      </c>
      <c r="V113" s="17">
        <v>19.585799999999999</v>
      </c>
      <c r="W113" s="17">
        <v>0.65285800000000005</v>
      </c>
    </row>
    <row r="114" spans="1:23" x14ac:dyDescent="0.25">
      <c r="A114" t="s">
        <v>135</v>
      </c>
      <c r="B114" t="s">
        <v>102</v>
      </c>
      <c r="C114">
        <v>0.15666666666666668</v>
      </c>
      <c r="D114">
        <v>43.827800000000003</v>
      </c>
      <c r="E114">
        <v>2.0673499999999998</v>
      </c>
      <c r="G114" s="15" t="s">
        <v>135</v>
      </c>
      <c r="H114" s="15" t="s">
        <v>90</v>
      </c>
      <c r="I114" s="15">
        <v>1</v>
      </c>
      <c r="J114" s="15">
        <v>4.3459099999999999</v>
      </c>
      <c r="K114" s="15">
        <v>0.14486399999999999</v>
      </c>
      <c r="M114" s="16" t="s">
        <v>135</v>
      </c>
      <c r="N114" s="16" t="s">
        <v>90</v>
      </c>
      <c r="O114" s="16">
        <v>0.43333333333333335</v>
      </c>
      <c r="P114" s="16">
        <v>25.305499999999999</v>
      </c>
      <c r="Q114" s="16">
        <v>0.84351500000000001</v>
      </c>
      <c r="S114" s="17" t="s">
        <v>135</v>
      </c>
      <c r="T114" s="17" t="s">
        <v>102</v>
      </c>
      <c r="U114" s="17">
        <v>1</v>
      </c>
      <c r="V114" s="17">
        <v>12.208299999999999</v>
      </c>
      <c r="W114" s="17">
        <v>0.406943</v>
      </c>
    </row>
    <row r="115" spans="1:23" x14ac:dyDescent="0.25">
      <c r="A115" t="s">
        <v>136</v>
      </c>
      <c r="B115" t="s">
        <v>102</v>
      </c>
      <c r="C115">
        <v>6.3333333333333325E-2</v>
      </c>
      <c r="D115">
        <v>52.837499999999999</v>
      </c>
      <c r="E115">
        <v>2.18337</v>
      </c>
      <c r="G115" s="15" t="s">
        <v>136</v>
      </c>
      <c r="H115" s="15" t="s">
        <v>90</v>
      </c>
      <c r="I115" s="15">
        <v>1</v>
      </c>
      <c r="J115" s="15">
        <v>5.3366699999999998</v>
      </c>
      <c r="K115" s="15">
        <v>0.17788899999999999</v>
      </c>
      <c r="M115" s="16" t="s">
        <v>136</v>
      </c>
      <c r="N115" s="16" t="s">
        <v>90</v>
      </c>
      <c r="O115" s="16">
        <v>0.26666666666666666</v>
      </c>
      <c r="P115" s="16">
        <v>25.473800000000001</v>
      </c>
      <c r="Q115" s="16">
        <v>0.84912699999999997</v>
      </c>
      <c r="S115" s="17" t="s">
        <v>136</v>
      </c>
      <c r="T115" s="17" t="s">
        <v>102</v>
      </c>
      <c r="U115" s="17">
        <v>0.77666666666666673</v>
      </c>
      <c r="V115" s="17">
        <v>16.921399999999998</v>
      </c>
      <c r="W115" s="17">
        <v>0.56404699999999997</v>
      </c>
    </row>
    <row r="116" spans="1:23" x14ac:dyDescent="0.25">
      <c r="A116" t="s">
        <v>137</v>
      </c>
      <c r="B116" t="s">
        <v>102</v>
      </c>
      <c r="C116">
        <v>0.45</v>
      </c>
      <c r="D116">
        <v>28.104099999999999</v>
      </c>
      <c r="E116">
        <v>0.93680200000000002</v>
      </c>
      <c r="G116" s="15" t="s">
        <v>137</v>
      </c>
      <c r="H116" s="15" t="s">
        <v>90</v>
      </c>
      <c r="I116" s="15">
        <v>1</v>
      </c>
      <c r="J116" s="15">
        <v>4.22126</v>
      </c>
      <c r="K116" s="15">
        <v>0.140709</v>
      </c>
      <c r="M116" s="16" t="s">
        <v>137</v>
      </c>
      <c r="N116" s="16" t="s">
        <v>90</v>
      </c>
      <c r="O116" s="16">
        <v>0.54333333333333333</v>
      </c>
      <c r="P116" s="16">
        <v>23.8017</v>
      </c>
      <c r="Q116" s="16">
        <v>0.79339000000000004</v>
      </c>
      <c r="S116" s="17" t="s">
        <v>137</v>
      </c>
      <c r="T116" s="17" t="s">
        <v>102</v>
      </c>
      <c r="U116" s="17">
        <v>0.79666666666666663</v>
      </c>
      <c r="V116" s="17">
        <v>16.6645</v>
      </c>
      <c r="W116" s="17">
        <v>0.55548200000000003</v>
      </c>
    </row>
    <row r="117" spans="1:23" x14ac:dyDescent="0.25">
      <c r="A117" t="s">
        <v>138</v>
      </c>
      <c r="B117" t="s">
        <v>102</v>
      </c>
      <c r="C117">
        <v>0.38</v>
      </c>
      <c r="D117">
        <v>25.411000000000001</v>
      </c>
      <c r="E117">
        <v>0.84703399999999995</v>
      </c>
      <c r="G117" s="15" t="s">
        <v>138</v>
      </c>
      <c r="H117" s="15" t="s">
        <v>90</v>
      </c>
      <c r="I117" s="15">
        <v>1</v>
      </c>
      <c r="J117" s="15">
        <v>4.62798</v>
      </c>
      <c r="K117" s="15">
        <v>0.15426599999999999</v>
      </c>
      <c r="M117" s="16" t="s">
        <v>138</v>
      </c>
      <c r="N117" s="16" t="s">
        <v>90</v>
      </c>
      <c r="O117" s="16">
        <v>0.24666666666666667</v>
      </c>
      <c r="P117" s="16">
        <v>22.0855</v>
      </c>
      <c r="Q117" s="16">
        <v>0.73618399999999995</v>
      </c>
      <c r="S117" s="17" t="s">
        <v>138</v>
      </c>
      <c r="T117" s="17" t="s">
        <v>102</v>
      </c>
      <c r="U117" s="17">
        <v>0.51666666666666672</v>
      </c>
      <c r="V117" s="17">
        <v>18.511800000000001</v>
      </c>
      <c r="W117" s="17">
        <v>0.617062</v>
      </c>
    </row>
    <row r="118" spans="1:23" x14ac:dyDescent="0.25">
      <c r="A118" t="s">
        <v>139</v>
      </c>
      <c r="B118" t="s">
        <v>102</v>
      </c>
      <c r="C118">
        <v>6.0000000000000005E-2</v>
      </c>
      <c r="D118">
        <v>41.142099999999999</v>
      </c>
      <c r="E118">
        <v>1.3714</v>
      </c>
      <c r="G118" s="15" t="s">
        <v>139</v>
      </c>
      <c r="H118" s="15" t="s">
        <v>90</v>
      </c>
      <c r="I118" s="15">
        <v>1</v>
      </c>
      <c r="J118" s="15">
        <v>6.8478000000000003</v>
      </c>
      <c r="K118" s="15">
        <v>0.22825999999999999</v>
      </c>
      <c r="M118" s="16" t="s">
        <v>139</v>
      </c>
      <c r="N118" s="16" t="s">
        <v>90</v>
      </c>
      <c r="O118" s="16">
        <v>0.61333333333333329</v>
      </c>
      <c r="P118" s="16">
        <v>19.156700000000001</v>
      </c>
      <c r="Q118" s="16">
        <v>0.63855600000000001</v>
      </c>
      <c r="S118" s="17" t="s">
        <v>139</v>
      </c>
      <c r="T118" s="17" t="s">
        <v>102</v>
      </c>
      <c r="U118" s="17">
        <v>1</v>
      </c>
      <c r="V118" s="17">
        <v>10.146800000000001</v>
      </c>
      <c r="W118" s="17">
        <v>0.338225</v>
      </c>
    </row>
    <row r="119" spans="1:23" x14ac:dyDescent="0.25">
      <c r="A119" t="s">
        <v>140</v>
      </c>
      <c r="B119" t="s">
        <v>102</v>
      </c>
      <c r="C119">
        <v>9.3333333333333324E-2</v>
      </c>
      <c r="D119">
        <v>48.631300000000003</v>
      </c>
      <c r="E119">
        <v>1.7556400000000001</v>
      </c>
      <c r="G119" s="15" t="s">
        <v>140</v>
      </c>
      <c r="H119" s="15" t="s">
        <v>90</v>
      </c>
      <c r="I119" s="15">
        <v>1</v>
      </c>
      <c r="J119" s="15">
        <v>6.3661000000000003</v>
      </c>
      <c r="K119" s="15">
        <v>0.212203</v>
      </c>
      <c r="M119" s="16" t="s">
        <v>140</v>
      </c>
      <c r="N119" s="16" t="s">
        <v>90</v>
      </c>
      <c r="O119" s="16">
        <v>0.55666666666666664</v>
      </c>
      <c r="P119" s="16">
        <v>19.535599999999999</v>
      </c>
      <c r="Q119" s="16">
        <v>0.65118699999999996</v>
      </c>
      <c r="S119" s="17" t="s">
        <v>140</v>
      </c>
      <c r="T119" s="17" t="s">
        <v>102</v>
      </c>
      <c r="U119" s="17">
        <v>0.87333333333333329</v>
      </c>
      <c r="V119" s="17">
        <v>15.267899999999999</v>
      </c>
      <c r="W119" s="17">
        <v>0.50892999999999999</v>
      </c>
    </row>
    <row r="120" spans="1:23" x14ac:dyDescent="0.25">
      <c r="A120" t="s">
        <v>141</v>
      </c>
      <c r="B120" t="s">
        <v>102</v>
      </c>
      <c r="C120">
        <v>0.54666666666666663</v>
      </c>
      <c r="D120">
        <v>28.7942</v>
      </c>
      <c r="E120">
        <v>0.99979700000000005</v>
      </c>
      <c r="G120" s="15" t="s">
        <v>141</v>
      </c>
      <c r="H120" s="15" t="s">
        <v>90</v>
      </c>
      <c r="I120" s="15">
        <v>0.91333333333333333</v>
      </c>
      <c r="J120" s="15">
        <v>8.4359199999999994</v>
      </c>
      <c r="K120" s="15">
        <v>0.28119699999999997</v>
      </c>
      <c r="M120" s="16" t="s">
        <v>141</v>
      </c>
      <c r="N120" s="16" t="s">
        <v>90</v>
      </c>
      <c r="O120" s="16">
        <v>0.27666666666666667</v>
      </c>
      <c r="P120" s="16">
        <v>22.424199999999999</v>
      </c>
      <c r="Q120" s="16">
        <v>0.74747300000000005</v>
      </c>
      <c r="S120" s="17" t="s">
        <v>141</v>
      </c>
      <c r="T120" s="17" t="s">
        <v>102</v>
      </c>
      <c r="U120" s="17">
        <v>0</v>
      </c>
      <c r="V120" s="17">
        <v>79.970500000000001</v>
      </c>
      <c r="W120" s="17">
        <v>2.66568</v>
      </c>
    </row>
    <row r="121" spans="1:23" x14ac:dyDescent="0.25">
      <c r="A121" t="s">
        <v>142</v>
      </c>
      <c r="B121" t="s">
        <v>102</v>
      </c>
      <c r="C121">
        <v>0.37666666666666671</v>
      </c>
      <c r="D121">
        <v>28.719100000000001</v>
      </c>
      <c r="E121">
        <v>0.966974</v>
      </c>
      <c r="G121" s="15" t="s">
        <v>142</v>
      </c>
      <c r="H121" s="15" t="s">
        <v>90</v>
      </c>
      <c r="I121" s="15">
        <v>1</v>
      </c>
      <c r="J121" s="15">
        <v>5.9440499999999998</v>
      </c>
      <c r="K121" s="15">
        <v>0.19813500000000001</v>
      </c>
      <c r="M121" s="16" t="s">
        <v>142</v>
      </c>
      <c r="N121" s="16" t="s">
        <v>90</v>
      </c>
      <c r="O121" s="16">
        <v>0.32666666666666672</v>
      </c>
      <c r="P121" s="16">
        <v>21.272200000000002</v>
      </c>
      <c r="Q121" s="16">
        <v>0.70907299999999995</v>
      </c>
      <c r="S121" s="17" t="s">
        <v>142</v>
      </c>
      <c r="T121" s="17" t="s">
        <v>102</v>
      </c>
      <c r="U121" s="17">
        <v>0.15</v>
      </c>
      <c r="V121" s="17">
        <v>52.639099999999999</v>
      </c>
      <c r="W121" s="17">
        <v>1.75464</v>
      </c>
    </row>
    <row r="122" spans="1:23" x14ac:dyDescent="0.25">
      <c r="A122" t="s">
        <v>143</v>
      </c>
      <c r="B122" t="s">
        <v>102</v>
      </c>
      <c r="C122">
        <v>0.29333333333333333</v>
      </c>
      <c r="D122">
        <v>32.399500000000003</v>
      </c>
      <c r="E122">
        <v>1.09829</v>
      </c>
      <c r="G122" s="15" t="s">
        <v>143</v>
      </c>
      <c r="H122" s="15" t="s">
        <v>90</v>
      </c>
      <c r="I122" s="15">
        <v>1</v>
      </c>
      <c r="J122" s="15">
        <v>4.3030200000000001</v>
      </c>
      <c r="K122" s="15">
        <v>0.14343400000000001</v>
      </c>
      <c r="M122" s="16" t="s">
        <v>143</v>
      </c>
      <c r="N122" s="16" t="s">
        <v>90</v>
      </c>
      <c r="O122" s="16">
        <v>0.51</v>
      </c>
      <c r="P122" s="16">
        <v>23.632400000000001</v>
      </c>
      <c r="Q122" s="16">
        <v>0.78774599999999995</v>
      </c>
      <c r="S122" s="17" t="s">
        <v>143</v>
      </c>
      <c r="T122" s="17" t="s">
        <v>102</v>
      </c>
      <c r="U122" s="17">
        <v>0</v>
      </c>
      <c r="V122" s="17">
        <v>129.77699999999999</v>
      </c>
      <c r="W122" s="17">
        <v>4.3258900000000002</v>
      </c>
    </row>
    <row r="123" spans="1:23" x14ac:dyDescent="0.25">
      <c r="A123" t="s">
        <v>144</v>
      </c>
      <c r="B123" t="s">
        <v>102</v>
      </c>
      <c r="C123">
        <v>0.62333333333333329</v>
      </c>
      <c r="D123">
        <v>19.569299999999998</v>
      </c>
      <c r="E123">
        <v>0.65230900000000003</v>
      </c>
      <c r="G123" s="15" t="s">
        <v>144</v>
      </c>
      <c r="H123" s="15" t="s">
        <v>90</v>
      </c>
      <c r="I123" s="15">
        <v>1</v>
      </c>
      <c r="J123" s="15">
        <v>5.2709799999999998</v>
      </c>
      <c r="K123" s="15">
        <v>0.17569899999999999</v>
      </c>
      <c r="M123" s="16" t="s">
        <v>144</v>
      </c>
      <c r="N123" s="16" t="s">
        <v>90</v>
      </c>
      <c r="O123" s="16">
        <v>0.53999999999999992</v>
      </c>
      <c r="P123" s="16">
        <v>18.434000000000001</v>
      </c>
      <c r="Q123" s="16">
        <v>0.61446599999999996</v>
      </c>
      <c r="S123" s="17" t="s">
        <v>144</v>
      </c>
      <c r="T123" s="17" t="s">
        <v>102</v>
      </c>
      <c r="U123" s="17">
        <v>0</v>
      </c>
      <c r="V123" s="17">
        <v>88.619</v>
      </c>
      <c r="W123" s="17">
        <v>2.95397</v>
      </c>
    </row>
    <row r="124" spans="1:23" x14ac:dyDescent="0.25">
      <c r="A124" t="s">
        <v>145</v>
      </c>
      <c r="B124" t="s">
        <v>102</v>
      </c>
      <c r="C124">
        <v>0.31333333333333335</v>
      </c>
      <c r="D124">
        <v>29.464099999999998</v>
      </c>
      <c r="E124">
        <v>0.98213799999999996</v>
      </c>
      <c r="G124" s="15" t="s">
        <v>145</v>
      </c>
      <c r="H124" s="15" t="s">
        <v>90</v>
      </c>
      <c r="I124" s="15">
        <v>1</v>
      </c>
      <c r="J124" s="15">
        <v>6.5471599999999999</v>
      </c>
      <c r="K124" s="15">
        <v>0.21823899999999999</v>
      </c>
      <c r="M124" s="16" t="s">
        <v>145</v>
      </c>
      <c r="N124" s="16" t="s">
        <v>90</v>
      </c>
      <c r="O124" s="16">
        <v>0.67</v>
      </c>
      <c r="P124" s="16">
        <v>17.408200000000001</v>
      </c>
      <c r="Q124" s="16">
        <v>0.58027399999999996</v>
      </c>
      <c r="S124" s="17" t="s">
        <v>145</v>
      </c>
      <c r="T124" s="17" t="s">
        <v>102</v>
      </c>
      <c r="U124" s="17">
        <v>0</v>
      </c>
      <c r="V124" s="17">
        <v>81.835899999999995</v>
      </c>
      <c r="W124" s="17">
        <v>2.7278600000000002</v>
      </c>
    </row>
    <row r="125" spans="1:23" x14ac:dyDescent="0.25">
      <c r="A125" t="s">
        <v>146</v>
      </c>
      <c r="B125" t="s">
        <v>102</v>
      </c>
      <c r="C125">
        <v>0.27666666666666667</v>
      </c>
      <c r="D125">
        <v>24.7241</v>
      </c>
      <c r="E125">
        <v>0.846715</v>
      </c>
      <c r="G125" s="15" t="s">
        <v>146</v>
      </c>
      <c r="H125" s="15" t="s">
        <v>90</v>
      </c>
      <c r="I125" s="15">
        <v>1</v>
      </c>
      <c r="J125" s="15">
        <v>5.6436999999999999</v>
      </c>
      <c r="K125" s="15">
        <v>0.18812300000000001</v>
      </c>
      <c r="M125" s="16" t="s">
        <v>146</v>
      </c>
      <c r="N125" s="16" t="s">
        <v>90</v>
      </c>
      <c r="O125" s="16">
        <v>0.75333333333333341</v>
      </c>
      <c r="P125" s="16">
        <v>17.785399999999999</v>
      </c>
      <c r="Q125" s="16">
        <v>0.59284800000000004</v>
      </c>
      <c r="S125" s="17" t="s">
        <v>146</v>
      </c>
      <c r="T125" s="17" t="s">
        <v>102</v>
      </c>
      <c r="U125" s="17">
        <v>0</v>
      </c>
      <c r="V125" s="17">
        <v>51.283900000000003</v>
      </c>
      <c r="W125" s="17">
        <v>1.70946</v>
      </c>
    </row>
    <row r="126" spans="1:23" x14ac:dyDescent="0.25">
      <c r="A126" t="s">
        <v>147</v>
      </c>
      <c r="B126" t="s">
        <v>102</v>
      </c>
      <c r="C126">
        <v>0.17666666666666667</v>
      </c>
      <c r="D126">
        <v>40.657699999999998</v>
      </c>
      <c r="E126">
        <v>1.4520599999999999</v>
      </c>
      <c r="G126" s="15" t="s">
        <v>147</v>
      </c>
      <c r="H126" s="15" t="s">
        <v>90</v>
      </c>
      <c r="I126" s="15">
        <v>1</v>
      </c>
      <c r="J126" s="15">
        <v>5.5343799999999996</v>
      </c>
      <c r="K126" s="15">
        <v>0.184479</v>
      </c>
      <c r="M126" s="16" t="s">
        <v>147</v>
      </c>
      <c r="N126" s="16" t="s">
        <v>90</v>
      </c>
      <c r="O126" s="16">
        <v>0.40666666666666662</v>
      </c>
      <c r="P126" s="16">
        <v>19.742000000000001</v>
      </c>
      <c r="Q126" s="16">
        <v>0.65806500000000001</v>
      </c>
      <c r="S126" s="17" t="s">
        <v>147</v>
      </c>
      <c r="T126" s="17" t="s">
        <v>102</v>
      </c>
      <c r="U126" s="17">
        <v>0</v>
      </c>
      <c r="V126" s="17">
        <v>96.563500000000005</v>
      </c>
      <c r="W126" s="17">
        <v>3.2187800000000002</v>
      </c>
    </row>
    <row r="127" spans="1:23" x14ac:dyDescent="0.25">
      <c r="A127" t="s">
        <v>148</v>
      </c>
      <c r="B127" t="s">
        <v>102</v>
      </c>
      <c r="C127">
        <v>7.6666666666666661E-2</v>
      </c>
      <c r="D127">
        <v>55.993400000000001</v>
      </c>
      <c r="E127">
        <v>2.03613</v>
      </c>
      <c r="G127" s="15" t="s">
        <v>148</v>
      </c>
      <c r="H127" s="15" t="s">
        <v>90</v>
      </c>
      <c r="I127" s="15">
        <v>1</v>
      </c>
      <c r="J127" s="15">
        <v>5.0567599999999997</v>
      </c>
      <c r="K127" s="15">
        <v>0.16855899999999999</v>
      </c>
      <c r="M127" s="16" t="s">
        <v>148</v>
      </c>
      <c r="N127" s="16" t="s">
        <v>90</v>
      </c>
      <c r="O127" s="16">
        <v>0.36333333333333334</v>
      </c>
      <c r="P127" s="16">
        <v>19.663699999999999</v>
      </c>
      <c r="Q127" s="16">
        <v>0.65545500000000001</v>
      </c>
      <c r="S127" s="17" t="s">
        <v>148</v>
      </c>
      <c r="T127" s="17" t="s">
        <v>102</v>
      </c>
      <c r="U127" s="17">
        <v>3.0000000000000002E-2</v>
      </c>
      <c r="V127" s="17">
        <v>55.599400000000003</v>
      </c>
      <c r="W127" s="17">
        <v>1.85331</v>
      </c>
    </row>
    <row r="128" spans="1:23" x14ac:dyDescent="0.25">
      <c r="A128" t="s">
        <v>149</v>
      </c>
      <c r="B128" t="s">
        <v>102</v>
      </c>
      <c r="C128">
        <v>0.16666666666666666</v>
      </c>
      <c r="D128">
        <v>43.767499999999998</v>
      </c>
      <c r="E128">
        <v>1.59735</v>
      </c>
      <c r="G128" s="15" t="s">
        <v>149</v>
      </c>
      <c r="H128" s="15" t="s">
        <v>90</v>
      </c>
      <c r="I128" s="15">
        <v>0.91333333333333333</v>
      </c>
      <c r="J128" s="15">
        <v>10.723000000000001</v>
      </c>
      <c r="K128" s="15">
        <v>0.35743200000000003</v>
      </c>
      <c r="M128" s="16" t="s">
        <v>149</v>
      </c>
      <c r="N128" s="16" t="s">
        <v>90</v>
      </c>
      <c r="O128" s="16">
        <v>0.5</v>
      </c>
      <c r="P128" s="16">
        <v>20.549099999999999</v>
      </c>
      <c r="Q128" s="16">
        <v>0.68496900000000005</v>
      </c>
      <c r="S128" s="17" t="s">
        <v>149</v>
      </c>
      <c r="T128" s="17" t="s">
        <v>102</v>
      </c>
      <c r="U128" s="17">
        <v>0.05</v>
      </c>
      <c r="V128" s="17">
        <v>67.514499999999998</v>
      </c>
      <c r="W128" s="17">
        <v>2.25048</v>
      </c>
    </row>
    <row r="129" spans="1:23" x14ac:dyDescent="0.25">
      <c r="A129" t="s">
        <v>150</v>
      </c>
      <c r="B129" t="s">
        <v>102</v>
      </c>
      <c r="C129">
        <v>0.10333333333333333</v>
      </c>
      <c r="D129">
        <v>50.357799999999997</v>
      </c>
      <c r="E129">
        <v>2.19903</v>
      </c>
      <c r="G129" s="15" t="s">
        <v>150</v>
      </c>
      <c r="H129" s="15" t="s">
        <v>90</v>
      </c>
      <c r="I129" s="15">
        <v>0.85666666666666669</v>
      </c>
      <c r="J129" s="15">
        <v>8.9559499999999996</v>
      </c>
      <c r="K129" s="15">
        <v>0.29853200000000002</v>
      </c>
      <c r="M129" s="16" t="s">
        <v>150</v>
      </c>
      <c r="N129" s="16" t="s">
        <v>90</v>
      </c>
      <c r="O129" s="16">
        <v>0.62333333333333329</v>
      </c>
      <c r="P129" s="16">
        <v>18.662400000000002</v>
      </c>
      <c r="Q129" s="16">
        <v>0.62208200000000002</v>
      </c>
      <c r="S129" s="17" t="s">
        <v>150</v>
      </c>
      <c r="T129" s="17" t="s">
        <v>102</v>
      </c>
      <c r="U129" s="17">
        <v>0</v>
      </c>
      <c r="V129" s="17">
        <v>56.783000000000001</v>
      </c>
      <c r="W129" s="17">
        <v>1.8927700000000001</v>
      </c>
    </row>
    <row r="130" spans="1:23" x14ac:dyDescent="0.25">
      <c r="A130" t="s">
        <v>151</v>
      </c>
      <c r="B130" t="s">
        <v>102</v>
      </c>
      <c r="C130">
        <v>0.25</v>
      </c>
      <c r="D130">
        <v>39.0242</v>
      </c>
      <c r="E130">
        <v>1.36927</v>
      </c>
      <c r="G130" s="15" t="s">
        <v>151</v>
      </c>
      <c r="H130" s="15" t="s">
        <v>90</v>
      </c>
      <c r="I130" s="15">
        <v>0.94666666666666666</v>
      </c>
      <c r="J130" s="15">
        <v>6.3274999999999997</v>
      </c>
      <c r="K130" s="15">
        <v>0.21091699999999999</v>
      </c>
      <c r="M130" s="16" t="s">
        <v>151</v>
      </c>
      <c r="N130" s="16" t="s">
        <v>90</v>
      </c>
      <c r="O130" s="16">
        <v>0.52333333333333332</v>
      </c>
      <c r="P130" s="16">
        <v>19.7986</v>
      </c>
      <c r="Q130" s="16">
        <v>0.65995400000000004</v>
      </c>
      <c r="S130" s="17" t="s">
        <v>151</v>
      </c>
      <c r="T130" s="17" t="s">
        <v>102</v>
      </c>
      <c r="U130" s="17">
        <v>0</v>
      </c>
      <c r="V130" s="17">
        <v>50.808500000000002</v>
      </c>
      <c r="W130" s="17">
        <v>1.6936199999999999</v>
      </c>
    </row>
    <row r="131" spans="1:23" x14ac:dyDescent="0.25">
      <c r="A131" t="s">
        <v>152</v>
      </c>
      <c r="B131" t="s">
        <v>102</v>
      </c>
      <c r="C131">
        <v>0.22</v>
      </c>
      <c r="D131">
        <v>58.277200000000001</v>
      </c>
      <c r="E131">
        <v>2.2074699999999998</v>
      </c>
      <c r="G131" s="15" t="s">
        <v>152</v>
      </c>
      <c r="H131" s="15" t="s">
        <v>90</v>
      </c>
      <c r="I131" s="15">
        <v>1</v>
      </c>
      <c r="J131" s="15">
        <v>3.35263</v>
      </c>
      <c r="K131" s="15">
        <v>0.11175400000000001</v>
      </c>
      <c r="M131" s="16" t="s">
        <v>152</v>
      </c>
      <c r="N131" s="16" t="s">
        <v>90</v>
      </c>
      <c r="O131" s="16">
        <v>0.67666666666666664</v>
      </c>
      <c r="P131" s="16">
        <v>20.337499999999999</v>
      </c>
      <c r="Q131" s="16">
        <v>0.67791800000000002</v>
      </c>
      <c r="S131" s="17" t="s">
        <v>152</v>
      </c>
      <c r="T131" s="17" t="s">
        <v>102</v>
      </c>
      <c r="U131" s="17">
        <v>0.40666666666666662</v>
      </c>
      <c r="V131" s="17">
        <v>20.605499999999999</v>
      </c>
      <c r="W131" s="17">
        <v>0.68684900000000004</v>
      </c>
    </row>
    <row r="132" spans="1:23" x14ac:dyDescent="0.25">
      <c r="A132" t="s">
        <v>153</v>
      </c>
      <c r="B132" t="s">
        <v>102</v>
      </c>
      <c r="C132">
        <v>0.4966666666666667</v>
      </c>
      <c r="D132">
        <v>33.0931</v>
      </c>
      <c r="E132">
        <v>1.1450899999999999</v>
      </c>
      <c r="G132" s="15" t="s">
        <v>153</v>
      </c>
      <c r="H132" s="15" t="s">
        <v>90</v>
      </c>
      <c r="I132" s="15">
        <v>0.94666666666666666</v>
      </c>
      <c r="J132" s="15">
        <v>5.1359700000000004</v>
      </c>
      <c r="K132" s="15">
        <v>0.17119899999999999</v>
      </c>
      <c r="M132" s="16" t="s">
        <v>153</v>
      </c>
      <c r="N132" s="16" t="s">
        <v>90</v>
      </c>
      <c r="O132" s="16">
        <v>0.64</v>
      </c>
      <c r="P132" s="16">
        <v>18.634399999999999</v>
      </c>
      <c r="Q132" s="16">
        <v>0.62114499999999995</v>
      </c>
      <c r="S132" s="17" t="s">
        <v>153</v>
      </c>
      <c r="T132" s="17" t="s">
        <v>102</v>
      </c>
      <c r="U132" s="17">
        <v>0.73666666666666669</v>
      </c>
      <c r="V132" s="17">
        <v>18.638400000000001</v>
      </c>
      <c r="W132" s="17">
        <v>0.62128000000000005</v>
      </c>
    </row>
    <row r="133" spans="1:23" x14ac:dyDescent="0.25">
      <c r="A133" t="s">
        <v>154</v>
      </c>
      <c r="B133" t="s">
        <v>102</v>
      </c>
      <c r="C133">
        <v>0.67333333333333334</v>
      </c>
      <c r="D133">
        <v>16.023</v>
      </c>
      <c r="E133">
        <v>0.53410100000000005</v>
      </c>
      <c r="G133" s="15" t="s">
        <v>154</v>
      </c>
      <c r="H133" s="15" t="s">
        <v>90</v>
      </c>
      <c r="I133" s="15">
        <v>0.92333333333333334</v>
      </c>
      <c r="J133" s="15">
        <v>8.8268000000000004</v>
      </c>
      <c r="K133" s="15">
        <v>0.29422700000000002</v>
      </c>
      <c r="M133" s="16" t="s">
        <v>154</v>
      </c>
      <c r="N133" s="16" t="s">
        <v>90</v>
      </c>
      <c r="O133" s="16">
        <v>0.78999999999999992</v>
      </c>
      <c r="P133" s="16">
        <v>15.8362</v>
      </c>
      <c r="Q133" s="16">
        <v>0.52787200000000001</v>
      </c>
      <c r="S133" s="17" t="s">
        <v>154</v>
      </c>
      <c r="T133" s="17" t="s">
        <v>102</v>
      </c>
      <c r="U133" s="17">
        <v>1</v>
      </c>
      <c r="V133" s="17">
        <v>11.1485</v>
      </c>
      <c r="W133" s="17">
        <v>0.37161699999999998</v>
      </c>
    </row>
    <row r="134" spans="1:23" x14ac:dyDescent="0.25">
      <c r="A134" t="s">
        <v>155</v>
      </c>
      <c r="B134" t="s">
        <v>102</v>
      </c>
      <c r="C134">
        <v>0.69666666666666666</v>
      </c>
      <c r="D134">
        <v>17.312100000000001</v>
      </c>
      <c r="E134">
        <v>0.577071</v>
      </c>
      <c r="G134" s="15" t="s">
        <v>155</v>
      </c>
      <c r="H134" s="15" t="s">
        <v>90</v>
      </c>
      <c r="I134" s="15">
        <v>0.90333333333333343</v>
      </c>
      <c r="J134" s="15">
        <v>8.6263699999999996</v>
      </c>
      <c r="K134" s="15">
        <v>0.28754600000000002</v>
      </c>
      <c r="M134" s="16" t="s">
        <v>155</v>
      </c>
      <c r="N134" s="16" t="s">
        <v>90</v>
      </c>
      <c r="O134" s="16">
        <v>0.85666666666666669</v>
      </c>
      <c r="P134" s="16">
        <v>15.4764</v>
      </c>
      <c r="Q134" s="16">
        <v>0.51588000000000001</v>
      </c>
      <c r="S134" s="17" t="s">
        <v>155</v>
      </c>
      <c r="T134" s="17" t="s">
        <v>102</v>
      </c>
      <c r="U134" s="17">
        <v>1</v>
      </c>
      <c r="V134" s="17">
        <v>10.1106</v>
      </c>
      <c r="W134" s="17">
        <v>0.33702100000000002</v>
      </c>
    </row>
    <row r="135" spans="1:23" x14ac:dyDescent="0.25">
      <c r="A135" t="s">
        <v>156</v>
      </c>
      <c r="B135" t="s">
        <v>102</v>
      </c>
      <c r="C135">
        <v>0.83666666666666667</v>
      </c>
      <c r="D135">
        <v>14.134</v>
      </c>
      <c r="E135">
        <v>0.47113300000000002</v>
      </c>
      <c r="G135" s="15" t="s">
        <v>156</v>
      </c>
      <c r="H135" s="15" t="s">
        <v>90</v>
      </c>
      <c r="I135" s="15">
        <v>1</v>
      </c>
      <c r="J135" s="15">
        <v>4.08256</v>
      </c>
      <c r="K135" s="15">
        <v>0.13608500000000001</v>
      </c>
      <c r="M135" s="16" t="s">
        <v>156</v>
      </c>
      <c r="N135" s="16" t="s">
        <v>90</v>
      </c>
      <c r="O135" s="16">
        <v>0.95</v>
      </c>
      <c r="P135" s="16">
        <v>13.6356</v>
      </c>
      <c r="Q135" s="16">
        <v>0.45451900000000001</v>
      </c>
      <c r="S135" s="17" t="s">
        <v>156</v>
      </c>
      <c r="T135" s="17" t="s">
        <v>102</v>
      </c>
      <c r="U135" s="17">
        <v>0.89666666666666661</v>
      </c>
      <c r="V135" s="17">
        <v>12.2819</v>
      </c>
      <c r="W135" s="17">
        <v>0.40939700000000001</v>
      </c>
    </row>
    <row r="136" spans="1:23" x14ac:dyDescent="0.25">
      <c r="A136" t="s">
        <v>157</v>
      </c>
      <c r="B136" t="s">
        <v>102</v>
      </c>
      <c r="C136">
        <v>0.23666666666666666</v>
      </c>
      <c r="D136">
        <v>38.253</v>
      </c>
      <c r="E136">
        <v>1.43808</v>
      </c>
      <c r="G136" s="15" t="s">
        <v>157</v>
      </c>
      <c r="H136" s="15" t="s">
        <v>90</v>
      </c>
      <c r="I136" s="15">
        <v>1</v>
      </c>
      <c r="J136" s="15">
        <v>5.2474699999999999</v>
      </c>
      <c r="K136" s="15">
        <v>0.17491599999999999</v>
      </c>
      <c r="M136" s="16" t="s">
        <v>157</v>
      </c>
      <c r="N136" s="16" t="s">
        <v>90</v>
      </c>
      <c r="O136" s="16">
        <v>0.84666666666666657</v>
      </c>
      <c r="P136" s="16">
        <v>15.2727</v>
      </c>
      <c r="Q136" s="16">
        <v>0.50909099999999996</v>
      </c>
      <c r="S136" s="17" t="s">
        <v>157</v>
      </c>
      <c r="T136" s="17" t="s">
        <v>102</v>
      </c>
      <c r="U136" s="17">
        <v>1</v>
      </c>
      <c r="V136" s="17">
        <v>12.579700000000001</v>
      </c>
      <c r="W136" s="17">
        <v>0.419323</v>
      </c>
    </row>
    <row r="137" spans="1:23" x14ac:dyDescent="0.25">
      <c r="A137" t="s">
        <v>158</v>
      </c>
      <c r="B137" t="s">
        <v>102</v>
      </c>
      <c r="C137">
        <v>6.6666666666666666E-2</v>
      </c>
      <c r="D137">
        <v>40.127200000000002</v>
      </c>
      <c r="E137">
        <v>1.84918</v>
      </c>
      <c r="G137" s="15" t="s">
        <v>158</v>
      </c>
      <c r="H137" s="15" t="s">
        <v>90</v>
      </c>
      <c r="I137" s="15">
        <v>1</v>
      </c>
      <c r="J137" s="15">
        <v>4.6431100000000001</v>
      </c>
      <c r="K137" s="15">
        <v>0.15476999999999999</v>
      </c>
      <c r="M137" s="16" t="s">
        <v>158</v>
      </c>
      <c r="N137" s="16" t="s">
        <v>90</v>
      </c>
      <c r="O137" s="16">
        <v>0.90666666666666662</v>
      </c>
      <c r="P137" s="16">
        <v>15.6869</v>
      </c>
      <c r="Q137" s="16">
        <v>0.52289699999999995</v>
      </c>
      <c r="S137" s="17" t="s">
        <v>158</v>
      </c>
      <c r="T137" s="17" t="s">
        <v>102</v>
      </c>
      <c r="U137" s="17">
        <v>0.7433333333333334</v>
      </c>
      <c r="V137" s="17">
        <v>15.691800000000001</v>
      </c>
      <c r="W137" s="17">
        <v>0.52305999999999997</v>
      </c>
    </row>
    <row r="138" spans="1:23" x14ac:dyDescent="0.25">
      <c r="A138" t="s">
        <v>159</v>
      </c>
      <c r="B138" t="s">
        <v>102</v>
      </c>
      <c r="C138">
        <v>0.19333333333333333</v>
      </c>
      <c r="D138">
        <v>48.045900000000003</v>
      </c>
      <c r="E138">
        <v>1.7994699999999999</v>
      </c>
      <c r="G138" s="15" t="s">
        <v>159</v>
      </c>
      <c r="H138" s="15" t="s">
        <v>90</v>
      </c>
      <c r="I138" s="15">
        <v>1</v>
      </c>
      <c r="J138" s="15">
        <v>3.7618</v>
      </c>
      <c r="K138" s="15">
        <v>0.125393</v>
      </c>
      <c r="M138" s="16" t="s">
        <v>159</v>
      </c>
      <c r="N138" s="16" t="s">
        <v>90</v>
      </c>
      <c r="O138" s="16">
        <v>0.95666666666666667</v>
      </c>
      <c r="P138" s="16">
        <v>13.5905</v>
      </c>
      <c r="Q138" s="16">
        <v>0.45301599999999997</v>
      </c>
      <c r="S138" s="17" t="s">
        <v>159</v>
      </c>
      <c r="T138" s="17" t="s">
        <v>102</v>
      </c>
      <c r="U138" s="17">
        <v>1</v>
      </c>
      <c r="V138" s="17">
        <v>11.588200000000001</v>
      </c>
      <c r="W138" s="17">
        <v>0.38627499999999998</v>
      </c>
    </row>
    <row r="139" spans="1:23" x14ac:dyDescent="0.25">
      <c r="A139" t="s">
        <v>160</v>
      </c>
      <c r="B139" t="s">
        <v>102</v>
      </c>
      <c r="C139">
        <v>0.29333333333333333</v>
      </c>
      <c r="D139">
        <v>30.521100000000001</v>
      </c>
      <c r="E139">
        <v>1.1560999999999999</v>
      </c>
      <c r="G139" s="15" t="s">
        <v>160</v>
      </c>
      <c r="H139" s="15" t="s">
        <v>90</v>
      </c>
      <c r="I139" s="15">
        <v>1</v>
      </c>
      <c r="J139" s="15">
        <v>3.7284099999999998</v>
      </c>
      <c r="K139" s="15">
        <v>0.12428</v>
      </c>
      <c r="M139" s="16" t="s">
        <v>160</v>
      </c>
      <c r="N139" s="16" t="s">
        <v>90</v>
      </c>
      <c r="O139" s="16">
        <v>0.43</v>
      </c>
      <c r="P139" s="16">
        <v>20.610299999999999</v>
      </c>
      <c r="Q139" s="16">
        <v>0.68701100000000004</v>
      </c>
      <c r="S139" s="17" t="s">
        <v>160</v>
      </c>
      <c r="T139" s="17" t="s">
        <v>102</v>
      </c>
      <c r="U139" s="17">
        <v>1</v>
      </c>
      <c r="V139" s="17">
        <v>13.1165</v>
      </c>
      <c r="W139" s="17">
        <v>0.43721700000000002</v>
      </c>
    </row>
    <row r="140" spans="1:23" x14ac:dyDescent="0.25">
      <c r="A140" t="s">
        <v>161</v>
      </c>
      <c r="B140" t="s">
        <v>102</v>
      </c>
      <c r="C140">
        <v>0.45</v>
      </c>
      <c r="D140">
        <v>32.595700000000001</v>
      </c>
      <c r="E140">
        <v>1.0865199999999999</v>
      </c>
      <c r="G140" s="15" t="s">
        <v>161</v>
      </c>
      <c r="H140" s="15" t="s">
        <v>90</v>
      </c>
      <c r="I140" s="15">
        <v>1</v>
      </c>
      <c r="J140" s="15">
        <v>4.3655499999999998</v>
      </c>
      <c r="K140" s="15">
        <v>0.14551800000000001</v>
      </c>
      <c r="M140" s="16" t="s">
        <v>161</v>
      </c>
      <c r="N140" s="16" t="s">
        <v>90</v>
      </c>
      <c r="O140" s="16">
        <v>0.08</v>
      </c>
      <c r="P140" s="16">
        <v>23.528199999999998</v>
      </c>
      <c r="Q140" s="16">
        <v>0.78427400000000003</v>
      </c>
      <c r="S140" s="17" t="s">
        <v>161</v>
      </c>
      <c r="T140" s="17" t="s">
        <v>102</v>
      </c>
      <c r="U140" s="17">
        <v>0.63666666666666671</v>
      </c>
      <c r="V140" s="17">
        <v>17.636800000000001</v>
      </c>
      <c r="W140" s="17">
        <v>0.587893</v>
      </c>
    </row>
    <row r="141" spans="1:23" x14ac:dyDescent="0.25">
      <c r="A141" t="s">
        <v>162</v>
      </c>
      <c r="B141" t="s">
        <v>102</v>
      </c>
      <c r="C141">
        <v>0.37</v>
      </c>
      <c r="D141">
        <v>38.747799999999998</v>
      </c>
      <c r="E141">
        <v>1.29159</v>
      </c>
      <c r="G141" s="15" t="s">
        <v>162</v>
      </c>
      <c r="H141" s="15" t="s">
        <v>90</v>
      </c>
      <c r="I141" s="15">
        <v>1</v>
      </c>
      <c r="J141" s="15">
        <v>5.0096100000000003</v>
      </c>
      <c r="K141" s="15">
        <v>0.166987</v>
      </c>
      <c r="M141" s="16" t="s">
        <v>162</v>
      </c>
      <c r="N141" s="16" t="s">
        <v>90</v>
      </c>
      <c r="O141" s="16">
        <v>0.8666666666666667</v>
      </c>
      <c r="P141" s="16">
        <v>16.900500000000001</v>
      </c>
      <c r="Q141" s="16">
        <v>0.56334899999999999</v>
      </c>
      <c r="S141" s="17" t="s">
        <v>162</v>
      </c>
      <c r="T141" s="17" t="s">
        <v>102</v>
      </c>
      <c r="U141" s="17">
        <v>0.24666666666666667</v>
      </c>
      <c r="V141" s="17">
        <v>28.563199999999998</v>
      </c>
      <c r="W141" s="17">
        <v>0.95210799999999995</v>
      </c>
    </row>
    <row r="142" spans="1:23" x14ac:dyDescent="0.25">
      <c r="A142" t="s">
        <v>163</v>
      </c>
      <c r="B142" t="s">
        <v>102</v>
      </c>
      <c r="C142">
        <v>0.35666666666666663</v>
      </c>
      <c r="D142">
        <v>23.5608</v>
      </c>
      <c r="E142">
        <v>0.78535999999999995</v>
      </c>
      <c r="G142" s="15" t="s">
        <v>163</v>
      </c>
      <c r="H142" s="15" t="s">
        <v>90</v>
      </c>
      <c r="I142" s="15">
        <v>1</v>
      </c>
      <c r="J142" s="15">
        <v>4.5743499999999999</v>
      </c>
      <c r="K142" s="15">
        <v>0.152478</v>
      </c>
      <c r="M142" s="16" t="s">
        <v>163</v>
      </c>
      <c r="N142" s="16" t="s">
        <v>90</v>
      </c>
      <c r="O142" s="16">
        <v>0.96666666666666667</v>
      </c>
      <c r="P142" s="16">
        <v>13.6713</v>
      </c>
      <c r="Q142" s="16">
        <v>0.45570899999999998</v>
      </c>
      <c r="S142" s="17" t="s">
        <v>163</v>
      </c>
      <c r="T142" s="17" t="s">
        <v>102</v>
      </c>
      <c r="U142" s="17">
        <v>0.96666666666666667</v>
      </c>
      <c r="V142" s="17">
        <v>14.2216</v>
      </c>
      <c r="W142" s="17">
        <v>0.47405199999999997</v>
      </c>
    </row>
    <row r="143" spans="1:23" x14ac:dyDescent="0.25">
      <c r="A143" t="s">
        <v>164</v>
      </c>
      <c r="B143" t="s">
        <v>102</v>
      </c>
      <c r="C143">
        <v>0.61</v>
      </c>
      <c r="D143">
        <v>19.165800000000001</v>
      </c>
      <c r="E143">
        <v>0.63885999999999998</v>
      </c>
      <c r="G143" s="15" t="s">
        <v>164</v>
      </c>
      <c r="H143" s="15" t="s">
        <v>90</v>
      </c>
      <c r="I143" s="15">
        <v>1</v>
      </c>
      <c r="J143" s="15">
        <v>3.8743400000000001</v>
      </c>
      <c r="K143" s="15">
        <v>0.12914500000000001</v>
      </c>
      <c r="M143" s="16" t="s">
        <v>164</v>
      </c>
      <c r="N143" s="16" t="s">
        <v>90</v>
      </c>
      <c r="O143" s="16">
        <v>0.36666666666666664</v>
      </c>
      <c r="P143" s="16">
        <v>21.1707</v>
      </c>
      <c r="Q143" s="16">
        <v>0.70569000000000004</v>
      </c>
      <c r="S143" s="17" t="s">
        <v>164</v>
      </c>
      <c r="T143" s="17" t="s">
        <v>102</v>
      </c>
      <c r="U143" s="17">
        <v>0.70333333333333337</v>
      </c>
      <c r="V143" s="17">
        <v>17.813600000000001</v>
      </c>
      <c r="W143" s="17">
        <v>0.59378500000000001</v>
      </c>
    </row>
    <row r="144" spans="1:23" x14ac:dyDescent="0.25">
      <c r="A144" t="s">
        <v>165</v>
      </c>
      <c r="B144" t="s">
        <v>102</v>
      </c>
      <c r="C144">
        <v>0.58666666666666667</v>
      </c>
      <c r="D144">
        <v>24.5198</v>
      </c>
      <c r="E144">
        <v>0.817326</v>
      </c>
      <c r="G144" s="15" t="s">
        <v>165</v>
      </c>
      <c r="H144" s="15" t="s">
        <v>90</v>
      </c>
      <c r="I144" s="15">
        <v>0.88666666666666671</v>
      </c>
      <c r="J144" s="15">
        <v>7.5827499999999999</v>
      </c>
      <c r="K144" s="15">
        <v>0.25275799999999998</v>
      </c>
      <c r="M144" s="16" t="s">
        <v>165</v>
      </c>
      <c r="N144" s="16" t="s">
        <v>90</v>
      </c>
      <c r="O144" s="16">
        <v>0.34333333333333338</v>
      </c>
      <c r="P144" s="16">
        <v>20.827400000000001</v>
      </c>
      <c r="Q144" s="16">
        <v>0.69424699999999995</v>
      </c>
      <c r="S144" s="17" t="s">
        <v>165</v>
      </c>
      <c r="T144" s="17" t="s">
        <v>102</v>
      </c>
      <c r="U144" s="17">
        <v>0.43666666666666665</v>
      </c>
      <c r="V144" s="17">
        <v>21.930800000000001</v>
      </c>
      <c r="W144" s="17">
        <v>0.73102699999999998</v>
      </c>
    </row>
    <row r="145" spans="1:23" x14ac:dyDescent="0.25">
      <c r="A145" t="s">
        <v>166</v>
      </c>
      <c r="B145" t="s">
        <v>102</v>
      </c>
      <c r="C145">
        <v>0.62</v>
      </c>
      <c r="D145">
        <v>19.1023</v>
      </c>
      <c r="E145">
        <v>0.63674299999999995</v>
      </c>
      <c r="G145" s="15" t="s">
        <v>166</v>
      </c>
      <c r="H145" s="15" t="s">
        <v>90</v>
      </c>
      <c r="I145" s="15">
        <v>0.95333333333333337</v>
      </c>
      <c r="J145" s="15">
        <v>6.4490499999999997</v>
      </c>
      <c r="K145" s="15">
        <v>0.21496799999999999</v>
      </c>
      <c r="M145" s="16" t="s">
        <v>166</v>
      </c>
      <c r="N145" s="16" t="s">
        <v>90</v>
      </c>
      <c r="O145" s="16">
        <v>0.83333333333333337</v>
      </c>
      <c r="P145" s="16">
        <v>16.200600000000001</v>
      </c>
      <c r="Q145" s="16">
        <v>0.540018</v>
      </c>
      <c r="S145" s="17" t="s">
        <v>166</v>
      </c>
      <c r="T145" s="17" t="s">
        <v>102</v>
      </c>
      <c r="U145" s="17">
        <v>0</v>
      </c>
      <c r="V145" s="17">
        <v>42.588500000000003</v>
      </c>
      <c r="W145" s="17">
        <v>1.4196200000000001</v>
      </c>
    </row>
    <row r="146" spans="1:23" x14ac:dyDescent="0.25">
      <c r="A146" t="s">
        <v>167</v>
      </c>
      <c r="B146" t="s">
        <v>102</v>
      </c>
      <c r="C146">
        <v>0.59333333333333338</v>
      </c>
      <c r="D146">
        <v>18.147500000000001</v>
      </c>
      <c r="E146">
        <v>0.61102599999999996</v>
      </c>
      <c r="G146" s="15" t="s">
        <v>167</v>
      </c>
      <c r="H146" s="15" t="s">
        <v>90</v>
      </c>
      <c r="I146" s="15">
        <v>1</v>
      </c>
      <c r="J146" s="15">
        <v>4.8376700000000001</v>
      </c>
      <c r="K146" s="15">
        <v>0.16125600000000001</v>
      </c>
      <c r="M146" s="16" t="s">
        <v>167</v>
      </c>
      <c r="N146" s="16" t="s">
        <v>90</v>
      </c>
      <c r="O146" s="16">
        <v>0.72333333333333327</v>
      </c>
      <c r="P146" s="16">
        <v>19.274899999999999</v>
      </c>
      <c r="Q146" s="16">
        <v>0.64249599999999996</v>
      </c>
      <c r="S146" s="17" t="s">
        <v>167</v>
      </c>
      <c r="T146" s="17" t="s">
        <v>102</v>
      </c>
      <c r="U146" s="17">
        <v>4.6666666666666662E-2</v>
      </c>
      <c r="V146" s="17">
        <v>49.4101</v>
      </c>
      <c r="W146" s="17">
        <v>1.647</v>
      </c>
    </row>
    <row r="147" spans="1:23" x14ac:dyDescent="0.25">
      <c r="A147" t="s">
        <v>168</v>
      </c>
      <c r="B147" t="s">
        <v>102</v>
      </c>
      <c r="C147">
        <v>0.63666666666666671</v>
      </c>
      <c r="D147">
        <v>16.079000000000001</v>
      </c>
      <c r="E147">
        <v>0.53596600000000005</v>
      </c>
      <c r="G147" s="15" t="s">
        <v>168</v>
      </c>
      <c r="H147" s="15" t="s">
        <v>90</v>
      </c>
      <c r="I147" s="15">
        <v>1</v>
      </c>
      <c r="J147" s="15">
        <v>4.69963</v>
      </c>
      <c r="K147" s="15">
        <v>0.15665399999999999</v>
      </c>
      <c r="M147" s="16" t="s">
        <v>168</v>
      </c>
      <c r="N147" s="16" t="s">
        <v>90</v>
      </c>
      <c r="O147" s="16">
        <v>0.43</v>
      </c>
      <c r="P147" s="16">
        <v>19.298300000000001</v>
      </c>
      <c r="Q147" s="16">
        <v>0.64327699999999999</v>
      </c>
      <c r="S147" s="17" t="s">
        <v>168</v>
      </c>
      <c r="T147" s="17" t="s">
        <v>102</v>
      </c>
      <c r="U147" s="17">
        <v>0.54333333333333333</v>
      </c>
      <c r="V147" s="17">
        <v>21.187799999999999</v>
      </c>
      <c r="W147" s="17">
        <v>0.70625899999999997</v>
      </c>
    </row>
    <row r="148" spans="1:23" x14ac:dyDescent="0.25">
      <c r="A148" t="s">
        <v>169</v>
      </c>
      <c r="B148" t="s">
        <v>102</v>
      </c>
      <c r="C148">
        <v>6.0000000000000005E-2</v>
      </c>
      <c r="D148">
        <v>67.570300000000003</v>
      </c>
      <c r="E148">
        <v>2.80375</v>
      </c>
      <c r="G148" s="15" t="s">
        <v>169</v>
      </c>
      <c r="H148" s="15" t="s">
        <v>90</v>
      </c>
      <c r="I148" s="15">
        <v>1</v>
      </c>
      <c r="J148" s="15">
        <v>5.3370899999999999</v>
      </c>
      <c r="K148" s="15">
        <v>0.17790300000000001</v>
      </c>
      <c r="M148" s="16" t="s">
        <v>169</v>
      </c>
      <c r="N148" s="16" t="s">
        <v>90</v>
      </c>
      <c r="O148" s="16">
        <v>0.43666666666666665</v>
      </c>
      <c r="P148" s="16">
        <v>20.4025</v>
      </c>
      <c r="Q148" s="16">
        <v>0.68008500000000005</v>
      </c>
      <c r="S148" s="17" t="s">
        <v>169</v>
      </c>
      <c r="T148" s="17" t="s">
        <v>102</v>
      </c>
      <c r="U148" s="17">
        <v>0.3</v>
      </c>
      <c r="V148" s="17">
        <v>23.788900000000002</v>
      </c>
      <c r="W148" s="17">
        <v>0.79296199999999994</v>
      </c>
    </row>
    <row r="149" spans="1:23" x14ac:dyDescent="0.25">
      <c r="A149" t="s">
        <v>170</v>
      </c>
      <c r="B149" t="s">
        <v>102</v>
      </c>
      <c r="C149">
        <v>2.3333333333333331E-2</v>
      </c>
      <c r="D149">
        <v>72.557299999999998</v>
      </c>
      <c r="E149">
        <v>2.7380100000000001</v>
      </c>
      <c r="G149" s="15" t="s">
        <v>170</v>
      </c>
      <c r="H149" s="15" t="s">
        <v>90</v>
      </c>
      <c r="I149" s="15">
        <v>1</v>
      </c>
      <c r="J149" s="15">
        <v>8.1962899999999994</v>
      </c>
      <c r="K149" s="15">
        <v>0.27321000000000001</v>
      </c>
      <c r="M149" s="16" t="s">
        <v>170</v>
      </c>
      <c r="N149" s="16" t="s">
        <v>90</v>
      </c>
      <c r="O149" s="16">
        <v>0.7433333333333334</v>
      </c>
      <c r="P149" s="16">
        <v>16.2014</v>
      </c>
      <c r="Q149" s="16">
        <v>0.54004799999999997</v>
      </c>
      <c r="S149" s="17" t="s">
        <v>170</v>
      </c>
      <c r="T149" s="17" t="s">
        <v>102</v>
      </c>
      <c r="U149" s="17">
        <v>0.95333333333333337</v>
      </c>
      <c r="V149" s="17">
        <v>13.7417</v>
      </c>
      <c r="W149" s="17">
        <v>0.45805800000000002</v>
      </c>
    </row>
    <row r="150" spans="1:23" x14ac:dyDescent="0.25">
      <c r="A150" t="s">
        <v>171</v>
      </c>
      <c r="B150" t="s">
        <v>102</v>
      </c>
      <c r="C150">
        <v>7.3333333333333334E-2</v>
      </c>
      <c r="D150">
        <v>52.400500000000001</v>
      </c>
      <c r="E150">
        <v>2.1044399999999999</v>
      </c>
      <c r="G150" s="15" t="s">
        <v>171</v>
      </c>
      <c r="H150" s="15" t="s">
        <v>90</v>
      </c>
      <c r="I150" s="15">
        <v>0.82000000000000006</v>
      </c>
      <c r="J150" s="15">
        <v>11.8652</v>
      </c>
      <c r="K150" s="15">
        <v>0.395507</v>
      </c>
      <c r="M150" s="16" t="s">
        <v>171</v>
      </c>
      <c r="N150" s="16" t="s">
        <v>90</v>
      </c>
      <c r="O150" s="16">
        <v>0.93666666666666676</v>
      </c>
      <c r="P150" s="16">
        <v>14.1113</v>
      </c>
      <c r="Q150" s="16">
        <v>0.47037499999999999</v>
      </c>
      <c r="S150" s="17" t="s">
        <v>171</v>
      </c>
      <c r="T150" s="17" t="s">
        <v>102</v>
      </c>
      <c r="U150" s="17">
        <v>0.53999999999999992</v>
      </c>
      <c r="V150" s="17">
        <v>21.223600000000001</v>
      </c>
      <c r="W150" s="17">
        <v>0.70745199999999997</v>
      </c>
    </row>
    <row r="151" spans="1:23" x14ac:dyDescent="0.25">
      <c r="A151" t="s">
        <v>172</v>
      </c>
      <c r="B151" t="s">
        <v>102</v>
      </c>
      <c r="C151">
        <v>0.14666666666666667</v>
      </c>
      <c r="D151">
        <v>49.666400000000003</v>
      </c>
      <c r="E151">
        <v>1.6722699999999999</v>
      </c>
      <c r="G151" s="15" t="s">
        <v>172</v>
      </c>
      <c r="H151" s="15" t="s">
        <v>90</v>
      </c>
      <c r="I151" s="15">
        <v>0.81</v>
      </c>
      <c r="J151" s="15">
        <v>12.0176</v>
      </c>
      <c r="K151" s="15">
        <v>0.400586</v>
      </c>
      <c r="M151" s="16" t="s">
        <v>172</v>
      </c>
      <c r="N151" s="16" t="s">
        <v>90</v>
      </c>
      <c r="O151" s="16">
        <v>0.72333333333333327</v>
      </c>
      <c r="P151" s="16">
        <v>17.1782</v>
      </c>
      <c r="Q151" s="16">
        <v>0.57260599999999995</v>
      </c>
      <c r="S151" s="17" t="s">
        <v>172</v>
      </c>
      <c r="T151" s="17" t="s">
        <v>102</v>
      </c>
      <c r="U151" s="17">
        <v>0.38333333333333336</v>
      </c>
      <c r="V151" s="17">
        <v>22.069700000000001</v>
      </c>
      <c r="W151" s="17">
        <v>0.73565599999999998</v>
      </c>
    </row>
    <row r="152" spans="1:23" x14ac:dyDescent="0.25">
      <c r="A152" t="s">
        <v>173</v>
      </c>
      <c r="B152" t="s">
        <v>102</v>
      </c>
      <c r="C152">
        <v>0.11666666666666667</v>
      </c>
      <c r="D152">
        <v>58.457599999999999</v>
      </c>
      <c r="E152">
        <v>2.05836</v>
      </c>
      <c r="G152" s="15" t="s">
        <v>173</v>
      </c>
      <c r="H152" s="15" t="s">
        <v>90</v>
      </c>
      <c r="I152" s="15">
        <v>1</v>
      </c>
      <c r="J152" s="15">
        <v>4.5189199999999996</v>
      </c>
      <c r="K152" s="15">
        <v>0.15063099999999999</v>
      </c>
      <c r="M152" s="16" t="s">
        <v>173</v>
      </c>
      <c r="N152" s="16" t="s">
        <v>90</v>
      </c>
      <c r="O152" s="16">
        <v>0.73</v>
      </c>
      <c r="P152" s="16">
        <v>16.169799999999999</v>
      </c>
      <c r="Q152" s="16">
        <v>0.53899300000000006</v>
      </c>
      <c r="S152" s="17" t="s">
        <v>173</v>
      </c>
      <c r="T152" s="17" t="s">
        <v>102</v>
      </c>
      <c r="U152" s="17">
        <v>0.46666666666666667</v>
      </c>
      <c r="V152" s="17">
        <v>23.065300000000001</v>
      </c>
      <c r="W152" s="17">
        <v>0.76884399999999997</v>
      </c>
    </row>
    <row r="153" spans="1:23" x14ac:dyDescent="0.25">
      <c r="A153" t="s">
        <v>174</v>
      </c>
      <c r="B153" t="s">
        <v>102</v>
      </c>
      <c r="C153">
        <v>0.28333333333333333</v>
      </c>
      <c r="D153">
        <v>35.078099999999999</v>
      </c>
      <c r="E153">
        <v>1.1972</v>
      </c>
      <c r="G153" s="15" t="s">
        <v>174</v>
      </c>
      <c r="H153" s="15" t="s">
        <v>90</v>
      </c>
      <c r="I153" s="15">
        <v>1</v>
      </c>
      <c r="J153" s="15">
        <v>4.1963800000000004</v>
      </c>
      <c r="K153" s="15">
        <v>0.139879</v>
      </c>
      <c r="M153" s="16" t="s">
        <v>174</v>
      </c>
      <c r="N153" s="16" t="s">
        <v>90</v>
      </c>
      <c r="O153" s="16">
        <v>0.60333333333333339</v>
      </c>
      <c r="P153" s="16">
        <v>18.1647</v>
      </c>
      <c r="Q153" s="16">
        <v>0.60549200000000003</v>
      </c>
      <c r="S153" s="17" t="s">
        <v>174</v>
      </c>
      <c r="T153" s="17" t="s">
        <v>102</v>
      </c>
      <c r="U153" s="17">
        <v>0.71333333333333326</v>
      </c>
      <c r="V153" s="17">
        <v>16.142700000000001</v>
      </c>
      <c r="W153" s="17">
        <v>0.53808999999999996</v>
      </c>
    </row>
    <row r="154" spans="1:23" x14ac:dyDescent="0.25">
      <c r="A154" t="s">
        <v>175</v>
      </c>
      <c r="B154" t="s">
        <v>102</v>
      </c>
      <c r="C154">
        <v>0.41000000000000003</v>
      </c>
      <c r="D154">
        <v>33.237299999999998</v>
      </c>
      <c r="E154">
        <v>1.1540699999999999</v>
      </c>
      <c r="G154" s="15" t="s">
        <v>175</v>
      </c>
      <c r="H154" s="15" t="s">
        <v>90</v>
      </c>
      <c r="I154" s="15">
        <v>0.92999999999999994</v>
      </c>
      <c r="J154" s="15">
        <v>8.8078800000000008</v>
      </c>
      <c r="K154" s="15">
        <v>0.29359600000000002</v>
      </c>
      <c r="M154" s="16" t="s">
        <v>175</v>
      </c>
      <c r="N154" s="16" t="s">
        <v>90</v>
      </c>
      <c r="O154" s="16">
        <v>0.35666666666666663</v>
      </c>
      <c r="P154" s="16">
        <v>20.871700000000001</v>
      </c>
      <c r="Q154" s="16">
        <v>0.69572400000000001</v>
      </c>
      <c r="S154" s="17" t="s">
        <v>175</v>
      </c>
      <c r="T154" s="17" t="s">
        <v>102</v>
      </c>
      <c r="U154" s="17">
        <v>1</v>
      </c>
      <c r="V154" s="17">
        <v>11.400700000000001</v>
      </c>
      <c r="W154" s="17">
        <v>0.380023</v>
      </c>
    </row>
    <row r="155" spans="1:23" x14ac:dyDescent="0.25">
      <c r="A155" t="s">
        <v>176</v>
      </c>
      <c r="B155" t="s">
        <v>102</v>
      </c>
      <c r="C155">
        <v>0.43666666666666665</v>
      </c>
      <c r="D155">
        <v>34.528799999999997</v>
      </c>
      <c r="E155">
        <v>1.2331700000000001</v>
      </c>
      <c r="G155" s="15" t="s">
        <v>176</v>
      </c>
      <c r="H155" s="15" t="s">
        <v>90</v>
      </c>
      <c r="I155" s="15">
        <v>0.71333333333333326</v>
      </c>
      <c r="J155" s="15">
        <v>14.2995</v>
      </c>
      <c r="K155" s="15">
        <v>0.47665000000000002</v>
      </c>
      <c r="M155" s="16" t="s">
        <v>176</v>
      </c>
      <c r="N155" s="16" t="s">
        <v>90</v>
      </c>
      <c r="O155" s="16">
        <v>0.95</v>
      </c>
      <c r="P155" s="16">
        <v>15.114599999999999</v>
      </c>
      <c r="Q155" s="16">
        <v>0.50382099999999996</v>
      </c>
      <c r="S155" s="17" t="s">
        <v>176</v>
      </c>
      <c r="T155" s="17" t="s">
        <v>102</v>
      </c>
      <c r="U155" s="17">
        <v>0.81333333333333324</v>
      </c>
      <c r="V155" s="17">
        <v>14.519399999999999</v>
      </c>
      <c r="W155" s="17">
        <v>0.48397899999999999</v>
      </c>
    </row>
    <row r="156" spans="1:23" x14ac:dyDescent="0.25">
      <c r="A156" t="s">
        <v>177</v>
      </c>
      <c r="B156" t="s">
        <v>102</v>
      </c>
      <c r="C156">
        <v>0.54333333333333333</v>
      </c>
      <c r="D156">
        <v>30.569500000000001</v>
      </c>
      <c r="E156">
        <v>1.0505</v>
      </c>
      <c r="G156" s="15" t="s">
        <v>177</v>
      </c>
      <c r="H156" s="15" t="s">
        <v>90</v>
      </c>
      <c r="I156" s="15">
        <v>0.92</v>
      </c>
      <c r="J156" s="15">
        <v>9.6487300000000005</v>
      </c>
      <c r="K156" s="15">
        <v>0.32162400000000002</v>
      </c>
      <c r="M156" s="16" t="s">
        <v>177</v>
      </c>
      <c r="N156" s="16" t="s">
        <v>90</v>
      </c>
      <c r="O156" s="16">
        <v>0.85666666666666669</v>
      </c>
      <c r="P156" s="16">
        <v>15.466900000000001</v>
      </c>
      <c r="Q156" s="16">
        <v>0.51556299999999999</v>
      </c>
      <c r="S156" s="17" t="s">
        <v>177</v>
      </c>
      <c r="T156" s="17" t="s">
        <v>102</v>
      </c>
      <c r="U156" s="17">
        <v>0.91</v>
      </c>
      <c r="V156" s="17">
        <v>12.291</v>
      </c>
      <c r="W156" s="17">
        <v>0.40970099999999998</v>
      </c>
    </row>
    <row r="157" spans="1:23" x14ac:dyDescent="0.25">
      <c r="A157" t="s">
        <v>178</v>
      </c>
      <c r="B157" t="s">
        <v>102</v>
      </c>
      <c r="C157">
        <v>0.38333333333333336</v>
      </c>
      <c r="D157">
        <v>28.918600000000001</v>
      </c>
      <c r="E157">
        <v>0.97369099999999997</v>
      </c>
      <c r="G157" s="15" t="s">
        <v>178</v>
      </c>
      <c r="H157" s="15" t="s">
        <v>90</v>
      </c>
      <c r="I157" s="15">
        <v>1</v>
      </c>
      <c r="J157" s="15">
        <v>8.3391999999999999</v>
      </c>
      <c r="K157" s="15">
        <v>0.27797300000000003</v>
      </c>
      <c r="M157" s="16" t="s">
        <v>178</v>
      </c>
      <c r="N157" s="16" t="s">
        <v>90</v>
      </c>
      <c r="O157" s="16">
        <v>0.75</v>
      </c>
      <c r="P157" s="16">
        <v>18.492799999999999</v>
      </c>
      <c r="Q157" s="16">
        <v>0.61642600000000003</v>
      </c>
      <c r="S157" s="17" t="s">
        <v>178</v>
      </c>
      <c r="T157" s="17" t="s">
        <v>102</v>
      </c>
      <c r="U157" s="17">
        <v>0.91</v>
      </c>
      <c r="V157" s="17">
        <v>11.7933</v>
      </c>
      <c r="W157" s="17">
        <v>0.39310899999999999</v>
      </c>
    </row>
    <row r="158" spans="1:23" x14ac:dyDescent="0.25">
      <c r="A158" t="s">
        <v>179</v>
      </c>
      <c r="B158" t="s">
        <v>102</v>
      </c>
      <c r="C158">
        <v>0.29666666666666669</v>
      </c>
      <c r="D158">
        <v>38.024299999999997</v>
      </c>
      <c r="E158">
        <v>1.29776</v>
      </c>
      <c r="G158" s="15" t="s">
        <v>179</v>
      </c>
      <c r="H158" s="15" t="s">
        <v>90</v>
      </c>
      <c r="I158" s="15">
        <v>1</v>
      </c>
      <c r="J158" s="15">
        <v>8.3729399999999998</v>
      </c>
      <c r="K158" s="15">
        <v>0.27909800000000001</v>
      </c>
      <c r="M158" s="16" t="s">
        <v>179</v>
      </c>
      <c r="N158" s="16" t="s">
        <v>90</v>
      </c>
      <c r="O158" s="16">
        <v>0.57333333333333336</v>
      </c>
      <c r="P158" s="16">
        <v>17.930199999999999</v>
      </c>
      <c r="Q158" s="16">
        <v>0.59767300000000001</v>
      </c>
      <c r="S158" s="17" t="s">
        <v>179</v>
      </c>
      <c r="T158" s="17" t="s">
        <v>102</v>
      </c>
      <c r="U158" s="17">
        <v>0.94666666666666666</v>
      </c>
      <c r="V158" s="17">
        <v>11.702400000000001</v>
      </c>
      <c r="W158" s="17">
        <v>0.39007999999999998</v>
      </c>
    </row>
    <row r="159" spans="1:23" x14ac:dyDescent="0.25">
      <c r="A159" t="s">
        <v>180</v>
      </c>
      <c r="B159" t="s">
        <v>102</v>
      </c>
      <c r="C159">
        <v>0.59666666666666657</v>
      </c>
      <c r="D159">
        <v>22.552199999999999</v>
      </c>
      <c r="E159">
        <v>0.75174099999999999</v>
      </c>
      <c r="G159" s="15" t="s">
        <v>180</v>
      </c>
      <c r="H159" s="15" t="s">
        <v>90</v>
      </c>
      <c r="I159" s="15">
        <v>1</v>
      </c>
      <c r="J159" s="15">
        <v>10.9093</v>
      </c>
      <c r="K159" s="15">
        <v>0.36364200000000002</v>
      </c>
      <c r="M159" s="16" t="s">
        <v>180</v>
      </c>
      <c r="N159" s="16" t="s">
        <v>90</v>
      </c>
      <c r="O159" s="16">
        <v>0.85</v>
      </c>
      <c r="P159" s="16">
        <v>15.576599999999999</v>
      </c>
      <c r="Q159" s="16">
        <v>0.51922000000000001</v>
      </c>
      <c r="S159" s="17" t="s">
        <v>180</v>
      </c>
      <c r="T159" s="17" t="s">
        <v>102</v>
      </c>
      <c r="U159" s="17">
        <v>0.67</v>
      </c>
      <c r="V159" s="17">
        <v>14.693199999999999</v>
      </c>
      <c r="W159" s="17">
        <v>0.48977399999999999</v>
      </c>
    </row>
    <row r="160" spans="1:23" x14ac:dyDescent="0.25">
      <c r="A160" t="s">
        <v>181</v>
      </c>
      <c r="B160" t="s">
        <v>102</v>
      </c>
      <c r="C160">
        <v>0.53666666666666674</v>
      </c>
      <c r="D160">
        <v>20.305199999999999</v>
      </c>
      <c r="E160">
        <v>0.67684</v>
      </c>
      <c r="G160" s="15" t="s">
        <v>181</v>
      </c>
      <c r="H160" s="15" t="s">
        <v>90</v>
      </c>
      <c r="I160" s="15">
        <v>1</v>
      </c>
      <c r="J160" s="15">
        <v>11.3874</v>
      </c>
      <c r="K160" s="15">
        <v>0.37957999999999997</v>
      </c>
      <c r="M160" s="16" t="s">
        <v>181</v>
      </c>
      <c r="N160" s="16" t="s">
        <v>90</v>
      </c>
      <c r="O160" s="16">
        <v>0.56000000000000005</v>
      </c>
      <c r="P160" s="16">
        <v>17.722899999999999</v>
      </c>
      <c r="Q160" s="16">
        <v>0.59076200000000001</v>
      </c>
      <c r="S160" s="17" t="s">
        <v>181</v>
      </c>
      <c r="T160" s="17" t="s">
        <v>102</v>
      </c>
      <c r="U160" s="17">
        <v>1</v>
      </c>
      <c r="V160" s="17">
        <v>10.6493</v>
      </c>
      <c r="W160" s="17">
        <v>0.35497600000000001</v>
      </c>
    </row>
    <row r="161" spans="1:23" x14ac:dyDescent="0.25">
      <c r="A161" t="s">
        <v>182</v>
      </c>
      <c r="B161" t="s">
        <v>102</v>
      </c>
      <c r="C161">
        <v>0.53333333333333333</v>
      </c>
      <c r="D161">
        <v>24.8842</v>
      </c>
      <c r="E161">
        <v>0.84353199999999995</v>
      </c>
      <c r="G161" s="15" t="s">
        <v>182</v>
      </c>
      <c r="H161" s="15" t="s">
        <v>90</v>
      </c>
      <c r="I161" s="15">
        <v>1</v>
      </c>
      <c r="J161" s="15">
        <v>12.3597</v>
      </c>
      <c r="K161" s="15">
        <v>0.41198899999999999</v>
      </c>
      <c r="M161" s="16" t="s">
        <v>182</v>
      </c>
      <c r="N161" s="16" t="s">
        <v>90</v>
      </c>
      <c r="O161" s="16">
        <v>0.69</v>
      </c>
      <c r="P161" s="16">
        <v>17.419</v>
      </c>
      <c r="Q161" s="16">
        <v>0.58063399999999998</v>
      </c>
      <c r="S161" s="17" t="s">
        <v>182</v>
      </c>
      <c r="T161" s="17" t="s">
        <v>102</v>
      </c>
      <c r="U161" s="17">
        <v>0.90666666666666662</v>
      </c>
      <c r="V161" s="17">
        <v>11.821199999999999</v>
      </c>
      <c r="W161" s="17">
        <v>0.39404099999999997</v>
      </c>
    </row>
    <row r="162" spans="1:23" x14ac:dyDescent="0.25">
      <c r="A162" t="s">
        <v>183</v>
      </c>
      <c r="B162" t="s">
        <v>102</v>
      </c>
      <c r="C162">
        <v>0.24666666666666667</v>
      </c>
      <c r="D162">
        <v>35.7209</v>
      </c>
      <c r="E162">
        <v>1.2622199999999999</v>
      </c>
      <c r="G162" s="15" t="s">
        <v>183</v>
      </c>
      <c r="H162" s="15" t="s">
        <v>90</v>
      </c>
      <c r="I162" s="15">
        <v>1</v>
      </c>
      <c r="J162" s="15">
        <v>12.1327</v>
      </c>
      <c r="K162" s="15">
        <v>0.40442299999999998</v>
      </c>
      <c r="M162" s="16" t="s">
        <v>183</v>
      </c>
      <c r="N162" s="16" t="s">
        <v>90</v>
      </c>
      <c r="O162" s="16">
        <v>0.73</v>
      </c>
      <c r="P162" s="16">
        <v>15.7476</v>
      </c>
      <c r="Q162" s="16">
        <v>0.52492000000000005</v>
      </c>
      <c r="S162" s="17" t="s">
        <v>183</v>
      </c>
      <c r="T162" s="17" t="s">
        <v>102</v>
      </c>
      <c r="U162" s="17">
        <v>1</v>
      </c>
      <c r="V162" s="17">
        <v>12.612500000000001</v>
      </c>
      <c r="W162" s="17">
        <v>0.42041800000000001</v>
      </c>
    </row>
    <row r="163" spans="1:23" x14ac:dyDescent="0.25">
      <c r="A163" t="s">
        <v>184</v>
      </c>
      <c r="B163" t="s">
        <v>102</v>
      </c>
      <c r="C163">
        <v>0.04</v>
      </c>
      <c r="D163">
        <v>35.644799999999996</v>
      </c>
      <c r="E163">
        <v>1.37625</v>
      </c>
      <c r="G163" s="15" t="s">
        <v>184</v>
      </c>
      <c r="H163" s="15" t="s">
        <v>90</v>
      </c>
      <c r="I163" s="15">
        <v>0.93333333333333335</v>
      </c>
      <c r="J163" s="15">
        <v>13.735799999999999</v>
      </c>
      <c r="K163" s="15">
        <v>0.45786100000000002</v>
      </c>
      <c r="M163" s="16" t="s">
        <v>184</v>
      </c>
      <c r="N163" s="16" t="s">
        <v>90</v>
      </c>
      <c r="O163" s="16">
        <v>0.56666666666666665</v>
      </c>
      <c r="P163" s="16">
        <v>19.251799999999999</v>
      </c>
      <c r="Q163" s="16">
        <v>0.64172600000000002</v>
      </c>
      <c r="S163" s="17" t="s">
        <v>184</v>
      </c>
      <c r="T163" s="17" t="s">
        <v>102</v>
      </c>
      <c r="U163" s="17">
        <v>1</v>
      </c>
      <c r="V163" s="17">
        <v>11.1058</v>
      </c>
      <c r="W163" s="17">
        <v>0.37019299999999999</v>
      </c>
    </row>
    <row r="164" spans="1:23" x14ac:dyDescent="0.25">
      <c r="A164" t="s">
        <v>185</v>
      </c>
      <c r="B164" t="s">
        <v>102</v>
      </c>
      <c r="C164">
        <v>9.9656357388316158E-2</v>
      </c>
      <c r="D164">
        <v>54.5</v>
      </c>
      <c r="E164">
        <v>2.2614100000000001</v>
      </c>
      <c r="G164" s="15" t="s">
        <v>185</v>
      </c>
      <c r="H164" s="15" t="s">
        <v>90</v>
      </c>
      <c r="I164" s="15">
        <v>0.93333333333333335</v>
      </c>
      <c r="J164" s="15">
        <v>12.819000000000001</v>
      </c>
      <c r="K164" s="15">
        <v>0.42730000000000001</v>
      </c>
      <c r="M164" s="16" t="s">
        <v>185</v>
      </c>
      <c r="N164" s="16" t="s">
        <v>90</v>
      </c>
      <c r="O164" s="16">
        <v>0.27333333333333332</v>
      </c>
      <c r="P164" s="16">
        <v>23.0276</v>
      </c>
      <c r="Q164" s="16">
        <v>0.76758800000000005</v>
      </c>
      <c r="S164" s="17" t="s">
        <v>185</v>
      </c>
      <c r="T164" s="17" t="s">
        <v>102</v>
      </c>
      <c r="U164" s="17">
        <v>0.91</v>
      </c>
      <c r="V164" s="17">
        <v>11.505599999999999</v>
      </c>
      <c r="W164" s="17">
        <v>0.383521</v>
      </c>
    </row>
    <row r="165" spans="1:23" x14ac:dyDescent="0.25">
      <c r="A165" t="s">
        <v>186</v>
      </c>
      <c r="B165" t="s">
        <v>102</v>
      </c>
      <c r="C165">
        <v>0</v>
      </c>
      <c r="D165">
        <v>42.787199999999999</v>
      </c>
      <c r="E165">
        <v>1.8285100000000001</v>
      </c>
      <c r="G165" s="15" t="s">
        <v>186</v>
      </c>
      <c r="H165" s="15" t="s">
        <v>90</v>
      </c>
      <c r="I165" s="15">
        <v>0.91</v>
      </c>
      <c r="J165" s="15">
        <v>13.5078</v>
      </c>
      <c r="K165" s="15">
        <v>0.45025999999999999</v>
      </c>
      <c r="M165" s="16" t="s">
        <v>186</v>
      </c>
      <c r="N165" s="16" t="s">
        <v>90</v>
      </c>
      <c r="O165" s="16">
        <v>0.1</v>
      </c>
      <c r="P165" s="16">
        <v>24.839600000000001</v>
      </c>
      <c r="Q165" s="16">
        <v>0.82798499999999997</v>
      </c>
      <c r="S165" s="17" t="s">
        <v>186</v>
      </c>
      <c r="T165" s="17" t="s">
        <v>102</v>
      </c>
      <c r="U165" s="17">
        <v>1</v>
      </c>
      <c r="V165" s="17">
        <v>8.4903399999999998</v>
      </c>
      <c r="W165" s="17">
        <v>0.28301100000000001</v>
      </c>
    </row>
    <row r="166" spans="1:23" x14ac:dyDescent="0.25">
      <c r="A166" t="s">
        <v>187</v>
      </c>
      <c r="B166" t="s">
        <v>102</v>
      </c>
      <c r="C166">
        <v>0</v>
      </c>
      <c r="D166">
        <v>51.783200000000001</v>
      </c>
      <c r="E166">
        <v>2.7544300000000002</v>
      </c>
      <c r="G166" s="15" t="s">
        <v>187</v>
      </c>
      <c r="H166" s="15" t="s">
        <v>90</v>
      </c>
      <c r="I166" s="15">
        <v>0.91</v>
      </c>
      <c r="J166" s="15">
        <v>14.2201</v>
      </c>
      <c r="K166" s="15">
        <v>0.47400199999999998</v>
      </c>
      <c r="M166" s="16" t="s">
        <v>187</v>
      </c>
      <c r="N166" s="16" t="s">
        <v>90</v>
      </c>
      <c r="O166" s="16">
        <v>6.3333333333333325E-2</v>
      </c>
      <c r="P166" s="16">
        <v>24.611899999999999</v>
      </c>
      <c r="Q166" s="16">
        <v>0.82039799999999996</v>
      </c>
      <c r="S166" s="17" t="s">
        <v>187</v>
      </c>
      <c r="T166" s="17" t="s">
        <v>102</v>
      </c>
      <c r="U166" s="17">
        <v>1</v>
      </c>
      <c r="V166" s="17">
        <v>9.2876799999999999</v>
      </c>
      <c r="W166" s="17">
        <v>0.309589</v>
      </c>
    </row>
    <row r="167" spans="1:23" x14ac:dyDescent="0.25">
      <c r="A167" t="s">
        <v>188</v>
      </c>
      <c r="B167" t="s">
        <v>102</v>
      </c>
      <c r="C167">
        <v>0</v>
      </c>
      <c r="D167">
        <v>69.871600000000001</v>
      </c>
      <c r="E167">
        <v>2.7508499999999998</v>
      </c>
      <c r="G167" s="15" t="s">
        <v>188</v>
      </c>
      <c r="H167" s="15" t="s">
        <v>90</v>
      </c>
      <c r="I167" s="15">
        <v>0.98</v>
      </c>
      <c r="J167" s="15">
        <v>13.555400000000001</v>
      </c>
      <c r="K167" s="15">
        <v>0.451847</v>
      </c>
      <c r="M167" s="16" t="s">
        <v>188</v>
      </c>
      <c r="N167" s="16" t="s">
        <v>90</v>
      </c>
      <c r="O167" s="16">
        <v>8.3333333333333329E-2</v>
      </c>
      <c r="P167" s="16">
        <v>22.680399999999999</v>
      </c>
      <c r="Q167" s="16">
        <v>0.75601200000000002</v>
      </c>
      <c r="S167" s="17" t="s">
        <v>188</v>
      </c>
      <c r="T167" s="17" t="s">
        <v>102</v>
      </c>
      <c r="U167" s="17">
        <v>1</v>
      </c>
      <c r="V167" s="17">
        <v>9.9149399999999996</v>
      </c>
      <c r="W167" s="17">
        <v>0.33049800000000001</v>
      </c>
    </row>
    <row r="168" spans="1:23" x14ac:dyDescent="0.25">
      <c r="A168" t="s">
        <v>189</v>
      </c>
      <c r="B168" t="s">
        <v>102</v>
      </c>
      <c r="C168">
        <v>0.1</v>
      </c>
      <c r="D168">
        <v>45.054299999999998</v>
      </c>
      <c r="E168">
        <v>1.81671</v>
      </c>
      <c r="G168" s="15" t="s">
        <v>189</v>
      </c>
      <c r="H168" s="15" t="s">
        <v>90</v>
      </c>
      <c r="I168" s="15">
        <v>0.96333333333333326</v>
      </c>
      <c r="J168" s="15">
        <v>13.6767</v>
      </c>
      <c r="K168" s="15">
        <v>0.45589000000000002</v>
      </c>
      <c r="M168" s="16" t="s">
        <v>189</v>
      </c>
      <c r="N168" s="16" t="s">
        <v>90</v>
      </c>
      <c r="O168" s="16">
        <v>0.60666666666666669</v>
      </c>
      <c r="P168" s="16">
        <v>19.813600000000001</v>
      </c>
      <c r="Q168" s="16">
        <v>0.66045299999999996</v>
      </c>
      <c r="S168" s="17" t="s">
        <v>189</v>
      </c>
      <c r="T168" s="17" t="s">
        <v>102</v>
      </c>
      <c r="U168" s="17">
        <v>0.60333333333333339</v>
      </c>
      <c r="V168" s="17">
        <v>16.424600000000002</v>
      </c>
      <c r="W168" s="17">
        <v>0.54748699999999995</v>
      </c>
    </row>
    <row r="169" spans="1:23" x14ac:dyDescent="0.25">
      <c r="A169" t="s">
        <v>190</v>
      </c>
      <c r="B169" t="s">
        <v>102</v>
      </c>
      <c r="C169">
        <v>0.30272108843537415</v>
      </c>
      <c r="D169">
        <v>49.561900000000001</v>
      </c>
      <c r="E169">
        <v>2.06508</v>
      </c>
      <c r="G169" s="15" t="s">
        <v>190</v>
      </c>
      <c r="H169" s="15" t="s">
        <v>90</v>
      </c>
      <c r="I169" s="15">
        <v>0.91666666666666663</v>
      </c>
      <c r="J169" s="15">
        <v>10.2897</v>
      </c>
      <c r="K169" s="15">
        <v>0.34299099999999999</v>
      </c>
      <c r="M169" s="16" t="s">
        <v>190</v>
      </c>
      <c r="N169" s="16" t="s">
        <v>90</v>
      </c>
      <c r="O169" s="16">
        <v>0.36666666666666664</v>
      </c>
      <c r="P169" s="16">
        <v>20.1556</v>
      </c>
      <c r="Q169" s="16">
        <v>0.67185399999999995</v>
      </c>
      <c r="S169" s="17" t="s">
        <v>190</v>
      </c>
      <c r="T169" s="17" t="s">
        <v>102</v>
      </c>
      <c r="U169" s="17">
        <v>1</v>
      </c>
      <c r="V169" s="17">
        <v>8.3643800000000006</v>
      </c>
      <c r="W169" s="17">
        <v>0.27881299999999998</v>
      </c>
    </row>
    <row r="170" spans="1:23" x14ac:dyDescent="0.25">
      <c r="A170" t="s">
        <v>191</v>
      </c>
      <c r="B170" t="s">
        <v>102</v>
      </c>
      <c r="C170">
        <v>0.95666666666666667</v>
      </c>
      <c r="D170">
        <v>9.7912499999999998</v>
      </c>
      <c r="E170">
        <v>0.32637500000000003</v>
      </c>
      <c r="G170" s="15" t="s">
        <v>191</v>
      </c>
      <c r="H170" s="15" t="s">
        <v>90</v>
      </c>
      <c r="I170" s="15">
        <v>0.95333333333333337</v>
      </c>
      <c r="J170" s="15">
        <v>5.8361900000000002</v>
      </c>
      <c r="K170" s="15">
        <v>0.19453999999999999</v>
      </c>
      <c r="M170" s="16" t="s">
        <v>191</v>
      </c>
      <c r="N170" s="16" t="s">
        <v>90</v>
      </c>
      <c r="O170" s="16">
        <v>0.58666666666666667</v>
      </c>
      <c r="P170" s="16">
        <v>17.442499999999999</v>
      </c>
      <c r="Q170" s="16">
        <v>0.58141699999999996</v>
      </c>
      <c r="S170" s="17" t="s">
        <v>191</v>
      </c>
      <c r="T170" s="17" t="s">
        <v>102</v>
      </c>
      <c r="U170" s="17">
        <v>1</v>
      </c>
      <c r="V170" s="17">
        <v>11.124599999999999</v>
      </c>
      <c r="W170" s="17">
        <v>0.37082100000000001</v>
      </c>
    </row>
    <row r="171" spans="1:23" x14ac:dyDescent="0.25">
      <c r="A171" t="s">
        <v>192</v>
      </c>
      <c r="B171" t="s">
        <v>102</v>
      </c>
      <c r="C171">
        <v>0.33</v>
      </c>
      <c r="D171">
        <v>32.055</v>
      </c>
      <c r="E171">
        <v>1.1053500000000001</v>
      </c>
      <c r="G171" s="15" t="s">
        <v>192</v>
      </c>
      <c r="H171" s="15" t="s">
        <v>90</v>
      </c>
      <c r="I171" s="15">
        <v>1</v>
      </c>
      <c r="J171" s="15">
        <v>3.5532699999999999</v>
      </c>
      <c r="K171" s="15">
        <v>0.11844200000000001</v>
      </c>
      <c r="M171" s="16" t="s">
        <v>192</v>
      </c>
      <c r="N171" s="16" t="s">
        <v>90</v>
      </c>
      <c r="O171" s="16">
        <v>0.75</v>
      </c>
      <c r="P171" s="16">
        <v>15.3735</v>
      </c>
      <c r="Q171" s="16">
        <v>0.51244900000000004</v>
      </c>
      <c r="S171" s="17" t="s">
        <v>192</v>
      </c>
      <c r="T171" s="17" t="s">
        <v>102</v>
      </c>
      <c r="U171" s="17">
        <v>1</v>
      </c>
      <c r="V171" s="17">
        <v>10.5634</v>
      </c>
      <c r="W171" s="17">
        <v>0.35211300000000001</v>
      </c>
    </row>
    <row r="172" spans="1:23" x14ac:dyDescent="0.25">
      <c r="A172" t="s">
        <v>193</v>
      </c>
      <c r="B172" t="s">
        <v>102</v>
      </c>
      <c r="C172">
        <v>0.77999999999999992</v>
      </c>
      <c r="D172">
        <v>15.62</v>
      </c>
      <c r="E172">
        <v>0.52066800000000002</v>
      </c>
      <c r="G172" s="15" t="s">
        <v>193</v>
      </c>
      <c r="H172" s="15" t="s">
        <v>90</v>
      </c>
      <c r="I172" s="15">
        <v>0.9</v>
      </c>
      <c r="J172" s="15">
        <v>10.0526</v>
      </c>
      <c r="K172" s="15">
        <v>0.33508599999999999</v>
      </c>
      <c r="M172" s="16" t="s">
        <v>193</v>
      </c>
      <c r="N172" s="16" t="s">
        <v>90</v>
      </c>
      <c r="O172" s="16">
        <v>0.7566666666666666</v>
      </c>
      <c r="P172" s="16">
        <v>16.7788</v>
      </c>
      <c r="Q172" s="16">
        <v>0.55929399999999996</v>
      </c>
      <c r="S172" s="17" t="s">
        <v>193</v>
      </c>
      <c r="T172" s="17" t="s">
        <v>102</v>
      </c>
      <c r="U172" s="17">
        <v>0.78333333333333333</v>
      </c>
      <c r="V172" s="17">
        <v>14.5791</v>
      </c>
      <c r="W172" s="17">
        <v>0.48596899999999998</v>
      </c>
    </row>
    <row r="173" spans="1:23" x14ac:dyDescent="0.25">
      <c r="A173" t="s">
        <v>194</v>
      </c>
      <c r="B173" t="s">
        <v>102</v>
      </c>
      <c r="C173">
        <v>0.75</v>
      </c>
      <c r="D173">
        <v>18.731000000000002</v>
      </c>
      <c r="E173">
        <v>0.62436800000000003</v>
      </c>
      <c r="G173" s="15" t="s">
        <v>194</v>
      </c>
      <c r="H173" s="15" t="s">
        <v>90</v>
      </c>
      <c r="I173" s="15">
        <v>0.81333333333333324</v>
      </c>
      <c r="J173" s="15">
        <v>13.2986</v>
      </c>
      <c r="K173" s="15">
        <v>0.44328699999999999</v>
      </c>
      <c r="M173" s="16" t="s">
        <v>194</v>
      </c>
      <c r="N173" s="16" t="s">
        <v>90</v>
      </c>
      <c r="O173" s="16">
        <v>0.84</v>
      </c>
      <c r="P173" s="16">
        <v>14.7364</v>
      </c>
      <c r="Q173" s="16">
        <v>0.49121300000000001</v>
      </c>
      <c r="S173" s="17" t="s">
        <v>194</v>
      </c>
      <c r="T173" s="17" t="s">
        <v>102</v>
      </c>
      <c r="U173" s="17">
        <v>1</v>
      </c>
      <c r="V173" s="17">
        <v>8.2532499999999995</v>
      </c>
      <c r="W173" s="17">
        <v>0.27510800000000002</v>
      </c>
    </row>
    <row r="174" spans="1:23" x14ac:dyDescent="0.25">
      <c r="A174" t="s">
        <v>195</v>
      </c>
      <c r="B174" t="s">
        <v>102</v>
      </c>
      <c r="C174">
        <v>0.58666666666666667</v>
      </c>
      <c r="D174">
        <v>18.411300000000001</v>
      </c>
      <c r="E174">
        <v>0.61370899999999995</v>
      </c>
      <c r="G174" s="15" t="s">
        <v>195</v>
      </c>
      <c r="H174" s="15" t="s">
        <v>90</v>
      </c>
      <c r="I174" s="15">
        <v>0.58333333333333337</v>
      </c>
      <c r="J174" s="15">
        <v>16.572700000000001</v>
      </c>
      <c r="K174" s="15">
        <v>0.55242400000000003</v>
      </c>
      <c r="M174" s="16" t="s">
        <v>195</v>
      </c>
      <c r="N174" s="16" t="s">
        <v>90</v>
      </c>
      <c r="O174" s="16">
        <v>0.77999999999999992</v>
      </c>
      <c r="P174" s="16">
        <v>16.417999999999999</v>
      </c>
      <c r="Q174" s="16">
        <v>0.54726699999999995</v>
      </c>
      <c r="S174" s="17" t="s">
        <v>195</v>
      </c>
      <c r="T174" s="17" t="s">
        <v>102</v>
      </c>
      <c r="U174" s="17">
        <v>0.85333333333333339</v>
      </c>
      <c r="V174" s="17">
        <v>13.2362</v>
      </c>
      <c r="W174" s="17">
        <v>0.44120799999999999</v>
      </c>
    </row>
    <row r="175" spans="1:23" x14ac:dyDescent="0.25">
      <c r="A175" t="s">
        <v>196</v>
      </c>
      <c r="B175" t="s">
        <v>102</v>
      </c>
      <c r="C175">
        <v>0.2</v>
      </c>
      <c r="D175">
        <v>41.949300000000001</v>
      </c>
      <c r="E175">
        <v>1.64507</v>
      </c>
      <c r="G175" s="15" t="s">
        <v>196</v>
      </c>
      <c r="H175" s="15" t="s">
        <v>90</v>
      </c>
      <c r="I175" s="15">
        <v>0.51666666666666672</v>
      </c>
      <c r="J175" s="15">
        <v>18.959199999999999</v>
      </c>
      <c r="K175" s="15">
        <v>0.63197400000000004</v>
      </c>
      <c r="M175" s="16" t="s">
        <v>196</v>
      </c>
      <c r="N175" s="16" t="s">
        <v>90</v>
      </c>
      <c r="O175" s="16">
        <v>0.55000000000000004</v>
      </c>
      <c r="P175" s="16">
        <v>17.715800000000002</v>
      </c>
      <c r="Q175" s="16">
        <v>0.59052700000000002</v>
      </c>
      <c r="S175" s="17" t="s">
        <v>196</v>
      </c>
      <c r="T175" s="17" t="s">
        <v>102</v>
      </c>
      <c r="U175" s="17">
        <v>0.93333333333333335</v>
      </c>
      <c r="V175" s="17">
        <v>10.2387</v>
      </c>
      <c r="W175" s="17">
        <v>0.34128900000000001</v>
      </c>
    </row>
    <row r="176" spans="1:23" x14ac:dyDescent="0.25">
      <c r="A176" t="s">
        <v>197</v>
      </c>
      <c r="B176" t="s">
        <v>102</v>
      </c>
      <c r="C176">
        <v>8.666666666666667E-2</v>
      </c>
      <c r="D176">
        <v>39.2746</v>
      </c>
      <c r="E176">
        <v>1.3780600000000001</v>
      </c>
      <c r="G176" s="15" t="s">
        <v>197</v>
      </c>
      <c r="H176" s="15" t="s">
        <v>90</v>
      </c>
      <c r="I176" s="15">
        <v>0.53999999999999992</v>
      </c>
      <c r="J176" s="15">
        <v>18.713100000000001</v>
      </c>
      <c r="K176" s="15">
        <v>0.62376900000000002</v>
      </c>
      <c r="M176" s="16" t="s">
        <v>197</v>
      </c>
      <c r="N176" s="16" t="s">
        <v>90</v>
      </c>
      <c r="O176" s="16">
        <v>0.26666666666666666</v>
      </c>
      <c r="P176" s="16">
        <v>22.1403</v>
      </c>
      <c r="Q176" s="16">
        <v>0.73801000000000005</v>
      </c>
      <c r="S176" s="17" t="s">
        <v>197</v>
      </c>
      <c r="T176" s="17" t="s">
        <v>102</v>
      </c>
      <c r="U176" s="17">
        <v>0.95666666666666667</v>
      </c>
      <c r="V176" s="17">
        <v>8.9147700000000007</v>
      </c>
      <c r="W176" s="17">
        <v>0.29715900000000001</v>
      </c>
    </row>
    <row r="177" spans="1:23" x14ac:dyDescent="0.25">
      <c r="A177" t="s">
        <v>198</v>
      </c>
      <c r="B177" t="s">
        <v>102</v>
      </c>
      <c r="C177">
        <v>7.6666666666666661E-2</v>
      </c>
      <c r="D177">
        <v>38.0657</v>
      </c>
      <c r="E177">
        <v>1.2991699999999999</v>
      </c>
      <c r="G177" s="15" t="s">
        <v>198</v>
      </c>
      <c r="H177" s="15" t="s">
        <v>90</v>
      </c>
      <c r="I177" s="15">
        <v>0.64333333333333331</v>
      </c>
      <c r="J177" s="15">
        <v>11.939500000000001</v>
      </c>
      <c r="K177" s="15">
        <v>0.39798499999999998</v>
      </c>
      <c r="M177" s="16" t="s">
        <v>198</v>
      </c>
      <c r="N177" s="16" t="s">
        <v>90</v>
      </c>
      <c r="O177" s="16">
        <v>0.26333333333333336</v>
      </c>
      <c r="P177" s="16">
        <v>19.847300000000001</v>
      </c>
      <c r="Q177" s="16">
        <v>0.66157500000000002</v>
      </c>
      <c r="S177" s="17" t="s">
        <v>198</v>
      </c>
      <c r="T177" s="17" t="s">
        <v>102</v>
      </c>
      <c r="U177" s="17">
        <v>0.82000000000000006</v>
      </c>
      <c r="V177" s="17">
        <v>13.794</v>
      </c>
      <c r="W177" s="17">
        <v>0.45979900000000001</v>
      </c>
    </row>
    <row r="178" spans="1:23" x14ac:dyDescent="0.25">
      <c r="A178" t="s">
        <v>199</v>
      </c>
      <c r="B178" t="s">
        <v>102</v>
      </c>
      <c r="C178">
        <v>4.6666666666666662E-2</v>
      </c>
      <c r="D178">
        <v>46.435099999999998</v>
      </c>
      <c r="E178">
        <v>1.70092</v>
      </c>
      <c r="G178" s="15" t="s">
        <v>199</v>
      </c>
      <c r="H178" s="15" t="s">
        <v>90</v>
      </c>
      <c r="I178" s="15">
        <v>0.95333333333333337</v>
      </c>
      <c r="J178" s="15">
        <v>7.3754</v>
      </c>
      <c r="K178" s="15">
        <v>0.24584700000000001</v>
      </c>
      <c r="M178" s="16" t="s">
        <v>199</v>
      </c>
      <c r="N178" s="16" t="s">
        <v>90</v>
      </c>
      <c r="O178" s="16">
        <v>0.77333333333333332</v>
      </c>
      <c r="P178" s="16">
        <v>17.507899999999999</v>
      </c>
      <c r="Q178" s="16">
        <v>0.58359499999999997</v>
      </c>
      <c r="S178" s="17" t="s">
        <v>199</v>
      </c>
      <c r="T178" s="17" t="s">
        <v>102</v>
      </c>
      <c r="U178" s="17">
        <v>0.96333333333333326</v>
      </c>
      <c r="V178" s="17">
        <v>9.5440400000000007</v>
      </c>
      <c r="W178" s="17">
        <v>0.318135</v>
      </c>
    </row>
    <row r="179" spans="1:23" x14ac:dyDescent="0.25">
      <c r="A179" t="s">
        <v>200</v>
      </c>
      <c r="B179" t="s">
        <v>102</v>
      </c>
      <c r="C179">
        <v>0.16666666666666666</v>
      </c>
      <c r="D179">
        <v>56.862099999999998</v>
      </c>
      <c r="E179">
        <v>2.0380699999999998</v>
      </c>
      <c r="G179" s="15" t="s">
        <v>200</v>
      </c>
      <c r="H179" s="15" t="s">
        <v>90</v>
      </c>
      <c r="I179" s="15">
        <v>0.71666666666666667</v>
      </c>
      <c r="J179" s="15">
        <v>12.5406</v>
      </c>
      <c r="K179" s="15">
        <v>0.42224099999999998</v>
      </c>
      <c r="M179" s="16" t="s">
        <v>200</v>
      </c>
      <c r="N179" s="16" t="s">
        <v>90</v>
      </c>
      <c r="O179" s="16">
        <v>0.64666666666666661</v>
      </c>
      <c r="P179" s="16">
        <v>17.9786</v>
      </c>
      <c r="Q179" s="16">
        <v>0.59928499999999996</v>
      </c>
      <c r="S179" s="17" t="s">
        <v>200</v>
      </c>
      <c r="T179" s="17" t="s">
        <v>102</v>
      </c>
      <c r="U179" s="17">
        <v>0.92333333333333334</v>
      </c>
      <c r="V179" s="17">
        <v>8.6315500000000007</v>
      </c>
      <c r="W179" s="17">
        <v>0.28771799999999997</v>
      </c>
    </row>
    <row r="180" spans="1:23" x14ac:dyDescent="0.25">
      <c r="A180" t="s">
        <v>201</v>
      </c>
      <c r="B180" t="s">
        <v>102</v>
      </c>
      <c r="C180">
        <v>0</v>
      </c>
      <c r="D180">
        <v>48.410299999999999</v>
      </c>
      <c r="E180">
        <v>1.88367</v>
      </c>
      <c r="G180" s="15" t="s">
        <v>201</v>
      </c>
      <c r="H180" s="15" t="s">
        <v>90</v>
      </c>
      <c r="I180" s="15">
        <v>0.90333333333333343</v>
      </c>
      <c r="J180" s="15">
        <v>9.8648500000000006</v>
      </c>
      <c r="K180" s="15">
        <v>0.32882800000000001</v>
      </c>
      <c r="M180" s="16" t="s">
        <v>201</v>
      </c>
      <c r="N180" s="16" t="s">
        <v>90</v>
      </c>
      <c r="O180" s="16">
        <v>0.80333333333333334</v>
      </c>
      <c r="P180" s="16">
        <v>15.3035</v>
      </c>
      <c r="Q180" s="16">
        <v>0.51011499999999999</v>
      </c>
      <c r="S180" s="17" t="s">
        <v>201</v>
      </c>
      <c r="T180" s="17" t="s">
        <v>102</v>
      </c>
      <c r="U180" s="17">
        <v>0.93666666666666676</v>
      </c>
      <c r="V180" s="17">
        <v>8.8057599999999994</v>
      </c>
      <c r="W180" s="17">
        <v>0.29352499999999998</v>
      </c>
    </row>
    <row r="181" spans="1:23" x14ac:dyDescent="0.25">
      <c r="A181" t="s">
        <v>202</v>
      </c>
      <c r="B181" t="s">
        <v>102</v>
      </c>
      <c r="C181">
        <v>2.3333333333333331E-2</v>
      </c>
      <c r="D181">
        <v>46.872199999999999</v>
      </c>
      <c r="E181">
        <v>1.85266</v>
      </c>
      <c r="G181" s="15" t="s">
        <v>202</v>
      </c>
      <c r="H181" s="15" t="s">
        <v>90</v>
      </c>
      <c r="I181" s="15">
        <v>1</v>
      </c>
      <c r="J181" s="15">
        <v>4.96007</v>
      </c>
      <c r="K181" s="15">
        <v>0.16533600000000001</v>
      </c>
      <c r="M181" s="16" t="s">
        <v>202</v>
      </c>
      <c r="N181" s="16" t="s">
        <v>90</v>
      </c>
      <c r="O181" s="16">
        <v>0.92666666666666664</v>
      </c>
      <c r="P181" s="16">
        <v>13.912100000000001</v>
      </c>
      <c r="Q181" s="16">
        <v>0.46373599999999998</v>
      </c>
      <c r="S181" s="17" t="s">
        <v>202</v>
      </c>
      <c r="T181" s="17" t="s">
        <v>102</v>
      </c>
      <c r="U181" s="17">
        <v>0.51666666666666672</v>
      </c>
      <c r="V181" s="17">
        <v>18.977799999999998</v>
      </c>
      <c r="W181" s="17">
        <v>0.63259299999999996</v>
      </c>
    </row>
    <row r="182" spans="1:23" x14ac:dyDescent="0.25">
      <c r="A182" t="s">
        <v>203</v>
      </c>
      <c r="B182" t="s">
        <v>102</v>
      </c>
      <c r="C182">
        <v>0.13</v>
      </c>
      <c r="D182">
        <v>48.129100000000001</v>
      </c>
      <c r="E182">
        <v>1.6482600000000001</v>
      </c>
      <c r="G182" s="15" t="s">
        <v>203</v>
      </c>
      <c r="H182" s="15" t="s">
        <v>90</v>
      </c>
      <c r="I182" s="15">
        <v>1</v>
      </c>
      <c r="J182" s="15">
        <v>4.8458199999999998</v>
      </c>
      <c r="K182" s="15">
        <v>0.161527</v>
      </c>
      <c r="M182" s="16" t="s">
        <v>203</v>
      </c>
      <c r="N182" s="16" t="s">
        <v>90</v>
      </c>
      <c r="O182" s="16">
        <v>1</v>
      </c>
      <c r="P182" s="16">
        <v>12.7483</v>
      </c>
      <c r="Q182" s="16">
        <v>0.42494300000000002</v>
      </c>
      <c r="S182" s="17" t="s">
        <v>203</v>
      </c>
      <c r="T182" s="17" t="s">
        <v>102</v>
      </c>
      <c r="U182" s="17">
        <v>1</v>
      </c>
      <c r="V182" s="17">
        <v>9.1492799999999992</v>
      </c>
      <c r="W182" s="17">
        <v>0.30497600000000002</v>
      </c>
    </row>
    <row r="183" spans="1:23" x14ac:dyDescent="0.25">
      <c r="A183" t="s">
        <v>204</v>
      </c>
      <c r="B183" t="s">
        <v>102</v>
      </c>
      <c r="C183">
        <v>7.0000000000000007E-2</v>
      </c>
      <c r="D183">
        <v>68.245800000000003</v>
      </c>
      <c r="E183">
        <v>2.3452199999999999</v>
      </c>
      <c r="G183" s="15" t="s">
        <v>204</v>
      </c>
      <c r="H183" s="15" t="s">
        <v>90</v>
      </c>
      <c r="I183" s="15">
        <v>1</v>
      </c>
      <c r="J183" s="15">
        <v>3.9005700000000001</v>
      </c>
      <c r="K183" s="15">
        <v>0.130019</v>
      </c>
      <c r="M183" s="16" t="s">
        <v>204</v>
      </c>
      <c r="N183" s="16" t="s">
        <v>90</v>
      </c>
      <c r="O183" s="16">
        <v>0.84333333333333338</v>
      </c>
      <c r="P183" s="16">
        <v>14.0784</v>
      </c>
      <c r="Q183" s="16">
        <v>0.469281</v>
      </c>
      <c r="S183" s="17" t="s">
        <v>204</v>
      </c>
      <c r="T183" s="17" t="s">
        <v>102</v>
      </c>
      <c r="U183" s="17">
        <v>1</v>
      </c>
      <c r="V183" s="17">
        <v>11.549200000000001</v>
      </c>
      <c r="W183" s="17">
        <v>0.38497500000000001</v>
      </c>
    </row>
    <row r="184" spans="1:23" x14ac:dyDescent="0.25">
      <c r="A184" t="s">
        <v>205</v>
      </c>
      <c r="B184" t="s">
        <v>102</v>
      </c>
      <c r="C184">
        <v>8.666666666666667E-2</v>
      </c>
      <c r="D184">
        <v>45.609699999999997</v>
      </c>
      <c r="E184">
        <v>1.8692500000000001</v>
      </c>
      <c r="G184" s="15" t="s">
        <v>205</v>
      </c>
      <c r="H184" s="15" t="s">
        <v>90</v>
      </c>
      <c r="I184" s="15">
        <v>1</v>
      </c>
      <c r="J184" s="15">
        <v>5.1512399999999996</v>
      </c>
      <c r="K184" s="15">
        <v>0.171708</v>
      </c>
      <c r="M184" s="16" t="s">
        <v>205</v>
      </c>
      <c r="N184" s="16" t="s">
        <v>90</v>
      </c>
      <c r="O184" s="16">
        <v>0.39666666666666667</v>
      </c>
      <c r="P184" s="16">
        <v>18.5456</v>
      </c>
      <c r="Q184" s="16">
        <v>0.61818700000000004</v>
      </c>
      <c r="S184" s="17" t="s">
        <v>205</v>
      </c>
      <c r="T184" s="17" t="s">
        <v>102</v>
      </c>
      <c r="U184" s="17">
        <v>1</v>
      </c>
      <c r="V184" s="17">
        <v>8.9712300000000003</v>
      </c>
      <c r="W184" s="17">
        <v>0.299041</v>
      </c>
    </row>
    <row r="185" spans="1:23" x14ac:dyDescent="0.25">
      <c r="A185" t="s">
        <v>206</v>
      </c>
      <c r="B185" t="s">
        <v>102</v>
      </c>
      <c r="C185">
        <v>9.6666666666666665E-2</v>
      </c>
      <c r="D185">
        <v>39.417200000000001</v>
      </c>
      <c r="E185">
        <v>1.49875</v>
      </c>
      <c r="G185" s="15" t="s">
        <v>206</v>
      </c>
      <c r="H185" s="15" t="s">
        <v>90</v>
      </c>
      <c r="I185" s="15">
        <v>1</v>
      </c>
      <c r="J185" s="15">
        <v>4.31508</v>
      </c>
      <c r="K185" s="15">
        <v>0.14383599999999999</v>
      </c>
      <c r="M185" s="16" t="s">
        <v>206</v>
      </c>
      <c r="N185" s="16" t="s">
        <v>90</v>
      </c>
      <c r="O185" s="16">
        <v>0.47</v>
      </c>
      <c r="P185" s="16">
        <v>19.357600000000001</v>
      </c>
      <c r="Q185" s="16">
        <v>0.64525399999999999</v>
      </c>
      <c r="S185" s="17" t="s">
        <v>206</v>
      </c>
      <c r="T185" s="17" t="s">
        <v>102</v>
      </c>
      <c r="U185" s="17">
        <v>1</v>
      </c>
      <c r="V185" s="17">
        <v>11.296200000000001</v>
      </c>
      <c r="W185" s="17">
        <v>0.37653900000000001</v>
      </c>
    </row>
    <row r="186" spans="1:23" x14ac:dyDescent="0.25">
      <c r="A186" t="s">
        <v>207</v>
      </c>
      <c r="B186" t="s">
        <v>102</v>
      </c>
      <c r="C186">
        <v>4.3333333333333335E-2</v>
      </c>
      <c r="D186">
        <v>40.1997</v>
      </c>
      <c r="E186">
        <v>1.5461400000000001</v>
      </c>
      <c r="G186" s="15" t="s">
        <v>207</v>
      </c>
      <c r="H186" s="15" t="s">
        <v>90</v>
      </c>
      <c r="I186" s="15">
        <v>1</v>
      </c>
      <c r="J186" s="15">
        <v>3.5543200000000001</v>
      </c>
      <c r="K186" s="15">
        <v>0.118477</v>
      </c>
      <c r="M186" s="16" t="s">
        <v>207</v>
      </c>
      <c r="N186" s="16" t="s">
        <v>90</v>
      </c>
      <c r="O186" s="16">
        <v>0.69666666666666666</v>
      </c>
      <c r="P186" s="16">
        <v>17.103999999999999</v>
      </c>
      <c r="Q186" s="16">
        <v>0.57013400000000003</v>
      </c>
      <c r="S186" s="17" t="s">
        <v>207</v>
      </c>
      <c r="T186" s="17" t="s">
        <v>102</v>
      </c>
      <c r="U186" s="17">
        <v>0.96666666666666667</v>
      </c>
      <c r="V186" s="17">
        <v>11.256399999999999</v>
      </c>
      <c r="W186" s="17">
        <v>0.37521199999999999</v>
      </c>
    </row>
    <row r="187" spans="1:23" x14ac:dyDescent="0.25">
      <c r="A187" t="s">
        <v>208</v>
      </c>
      <c r="B187" t="s">
        <v>102</v>
      </c>
      <c r="C187">
        <v>0</v>
      </c>
      <c r="D187">
        <v>43.080800000000004</v>
      </c>
      <c r="E187">
        <v>1.61958</v>
      </c>
      <c r="G187" s="15" t="s">
        <v>208</v>
      </c>
      <c r="H187" s="15" t="s">
        <v>90</v>
      </c>
      <c r="I187" s="15">
        <v>1</v>
      </c>
      <c r="J187" s="15">
        <v>3.8438699999999999</v>
      </c>
      <c r="K187" s="15">
        <v>0.12812899999999999</v>
      </c>
      <c r="M187" s="16" t="s">
        <v>208</v>
      </c>
      <c r="N187" s="16" t="s">
        <v>90</v>
      </c>
      <c r="O187" s="16">
        <v>0.37333333333333329</v>
      </c>
      <c r="P187" s="16">
        <v>23.605499999999999</v>
      </c>
      <c r="Q187" s="16">
        <v>0.78685099999999997</v>
      </c>
      <c r="S187" s="17" t="s">
        <v>208</v>
      </c>
      <c r="T187" s="17" t="s">
        <v>102</v>
      </c>
      <c r="U187" s="17">
        <v>1</v>
      </c>
      <c r="V187" s="17">
        <v>9.6638900000000003</v>
      </c>
      <c r="W187" s="17">
        <v>0.32213000000000003</v>
      </c>
    </row>
    <row r="188" spans="1:23" x14ac:dyDescent="0.25">
      <c r="A188" t="s">
        <v>209</v>
      </c>
      <c r="B188" t="s">
        <v>102</v>
      </c>
      <c r="C188">
        <v>4.3333333333333335E-2</v>
      </c>
      <c r="D188">
        <v>41.596400000000003</v>
      </c>
      <c r="E188">
        <v>1.62486</v>
      </c>
      <c r="G188" s="15" t="s">
        <v>209</v>
      </c>
      <c r="H188" s="15" t="s">
        <v>90</v>
      </c>
      <c r="I188" s="15">
        <v>1</v>
      </c>
      <c r="J188" s="15">
        <v>4.2465799999999998</v>
      </c>
      <c r="K188" s="15">
        <v>0.14155300000000001</v>
      </c>
      <c r="M188" s="16" t="s">
        <v>209</v>
      </c>
      <c r="N188" s="16" t="s">
        <v>90</v>
      </c>
      <c r="O188" s="16">
        <v>7.0000000000000007E-2</v>
      </c>
      <c r="P188" s="16">
        <v>23.843699999999998</v>
      </c>
      <c r="Q188" s="16">
        <v>0.79479</v>
      </c>
      <c r="S188" s="17" t="s">
        <v>209</v>
      </c>
      <c r="T188" s="17" t="s">
        <v>102</v>
      </c>
      <c r="U188" s="17">
        <v>0.88666666666666671</v>
      </c>
      <c r="V188" s="17">
        <v>12.7643</v>
      </c>
      <c r="W188" s="17">
        <v>0.42547499999999999</v>
      </c>
    </row>
    <row r="189" spans="1:23" x14ac:dyDescent="0.25">
      <c r="A189" t="s">
        <v>210</v>
      </c>
      <c r="B189" t="s">
        <v>102</v>
      </c>
      <c r="C189">
        <v>0.13666666666666666</v>
      </c>
      <c r="D189">
        <v>47.913600000000002</v>
      </c>
      <c r="E189">
        <v>1.78782</v>
      </c>
      <c r="G189" s="15" t="s">
        <v>210</v>
      </c>
      <c r="H189" s="15" t="s">
        <v>90</v>
      </c>
      <c r="I189" s="15">
        <v>1</v>
      </c>
      <c r="J189" s="15">
        <v>4.5570500000000003</v>
      </c>
      <c r="K189" s="15">
        <v>0.15190200000000001</v>
      </c>
      <c r="M189" s="16" t="s">
        <v>210</v>
      </c>
      <c r="N189" s="16" t="s">
        <v>90</v>
      </c>
      <c r="O189" s="16">
        <v>0.46</v>
      </c>
      <c r="P189" s="16">
        <v>17.896999999999998</v>
      </c>
      <c r="Q189" s="16">
        <v>0.59656600000000004</v>
      </c>
      <c r="S189" s="17" t="s">
        <v>210</v>
      </c>
      <c r="T189" s="17" t="s">
        <v>102</v>
      </c>
      <c r="U189" s="17">
        <v>1</v>
      </c>
      <c r="V189" s="17">
        <v>10.4641</v>
      </c>
      <c r="W189" s="17">
        <v>0.348804</v>
      </c>
    </row>
    <row r="190" spans="1:23" x14ac:dyDescent="0.25">
      <c r="A190" t="s">
        <v>211</v>
      </c>
      <c r="B190" t="s">
        <v>102</v>
      </c>
      <c r="C190">
        <v>0</v>
      </c>
      <c r="D190">
        <v>57.472999999999999</v>
      </c>
      <c r="E190">
        <v>2.46665</v>
      </c>
      <c r="G190" s="15" t="s">
        <v>211</v>
      </c>
      <c r="H190" s="15" t="s">
        <v>90</v>
      </c>
      <c r="I190" s="15">
        <v>1</v>
      </c>
      <c r="J190" s="15">
        <v>4.6521600000000003</v>
      </c>
      <c r="K190" s="15">
        <v>0.15507199999999999</v>
      </c>
      <c r="M190" s="16" t="s">
        <v>211</v>
      </c>
      <c r="N190" s="16" t="s">
        <v>90</v>
      </c>
      <c r="O190" s="16">
        <v>0.10666666666666667</v>
      </c>
      <c r="P190" s="16">
        <v>27.7624</v>
      </c>
      <c r="Q190" s="16">
        <v>0.92541300000000004</v>
      </c>
      <c r="S190" s="17" t="s">
        <v>211</v>
      </c>
      <c r="T190" s="17" t="s">
        <v>102</v>
      </c>
      <c r="U190" s="17">
        <v>1</v>
      </c>
      <c r="V190" s="17">
        <v>8.6135599999999997</v>
      </c>
      <c r="W190" s="17">
        <v>0.28711900000000001</v>
      </c>
    </row>
    <row r="191" spans="1:23" x14ac:dyDescent="0.25">
      <c r="A191" t="s">
        <v>212</v>
      </c>
      <c r="B191" t="s">
        <v>102</v>
      </c>
      <c r="C191">
        <v>0</v>
      </c>
      <c r="D191">
        <v>85.156099999999995</v>
      </c>
      <c r="E191">
        <v>3.36585</v>
      </c>
      <c r="G191" s="15" t="s">
        <v>212</v>
      </c>
      <c r="H191" s="15" t="s">
        <v>90</v>
      </c>
      <c r="I191" s="15">
        <v>0.96666666666666667</v>
      </c>
      <c r="J191" s="15">
        <v>6.6144800000000004</v>
      </c>
      <c r="K191" s="15">
        <v>0.22048300000000001</v>
      </c>
      <c r="M191" s="16" t="s">
        <v>212</v>
      </c>
      <c r="N191" s="16" t="s">
        <v>90</v>
      </c>
      <c r="O191" s="16">
        <v>0.57333333333333336</v>
      </c>
      <c r="P191" s="16">
        <v>19.462199999999999</v>
      </c>
      <c r="Q191" s="16">
        <v>0.64874200000000004</v>
      </c>
      <c r="S191" s="17" t="s">
        <v>212</v>
      </c>
      <c r="T191" s="17" t="s">
        <v>102</v>
      </c>
      <c r="U191" s="17">
        <v>1</v>
      </c>
      <c r="V191" s="17">
        <v>10.2935</v>
      </c>
      <c r="W191" s="17">
        <v>0.34311599999999998</v>
      </c>
    </row>
    <row r="192" spans="1:23" x14ac:dyDescent="0.25">
      <c r="A192" t="s">
        <v>213</v>
      </c>
      <c r="B192" t="s">
        <v>102</v>
      </c>
      <c r="C192">
        <v>0.26666666666666666</v>
      </c>
      <c r="D192">
        <v>27.164899999999999</v>
      </c>
      <c r="E192">
        <v>1.0174099999999999</v>
      </c>
      <c r="G192" s="15" t="s">
        <v>213</v>
      </c>
      <c r="H192" s="15" t="s">
        <v>90</v>
      </c>
      <c r="I192" s="15">
        <v>0.95666666666666667</v>
      </c>
      <c r="J192" s="15">
        <v>6.5231300000000001</v>
      </c>
      <c r="K192" s="15">
        <v>0.21743799999999999</v>
      </c>
      <c r="M192" s="16" t="s">
        <v>213</v>
      </c>
      <c r="N192" s="16" t="s">
        <v>90</v>
      </c>
      <c r="O192" s="16">
        <v>0</v>
      </c>
      <c r="P192" s="16">
        <v>27.827300000000001</v>
      </c>
      <c r="Q192" s="16">
        <v>0.92757599999999996</v>
      </c>
      <c r="S192" s="17" t="s">
        <v>213</v>
      </c>
      <c r="T192" s="17" t="s">
        <v>102</v>
      </c>
      <c r="U192" s="17">
        <v>0.84</v>
      </c>
      <c r="V192" s="17">
        <v>10.657</v>
      </c>
      <c r="W192" s="17">
        <v>0.35523199999999999</v>
      </c>
    </row>
    <row r="193" spans="1:23" x14ac:dyDescent="0.25">
      <c r="A193" t="s">
        <v>214</v>
      </c>
      <c r="B193" t="s">
        <v>102</v>
      </c>
      <c r="C193">
        <v>8.0267558528428096E-2</v>
      </c>
      <c r="D193">
        <v>46.723300000000002</v>
      </c>
      <c r="E193">
        <v>1.8541000000000001</v>
      </c>
      <c r="G193" s="15" t="s">
        <v>214</v>
      </c>
      <c r="H193" s="15" t="s">
        <v>90</v>
      </c>
      <c r="I193" s="15">
        <v>0.94666666666666666</v>
      </c>
      <c r="J193" s="15">
        <v>8.1676099999999998</v>
      </c>
      <c r="K193" s="15">
        <v>0.272254</v>
      </c>
      <c r="M193" s="16" t="s">
        <v>214</v>
      </c>
      <c r="N193" s="16" t="s">
        <v>90</v>
      </c>
      <c r="O193" s="16">
        <v>0.23333333333333334</v>
      </c>
      <c r="P193" s="16">
        <v>23.5762</v>
      </c>
      <c r="Q193" s="16">
        <v>0.78587399999999996</v>
      </c>
      <c r="S193" s="17" t="s">
        <v>214</v>
      </c>
      <c r="T193" s="17" t="s">
        <v>102</v>
      </c>
      <c r="U193" s="17">
        <v>1</v>
      </c>
      <c r="V193" s="17">
        <v>10.8849</v>
      </c>
      <c r="W193" s="17">
        <v>0.36282999999999999</v>
      </c>
    </row>
    <row r="194" spans="1:23" x14ac:dyDescent="0.25">
      <c r="A194" t="s">
        <v>215</v>
      </c>
      <c r="B194" t="s">
        <v>102</v>
      </c>
      <c r="C194">
        <v>0</v>
      </c>
      <c r="D194">
        <v>53.2864</v>
      </c>
      <c r="E194">
        <v>2.7467199999999998</v>
      </c>
      <c r="G194" s="15" t="s">
        <v>215</v>
      </c>
      <c r="H194" s="15" t="s">
        <v>90</v>
      </c>
      <c r="I194" s="15">
        <v>0.94</v>
      </c>
      <c r="J194" s="15">
        <v>7.4200699999999999</v>
      </c>
      <c r="K194" s="15">
        <v>0.247336</v>
      </c>
      <c r="M194" s="16" t="s">
        <v>215</v>
      </c>
      <c r="N194" s="16" t="s">
        <v>90</v>
      </c>
      <c r="O194" s="16">
        <v>0.27333333333333332</v>
      </c>
      <c r="P194" s="16">
        <v>22.854800000000001</v>
      </c>
      <c r="Q194" s="16">
        <v>0.76182499999999997</v>
      </c>
      <c r="S194" s="17" t="s">
        <v>215</v>
      </c>
      <c r="T194" s="17" t="s">
        <v>102</v>
      </c>
      <c r="U194" s="17">
        <v>0.76666666666666672</v>
      </c>
      <c r="V194" s="17">
        <v>13.2294</v>
      </c>
      <c r="W194" s="17">
        <v>0.44097999999999998</v>
      </c>
    </row>
    <row r="195" spans="1:23" x14ac:dyDescent="0.25">
      <c r="A195" t="s">
        <v>216</v>
      </c>
      <c r="B195" t="s">
        <v>102</v>
      </c>
      <c r="C195">
        <v>7.6923076923076913E-2</v>
      </c>
      <c r="D195">
        <v>53.2761</v>
      </c>
      <c r="E195">
        <v>2.65055</v>
      </c>
      <c r="G195" s="15" t="s">
        <v>216</v>
      </c>
      <c r="H195" s="15" t="s">
        <v>90</v>
      </c>
      <c r="I195" s="15">
        <v>0.88</v>
      </c>
      <c r="J195" s="15">
        <v>8.4837000000000007</v>
      </c>
      <c r="K195" s="15">
        <v>0.28278999999999999</v>
      </c>
      <c r="M195" s="16" t="s">
        <v>216</v>
      </c>
      <c r="N195" s="16" t="s">
        <v>90</v>
      </c>
      <c r="O195" s="16">
        <v>0.33333333333333331</v>
      </c>
      <c r="P195" s="16">
        <v>20.105599999999999</v>
      </c>
      <c r="Q195" s="16">
        <v>0.67018699999999998</v>
      </c>
      <c r="S195" s="17" t="s">
        <v>216</v>
      </c>
      <c r="T195" s="17" t="s">
        <v>102</v>
      </c>
      <c r="U195" s="17">
        <v>1</v>
      </c>
      <c r="V195" s="17">
        <v>7.0628200000000003</v>
      </c>
      <c r="W195" s="17">
        <v>0.235427</v>
      </c>
    </row>
    <row r="196" spans="1:23" x14ac:dyDescent="0.25">
      <c r="A196" t="s">
        <v>217</v>
      </c>
      <c r="B196" t="s">
        <v>102</v>
      </c>
      <c r="C196">
        <v>9.7643097643097643E-2</v>
      </c>
      <c r="D196">
        <v>68.0642</v>
      </c>
      <c r="E196">
        <v>2.9984199999999999</v>
      </c>
      <c r="G196" s="15" t="s">
        <v>217</v>
      </c>
      <c r="H196" s="15" t="s">
        <v>90</v>
      </c>
      <c r="I196" s="15">
        <v>0.91</v>
      </c>
      <c r="J196" s="15">
        <v>8.0296699999999994</v>
      </c>
      <c r="K196" s="15">
        <v>0.26765600000000001</v>
      </c>
      <c r="M196" s="16" t="s">
        <v>217</v>
      </c>
      <c r="N196" s="16" t="s">
        <v>90</v>
      </c>
      <c r="O196" s="16">
        <v>0.30333333333333334</v>
      </c>
      <c r="P196" s="16">
        <v>21.6281</v>
      </c>
      <c r="Q196" s="16">
        <v>0.72093799999999997</v>
      </c>
      <c r="S196" s="17" t="s">
        <v>217</v>
      </c>
      <c r="T196" s="17" t="s">
        <v>102</v>
      </c>
      <c r="U196" s="17">
        <v>0.85333333333333339</v>
      </c>
      <c r="V196" s="17">
        <v>9.7859200000000008</v>
      </c>
      <c r="W196" s="17">
        <v>0.32619700000000001</v>
      </c>
    </row>
    <row r="197" spans="1:23" x14ac:dyDescent="0.25">
      <c r="A197" t="s">
        <v>218</v>
      </c>
      <c r="B197" t="s">
        <v>102</v>
      </c>
      <c r="C197">
        <v>0.49</v>
      </c>
      <c r="D197">
        <v>31.134599999999999</v>
      </c>
      <c r="E197">
        <v>1.0886199999999999</v>
      </c>
      <c r="G197" s="15" t="s">
        <v>218</v>
      </c>
      <c r="H197" s="15" t="s">
        <v>90</v>
      </c>
      <c r="I197" s="15">
        <v>1</v>
      </c>
      <c r="J197" s="15">
        <v>3.3608099999999999</v>
      </c>
      <c r="K197" s="15">
        <v>0.112027</v>
      </c>
      <c r="M197" s="16" t="s">
        <v>218</v>
      </c>
      <c r="N197" s="16" t="s">
        <v>90</v>
      </c>
      <c r="O197" s="16">
        <v>0.16</v>
      </c>
      <c r="P197" s="16">
        <v>25.558900000000001</v>
      </c>
      <c r="Q197" s="16">
        <v>0.85196400000000005</v>
      </c>
      <c r="S197" s="17" t="s">
        <v>218</v>
      </c>
      <c r="T197" s="17" t="s">
        <v>102</v>
      </c>
      <c r="U197" s="17">
        <v>1</v>
      </c>
      <c r="V197" s="17">
        <v>10.7469</v>
      </c>
      <c r="W197" s="17">
        <v>0.35822900000000002</v>
      </c>
    </row>
    <row r="198" spans="1:23" x14ac:dyDescent="0.25">
      <c r="A198" t="s">
        <v>219</v>
      </c>
      <c r="B198" t="s">
        <v>102</v>
      </c>
      <c r="C198">
        <v>0.47</v>
      </c>
      <c r="D198">
        <v>24.967400000000001</v>
      </c>
      <c r="E198">
        <v>0.83224500000000001</v>
      </c>
      <c r="G198" s="15" t="s">
        <v>219</v>
      </c>
      <c r="H198" s="15" t="s">
        <v>90</v>
      </c>
      <c r="I198" s="15">
        <v>1</v>
      </c>
      <c r="J198" s="15">
        <v>4.2069999999999999</v>
      </c>
      <c r="K198" s="15">
        <v>0.140233</v>
      </c>
      <c r="M198" s="16" t="s">
        <v>219</v>
      </c>
      <c r="N198" s="16" t="s">
        <v>90</v>
      </c>
      <c r="O198" s="16">
        <v>0.51333333333333331</v>
      </c>
      <c r="P198" s="16">
        <v>20.312200000000001</v>
      </c>
      <c r="Q198" s="16">
        <v>0.67707200000000001</v>
      </c>
      <c r="S198" s="17" t="s">
        <v>219</v>
      </c>
      <c r="T198" s="17" t="s">
        <v>102</v>
      </c>
      <c r="U198" s="17">
        <v>1</v>
      </c>
      <c r="V198" s="17">
        <v>10.2273</v>
      </c>
      <c r="W198" s="17">
        <v>0.34091100000000002</v>
      </c>
    </row>
    <row r="199" spans="1:23" x14ac:dyDescent="0.25">
      <c r="A199" t="s">
        <v>220</v>
      </c>
      <c r="B199" t="s">
        <v>102</v>
      </c>
      <c r="C199">
        <v>0.58666666666666667</v>
      </c>
      <c r="D199">
        <v>21.676200000000001</v>
      </c>
      <c r="E199">
        <v>0.72254099999999999</v>
      </c>
      <c r="G199" s="15" t="s">
        <v>220</v>
      </c>
      <c r="H199" s="15" t="s">
        <v>90</v>
      </c>
      <c r="I199" s="15">
        <v>1</v>
      </c>
      <c r="J199" s="15">
        <v>3.79515</v>
      </c>
      <c r="K199" s="15">
        <v>0.12650500000000001</v>
      </c>
      <c r="M199" s="16" t="s">
        <v>220</v>
      </c>
      <c r="N199" s="16" t="s">
        <v>90</v>
      </c>
      <c r="O199" s="16">
        <v>0.40333333333333332</v>
      </c>
      <c r="P199" s="16">
        <v>21.4284</v>
      </c>
      <c r="Q199" s="16">
        <v>0.71428100000000005</v>
      </c>
      <c r="S199" s="17" t="s">
        <v>220</v>
      </c>
      <c r="T199" s="17" t="s">
        <v>102</v>
      </c>
      <c r="U199" s="17">
        <v>1</v>
      </c>
      <c r="V199" s="17">
        <v>9.4526000000000003</v>
      </c>
      <c r="W199" s="17">
        <v>0.31508700000000001</v>
      </c>
    </row>
    <row r="200" spans="1:23" x14ac:dyDescent="0.25">
      <c r="A200" t="s">
        <v>221</v>
      </c>
      <c r="B200" t="s">
        <v>102</v>
      </c>
      <c r="C200">
        <v>0.61333333333333329</v>
      </c>
      <c r="D200">
        <v>17.619</v>
      </c>
      <c r="E200">
        <v>0.58729900000000002</v>
      </c>
      <c r="G200" s="15" t="s">
        <v>221</v>
      </c>
      <c r="H200" s="15" t="s">
        <v>90</v>
      </c>
      <c r="I200" s="15">
        <v>1</v>
      </c>
      <c r="J200" s="15">
        <v>3.5606900000000001</v>
      </c>
      <c r="K200" s="15">
        <v>0.11869</v>
      </c>
      <c r="M200" s="16" t="s">
        <v>221</v>
      </c>
      <c r="N200" s="16" t="s">
        <v>90</v>
      </c>
      <c r="O200" s="16">
        <v>0.14666666666666667</v>
      </c>
      <c r="P200" s="16">
        <v>23.819199999999999</v>
      </c>
      <c r="Q200" s="16">
        <v>0.79397300000000004</v>
      </c>
      <c r="S200" s="17" t="s">
        <v>221</v>
      </c>
      <c r="T200" s="17" t="s">
        <v>102</v>
      </c>
      <c r="U200" s="17">
        <v>0.92333333333333334</v>
      </c>
      <c r="V200" s="17">
        <v>11.9636</v>
      </c>
      <c r="W200" s="17">
        <v>0.39878599999999997</v>
      </c>
    </row>
    <row r="201" spans="1:23" x14ac:dyDescent="0.25">
      <c r="A201" t="s">
        <v>222</v>
      </c>
      <c r="B201" t="s">
        <v>102</v>
      </c>
      <c r="C201">
        <v>0.85666666666666669</v>
      </c>
      <c r="D201">
        <v>15.155799999999999</v>
      </c>
      <c r="E201">
        <v>0.505193</v>
      </c>
      <c r="G201" s="15" t="s">
        <v>222</v>
      </c>
      <c r="H201" s="15" t="s">
        <v>90</v>
      </c>
      <c r="I201" s="15">
        <v>1</v>
      </c>
      <c r="J201" s="15">
        <v>3.3651300000000002</v>
      </c>
      <c r="K201" s="15">
        <v>0.11217100000000001</v>
      </c>
      <c r="M201" s="16" t="s">
        <v>222</v>
      </c>
      <c r="N201" s="16" t="s">
        <v>90</v>
      </c>
      <c r="O201" s="16">
        <v>0.3</v>
      </c>
      <c r="P201" s="16">
        <v>22.8339</v>
      </c>
      <c r="Q201" s="16">
        <v>0.76112899999999994</v>
      </c>
      <c r="S201" s="17" t="s">
        <v>222</v>
      </c>
      <c r="T201" s="17" t="s">
        <v>102</v>
      </c>
      <c r="U201" s="17">
        <v>0.90333333333333343</v>
      </c>
      <c r="V201" s="17">
        <v>10.9102</v>
      </c>
      <c r="W201" s="17">
        <v>0.36367300000000002</v>
      </c>
    </row>
    <row r="202" spans="1:23" x14ac:dyDescent="0.25">
      <c r="A202" t="s">
        <v>223</v>
      </c>
      <c r="B202" t="s">
        <v>102</v>
      </c>
      <c r="C202">
        <v>0.33666666666666667</v>
      </c>
      <c r="D202">
        <v>27.7806</v>
      </c>
      <c r="E202">
        <v>0.92602099999999998</v>
      </c>
      <c r="G202" s="15" t="s">
        <v>223</v>
      </c>
      <c r="H202" s="15" t="s">
        <v>90</v>
      </c>
      <c r="I202" s="15">
        <v>0.94666666666666666</v>
      </c>
      <c r="J202" s="15">
        <v>7.6468400000000001</v>
      </c>
      <c r="K202" s="15">
        <v>0.25489499999999998</v>
      </c>
      <c r="M202" s="16" t="s">
        <v>223</v>
      </c>
      <c r="N202" s="16" t="s">
        <v>90</v>
      </c>
      <c r="O202" s="16">
        <v>0.23</v>
      </c>
      <c r="P202" s="16">
        <v>22.960599999999999</v>
      </c>
      <c r="Q202" s="16">
        <v>0.76535200000000003</v>
      </c>
      <c r="S202" s="17" t="s">
        <v>223</v>
      </c>
      <c r="T202" s="17" t="s">
        <v>102</v>
      </c>
      <c r="U202" s="17">
        <v>1</v>
      </c>
      <c r="V202" s="17">
        <v>7.9089400000000003</v>
      </c>
      <c r="W202" s="17">
        <v>0.263631</v>
      </c>
    </row>
    <row r="203" spans="1:23" x14ac:dyDescent="0.25">
      <c r="A203" t="s">
        <v>224</v>
      </c>
      <c r="B203" t="s">
        <v>102</v>
      </c>
      <c r="C203">
        <v>0.33999999999999997</v>
      </c>
      <c r="D203">
        <v>35.214599999999997</v>
      </c>
      <c r="E203">
        <v>1.2994300000000001</v>
      </c>
      <c r="G203" s="15" t="s">
        <v>224</v>
      </c>
      <c r="H203" s="15" t="s">
        <v>90</v>
      </c>
      <c r="I203" s="15">
        <v>0.95333333333333337</v>
      </c>
      <c r="J203" s="15">
        <v>5.8179499999999997</v>
      </c>
      <c r="K203" s="15">
        <v>0.19393199999999999</v>
      </c>
      <c r="M203" s="16" t="s">
        <v>224</v>
      </c>
      <c r="N203" s="16" t="s">
        <v>90</v>
      </c>
      <c r="O203" s="16">
        <v>0.85</v>
      </c>
      <c r="P203" s="16">
        <v>16.109300000000001</v>
      </c>
      <c r="Q203" s="16">
        <v>0.53697600000000001</v>
      </c>
      <c r="S203" s="17" t="s">
        <v>224</v>
      </c>
      <c r="T203" s="17" t="s">
        <v>102</v>
      </c>
      <c r="U203" s="17">
        <v>0.94333333333333336</v>
      </c>
      <c r="V203" s="17">
        <v>9.0626300000000004</v>
      </c>
      <c r="W203" s="17">
        <v>0.30208800000000002</v>
      </c>
    </row>
    <row r="204" spans="1:23" x14ac:dyDescent="0.25">
      <c r="A204" t="s">
        <v>225</v>
      </c>
      <c r="B204" t="s">
        <v>102</v>
      </c>
      <c r="C204">
        <v>5.3333333333333337E-2</v>
      </c>
      <c r="D204">
        <v>45.381399999999999</v>
      </c>
      <c r="E204">
        <v>1.9560900000000001</v>
      </c>
      <c r="G204" s="15" t="s">
        <v>225</v>
      </c>
      <c r="H204" s="15" t="s">
        <v>90</v>
      </c>
      <c r="I204" s="15">
        <v>1</v>
      </c>
      <c r="J204" s="15">
        <v>4.68851</v>
      </c>
      <c r="K204" s="15">
        <v>0.15628400000000001</v>
      </c>
      <c r="M204" s="16" t="s">
        <v>225</v>
      </c>
      <c r="N204" s="16" t="s">
        <v>90</v>
      </c>
      <c r="O204" s="16">
        <v>6.0000000000000005E-2</v>
      </c>
      <c r="P204" s="16">
        <v>27.031099999999999</v>
      </c>
      <c r="Q204" s="16">
        <v>0.90103699999999998</v>
      </c>
      <c r="S204" s="17" t="s">
        <v>225</v>
      </c>
      <c r="T204" s="17" t="s">
        <v>102</v>
      </c>
      <c r="U204" s="17">
        <v>0.87333333333333329</v>
      </c>
      <c r="V204" s="17">
        <v>14.6371</v>
      </c>
      <c r="W204" s="17">
        <v>0.48790299999999998</v>
      </c>
    </row>
    <row r="205" spans="1:23" x14ac:dyDescent="0.25">
      <c r="A205" t="s">
        <v>226</v>
      </c>
      <c r="B205" t="s">
        <v>102</v>
      </c>
      <c r="C205">
        <v>7.6666666666666661E-2</v>
      </c>
      <c r="D205">
        <v>51.8172</v>
      </c>
      <c r="E205">
        <v>2.0400499999999999</v>
      </c>
      <c r="G205" s="15" t="s">
        <v>226</v>
      </c>
      <c r="H205" s="15" t="s">
        <v>90</v>
      </c>
      <c r="I205" s="15">
        <v>0.94666666666666666</v>
      </c>
      <c r="J205" s="15">
        <v>6.2320399999999996</v>
      </c>
      <c r="K205" s="15">
        <v>0.207735</v>
      </c>
      <c r="M205" s="16" t="s">
        <v>226</v>
      </c>
      <c r="N205" s="16" t="s">
        <v>90</v>
      </c>
      <c r="O205" s="16">
        <v>0.14333333333333334</v>
      </c>
      <c r="P205" s="16">
        <v>27.6005</v>
      </c>
      <c r="Q205" s="16">
        <v>0.92001699999999997</v>
      </c>
      <c r="S205" s="17" t="s">
        <v>226</v>
      </c>
      <c r="T205" s="17" t="s">
        <v>102</v>
      </c>
      <c r="U205" s="17">
        <v>1</v>
      </c>
      <c r="V205" s="17">
        <v>10.5008</v>
      </c>
      <c r="W205" s="17">
        <v>0.350026</v>
      </c>
    </row>
    <row r="206" spans="1:23" x14ac:dyDescent="0.25">
      <c r="A206" t="s">
        <v>227</v>
      </c>
      <c r="B206" t="s">
        <v>102</v>
      </c>
      <c r="C206">
        <v>2.7027027027027029E-2</v>
      </c>
      <c r="D206">
        <v>51.7239</v>
      </c>
      <c r="E206">
        <v>2.52312</v>
      </c>
      <c r="G206" s="15" t="s">
        <v>227</v>
      </c>
      <c r="H206" s="15" t="s">
        <v>90</v>
      </c>
      <c r="I206" s="15">
        <v>0.96000000000000008</v>
      </c>
      <c r="J206" s="15">
        <v>7.5434200000000002</v>
      </c>
      <c r="K206" s="15">
        <v>0.25144699999999998</v>
      </c>
      <c r="M206" s="16" t="s">
        <v>227</v>
      </c>
      <c r="N206" s="16" t="s">
        <v>90</v>
      </c>
      <c r="O206" s="16">
        <v>0.15</v>
      </c>
      <c r="P206" s="16">
        <v>29.919</v>
      </c>
      <c r="Q206" s="16">
        <v>0.99729900000000005</v>
      </c>
      <c r="S206" s="17" t="s">
        <v>227</v>
      </c>
      <c r="T206" s="17" t="s">
        <v>102</v>
      </c>
      <c r="U206" s="17">
        <v>0.74666666666666659</v>
      </c>
      <c r="V206" s="17">
        <v>16.4191</v>
      </c>
      <c r="W206" s="17">
        <v>0.54730299999999998</v>
      </c>
    </row>
    <row r="207" spans="1:23" x14ac:dyDescent="0.25">
      <c r="A207" t="s">
        <v>228</v>
      </c>
      <c r="B207" t="s">
        <v>102</v>
      </c>
      <c r="C207">
        <v>6.6666666666666666E-2</v>
      </c>
      <c r="D207">
        <v>50.8583</v>
      </c>
      <c r="E207">
        <v>2.19217</v>
      </c>
      <c r="G207" s="15" t="s">
        <v>228</v>
      </c>
      <c r="H207" s="15" t="s">
        <v>90</v>
      </c>
      <c r="I207" s="15">
        <v>0.87</v>
      </c>
      <c r="J207" s="15">
        <v>10.1793</v>
      </c>
      <c r="K207" s="15">
        <v>0.33931099999999997</v>
      </c>
      <c r="M207" s="16" t="s">
        <v>228</v>
      </c>
      <c r="N207" s="16" t="s">
        <v>90</v>
      </c>
      <c r="O207" s="16">
        <v>0.58333333333333337</v>
      </c>
      <c r="P207" s="16">
        <v>20.7363</v>
      </c>
      <c r="Q207" s="16">
        <v>0.69120999999999999</v>
      </c>
      <c r="S207" s="17" t="s">
        <v>228</v>
      </c>
      <c r="T207" s="17" t="s">
        <v>102</v>
      </c>
      <c r="U207" s="17">
        <v>0.92666666666666664</v>
      </c>
      <c r="V207" s="17">
        <v>12.9657</v>
      </c>
      <c r="W207" s="17">
        <v>0.43219000000000002</v>
      </c>
    </row>
    <row r="208" spans="1:23" x14ac:dyDescent="0.25">
      <c r="A208" t="s">
        <v>229</v>
      </c>
      <c r="B208" t="s">
        <v>102</v>
      </c>
      <c r="C208">
        <v>4.3333333333333335E-2</v>
      </c>
      <c r="D208">
        <v>67.308999999999997</v>
      </c>
      <c r="E208">
        <v>3.1749499999999999</v>
      </c>
      <c r="G208" s="15" t="s">
        <v>229</v>
      </c>
      <c r="H208" s="15" t="s">
        <v>90</v>
      </c>
      <c r="I208" s="15">
        <v>1</v>
      </c>
      <c r="J208" s="15">
        <v>4.5748499999999996</v>
      </c>
      <c r="K208" s="15">
        <v>0.15249499999999999</v>
      </c>
      <c r="M208" s="16" t="s">
        <v>229</v>
      </c>
      <c r="N208" s="16" t="s">
        <v>90</v>
      </c>
      <c r="O208" s="16">
        <v>0.91</v>
      </c>
      <c r="P208" s="16">
        <v>14.525</v>
      </c>
      <c r="Q208" s="16">
        <v>0.48416599999999999</v>
      </c>
      <c r="S208" s="17" t="s">
        <v>229</v>
      </c>
      <c r="T208" s="17" t="s">
        <v>102</v>
      </c>
      <c r="U208" s="17">
        <v>0.87666666666666671</v>
      </c>
      <c r="V208" s="17">
        <v>12.6488</v>
      </c>
      <c r="W208" s="17">
        <v>0.42162699999999997</v>
      </c>
    </row>
    <row r="209" spans="1:23" x14ac:dyDescent="0.25">
      <c r="A209" t="s">
        <v>230</v>
      </c>
      <c r="B209" t="s">
        <v>102</v>
      </c>
      <c r="C209">
        <v>0.24315068493150682</v>
      </c>
      <c r="D209">
        <v>35.151299999999999</v>
      </c>
      <c r="E209">
        <v>1.7934399999999999</v>
      </c>
      <c r="G209" s="15" t="s">
        <v>230</v>
      </c>
      <c r="H209" s="15" t="s">
        <v>90</v>
      </c>
      <c r="I209" s="15">
        <v>0.9</v>
      </c>
      <c r="J209" s="15">
        <v>9.3555600000000005</v>
      </c>
      <c r="K209" s="15">
        <v>0.31185200000000002</v>
      </c>
      <c r="M209" s="16" t="s">
        <v>230</v>
      </c>
      <c r="N209" s="16" t="s">
        <v>90</v>
      </c>
      <c r="O209" s="16">
        <v>0.54333333333333333</v>
      </c>
      <c r="P209" s="16">
        <v>20.4208</v>
      </c>
      <c r="Q209" s="16">
        <v>0.68069299999999999</v>
      </c>
      <c r="S209" s="17" t="s">
        <v>230</v>
      </c>
      <c r="T209" s="17" t="s">
        <v>102</v>
      </c>
      <c r="U209" s="17">
        <v>0.90333333333333343</v>
      </c>
      <c r="V209" s="17">
        <v>11.996</v>
      </c>
      <c r="W209" s="17">
        <v>0.39986500000000003</v>
      </c>
    </row>
    <row r="210" spans="1:23" x14ac:dyDescent="0.25">
      <c r="A210" t="s">
        <v>231</v>
      </c>
      <c r="B210" t="s">
        <v>102</v>
      </c>
      <c r="C210">
        <v>0.55666666666666664</v>
      </c>
      <c r="D210">
        <v>17.818200000000001</v>
      </c>
      <c r="E210">
        <v>0.59394100000000005</v>
      </c>
      <c r="G210" s="15" t="s">
        <v>231</v>
      </c>
      <c r="H210" s="15" t="s">
        <v>90</v>
      </c>
      <c r="I210" s="15">
        <v>1</v>
      </c>
      <c r="J210" s="15">
        <v>4.0120300000000002</v>
      </c>
      <c r="K210" s="15">
        <v>0.13373399999999999</v>
      </c>
      <c r="M210" s="16" t="s">
        <v>231</v>
      </c>
      <c r="N210" s="16" t="s">
        <v>90</v>
      </c>
      <c r="O210" s="16">
        <v>0.40666666666666662</v>
      </c>
      <c r="P210" s="16">
        <v>19.8811</v>
      </c>
      <c r="Q210" s="16">
        <v>0.66270399999999996</v>
      </c>
      <c r="S210" s="17" t="s">
        <v>231</v>
      </c>
      <c r="T210" s="17" t="s">
        <v>102</v>
      </c>
      <c r="U210" s="17">
        <v>0.96000000000000008</v>
      </c>
      <c r="V210" s="17">
        <v>9.2591400000000004</v>
      </c>
      <c r="W210" s="17">
        <v>0.30863800000000002</v>
      </c>
    </row>
    <row r="211" spans="1:23" x14ac:dyDescent="0.25">
      <c r="A211" t="s">
        <v>232</v>
      </c>
      <c r="B211" t="s">
        <v>102</v>
      </c>
      <c r="C211">
        <v>0.63</v>
      </c>
      <c r="D211">
        <v>20.014099999999999</v>
      </c>
      <c r="E211">
        <v>0.66713800000000001</v>
      </c>
      <c r="G211" s="15" t="s">
        <v>232</v>
      </c>
      <c r="H211" s="15" t="s">
        <v>90</v>
      </c>
      <c r="I211" s="15">
        <v>1</v>
      </c>
      <c r="J211" s="15">
        <v>4.2053000000000003</v>
      </c>
      <c r="K211" s="15">
        <v>0.140177</v>
      </c>
      <c r="M211" s="16" t="s">
        <v>232</v>
      </c>
      <c r="N211" s="16" t="s">
        <v>90</v>
      </c>
      <c r="O211" s="16">
        <v>0.82666666666666666</v>
      </c>
      <c r="P211" s="16">
        <v>15.803000000000001</v>
      </c>
      <c r="Q211" s="16">
        <v>0.52676599999999996</v>
      </c>
      <c r="S211" s="17" t="s">
        <v>232</v>
      </c>
      <c r="T211" s="17" t="s">
        <v>102</v>
      </c>
      <c r="U211" s="17">
        <v>1</v>
      </c>
      <c r="V211" s="17">
        <v>11.805300000000001</v>
      </c>
      <c r="W211" s="17">
        <v>0.39351000000000003</v>
      </c>
    </row>
    <row r="212" spans="1:23" x14ac:dyDescent="0.25">
      <c r="A212" t="s">
        <v>233</v>
      </c>
      <c r="B212" t="s">
        <v>102</v>
      </c>
      <c r="C212">
        <v>0.61</v>
      </c>
      <c r="D212">
        <v>22.1966</v>
      </c>
      <c r="E212">
        <v>0.73988600000000004</v>
      </c>
      <c r="G212" s="15" t="s">
        <v>233</v>
      </c>
      <c r="H212" s="15" t="s">
        <v>90</v>
      </c>
      <c r="I212" s="15">
        <v>1</v>
      </c>
      <c r="J212" s="15">
        <v>4.0870300000000004</v>
      </c>
      <c r="K212" s="15">
        <v>0.13623399999999999</v>
      </c>
      <c r="M212" s="16" t="s">
        <v>233</v>
      </c>
      <c r="N212" s="16" t="s">
        <v>90</v>
      </c>
      <c r="O212" s="16">
        <v>0.70333333333333337</v>
      </c>
      <c r="P212" s="16">
        <v>16.954499999999999</v>
      </c>
      <c r="Q212" s="16">
        <v>0.56515099999999996</v>
      </c>
      <c r="S212" s="17" t="s">
        <v>233</v>
      </c>
      <c r="T212" s="17" t="s">
        <v>102</v>
      </c>
      <c r="U212" s="17">
        <v>1</v>
      </c>
      <c r="V212" s="17">
        <v>11.227600000000001</v>
      </c>
      <c r="W212" s="17">
        <v>0.37425399999999998</v>
      </c>
    </row>
    <row r="213" spans="1:23" x14ac:dyDescent="0.25">
      <c r="A213" t="s">
        <v>234</v>
      </c>
      <c r="B213" t="s">
        <v>102</v>
      </c>
      <c r="C213">
        <v>0.43666666666666665</v>
      </c>
      <c r="D213">
        <v>26.156300000000002</v>
      </c>
      <c r="E213">
        <v>0.87187499999999996</v>
      </c>
      <c r="G213" s="15" t="s">
        <v>234</v>
      </c>
      <c r="H213" s="15" t="s">
        <v>90</v>
      </c>
      <c r="I213" s="15">
        <v>1</v>
      </c>
      <c r="J213" s="15">
        <v>4.6572399999999998</v>
      </c>
      <c r="K213" s="15">
        <v>0.15524099999999999</v>
      </c>
      <c r="M213" s="16" t="s">
        <v>234</v>
      </c>
      <c r="N213" s="16" t="s">
        <v>90</v>
      </c>
      <c r="O213" s="16">
        <v>0.33999999999999997</v>
      </c>
      <c r="P213" s="16">
        <v>20.747199999999999</v>
      </c>
      <c r="Q213" s="16">
        <v>0.69157299999999999</v>
      </c>
      <c r="S213" s="17" t="s">
        <v>234</v>
      </c>
      <c r="T213" s="17" t="s">
        <v>102</v>
      </c>
      <c r="U213" s="17">
        <v>0.89</v>
      </c>
      <c r="V213" s="17">
        <v>12.857900000000001</v>
      </c>
      <c r="W213" s="17">
        <v>0.42859700000000001</v>
      </c>
    </row>
    <row r="214" spans="1:23" x14ac:dyDescent="0.25">
      <c r="A214" t="s">
        <v>235</v>
      </c>
      <c r="B214" t="s">
        <v>102</v>
      </c>
      <c r="C214">
        <v>0.49333333333333335</v>
      </c>
      <c r="D214">
        <v>30.266400000000001</v>
      </c>
      <c r="E214">
        <v>1.0190699999999999</v>
      </c>
      <c r="G214" s="15" t="s">
        <v>104</v>
      </c>
      <c r="H214" s="15" t="s">
        <v>90</v>
      </c>
      <c r="I214" s="15">
        <v>1</v>
      </c>
      <c r="J214" s="15">
        <v>3.3660800000000002</v>
      </c>
      <c r="K214" s="15">
        <v>0.112578</v>
      </c>
      <c r="M214" s="16" t="s">
        <v>235</v>
      </c>
      <c r="N214" s="16" t="s">
        <v>90</v>
      </c>
      <c r="O214" s="16">
        <v>0.33333333333333331</v>
      </c>
      <c r="P214" s="16">
        <v>20.7684</v>
      </c>
      <c r="Q214" s="16">
        <v>0.69227899999999998</v>
      </c>
      <c r="S214" s="17" t="s">
        <v>235</v>
      </c>
      <c r="T214" s="17" t="s">
        <v>102</v>
      </c>
      <c r="U214" s="17">
        <v>1</v>
      </c>
      <c r="V214" s="17">
        <v>10.2385</v>
      </c>
      <c r="W214" s="17">
        <v>0.34128199999999997</v>
      </c>
    </row>
    <row r="215" spans="1:23" x14ac:dyDescent="0.25">
      <c r="A215" t="s">
        <v>236</v>
      </c>
      <c r="B215" t="s">
        <v>102</v>
      </c>
      <c r="C215">
        <v>0.15666666666666668</v>
      </c>
      <c r="D215">
        <v>42.654299999999999</v>
      </c>
      <c r="E215">
        <v>1.64055</v>
      </c>
      <c r="G215" s="15" t="s">
        <v>105</v>
      </c>
      <c r="H215" s="15" t="s">
        <v>90</v>
      </c>
      <c r="I215" s="15">
        <v>1</v>
      </c>
      <c r="J215" s="15">
        <v>3.58819</v>
      </c>
      <c r="K215" s="15">
        <v>0.119606</v>
      </c>
      <c r="M215" s="16" t="s">
        <v>236</v>
      </c>
      <c r="N215" s="16" t="s">
        <v>90</v>
      </c>
      <c r="O215" s="16">
        <v>0.33333333333333331</v>
      </c>
      <c r="P215" s="16">
        <v>21.734100000000002</v>
      </c>
      <c r="Q215" s="16">
        <v>0.72446999999999995</v>
      </c>
      <c r="S215" s="17" t="s">
        <v>236</v>
      </c>
      <c r="T215" s="17" t="s">
        <v>102</v>
      </c>
      <c r="U215" s="17">
        <v>0.98333333333333328</v>
      </c>
      <c r="V215" s="17">
        <v>11.452400000000001</v>
      </c>
      <c r="W215" s="17">
        <v>0.38174799999999998</v>
      </c>
    </row>
    <row r="216" spans="1:23" x14ac:dyDescent="0.25">
      <c r="A216" t="s">
        <v>237</v>
      </c>
      <c r="B216" t="s">
        <v>102</v>
      </c>
      <c r="C216">
        <v>7.9584775086505175E-2</v>
      </c>
      <c r="D216">
        <v>36.604700000000001</v>
      </c>
      <c r="E216">
        <v>1.61968</v>
      </c>
      <c r="G216" s="15" t="s">
        <v>106</v>
      </c>
      <c r="H216" s="15" t="s">
        <v>90</v>
      </c>
      <c r="I216" s="15">
        <v>0.92999999999999994</v>
      </c>
      <c r="J216" s="15">
        <v>7.55586</v>
      </c>
      <c r="K216" s="15">
        <v>0.25186199999999997</v>
      </c>
      <c r="M216" s="16" t="s">
        <v>237</v>
      </c>
      <c r="N216" s="16" t="s">
        <v>90</v>
      </c>
      <c r="O216" s="16">
        <v>0.65</v>
      </c>
      <c r="P216" s="16">
        <v>16.603899999999999</v>
      </c>
      <c r="Q216" s="16">
        <v>0.55346399999999996</v>
      </c>
      <c r="S216" s="17" t="s">
        <v>237</v>
      </c>
      <c r="T216" s="17" t="s">
        <v>102</v>
      </c>
      <c r="U216" s="17">
        <v>0.91666666666666663</v>
      </c>
      <c r="V216" s="17">
        <v>10.083600000000001</v>
      </c>
      <c r="W216" s="17">
        <v>0.336119</v>
      </c>
    </row>
    <row r="217" spans="1:23" x14ac:dyDescent="0.25">
      <c r="A217" t="s">
        <v>238</v>
      </c>
      <c r="B217" t="s">
        <v>102</v>
      </c>
      <c r="C217">
        <v>9.6989966555183951E-2</v>
      </c>
      <c r="D217">
        <v>45.993400000000001</v>
      </c>
      <c r="E217">
        <v>1.86208</v>
      </c>
      <c r="G217" s="15" t="s">
        <v>107</v>
      </c>
      <c r="H217" s="15" t="s">
        <v>90</v>
      </c>
      <c r="I217" s="15">
        <v>1</v>
      </c>
      <c r="J217" s="15">
        <v>5.0093899999999998</v>
      </c>
      <c r="K217" s="15">
        <v>0.16697999999999999</v>
      </c>
      <c r="M217" s="16" t="s">
        <v>238</v>
      </c>
      <c r="N217" s="16" t="s">
        <v>90</v>
      </c>
      <c r="O217" s="16">
        <v>0.12333333333333334</v>
      </c>
      <c r="P217" s="16">
        <v>26.5229</v>
      </c>
      <c r="Q217" s="16">
        <v>0.88409700000000002</v>
      </c>
      <c r="S217" s="17" t="s">
        <v>238</v>
      </c>
      <c r="T217" s="17" t="s">
        <v>102</v>
      </c>
      <c r="U217" s="17">
        <v>1</v>
      </c>
      <c r="V217" s="17">
        <v>9.3255800000000004</v>
      </c>
      <c r="W217" s="17">
        <v>0.31085299999999999</v>
      </c>
    </row>
    <row r="218" spans="1:23" x14ac:dyDescent="0.25">
      <c r="A218" t="s">
        <v>239</v>
      </c>
      <c r="B218" t="s">
        <v>102</v>
      </c>
      <c r="C218">
        <v>9.0000000000000011E-2</v>
      </c>
      <c r="D218">
        <v>47.011099999999999</v>
      </c>
      <c r="E218">
        <v>1.8081199999999999</v>
      </c>
      <c r="G218" s="15" t="s">
        <v>108</v>
      </c>
      <c r="H218" s="15" t="s">
        <v>90</v>
      </c>
      <c r="I218" s="15">
        <v>1</v>
      </c>
      <c r="J218" s="15">
        <v>4.5047300000000003</v>
      </c>
      <c r="K218" s="15">
        <v>0.15015800000000001</v>
      </c>
      <c r="M218" s="16" t="s">
        <v>239</v>
      </c>
      <c r="N218" s="16" t="s">
        <v>90</v>
      </c>
      <c r="O218" s="16">
        <v>0.28000000000000003</v>
      </c>
      <c r="P218" s="16">
        <v>21.017299999999999</v>
      </c>
      <c r="Q218" s="16">
        <v>0.70057700000000001</v>
      </c>
      <c r="S218" s="17" t="s">
        <v>239</v>
      </c>
      <c r="T218" s="17" t="s">
        <v>102</v>
      </c>
      <c r="U218" s="17">
        <v>0.86</v>
      </c>
      <c r="V218" s="17">
        <v>10.931100000000001</v>
      </c>
      <c r="W218" s="17">
        <v>0.364371</v>
      </c>
    </row>
    <row r="219" spans="1:23" x14ac:dyDescent="0.25">
      <c r="A219" t="s">
        <v>240</v>
      </c>
      <c r="B219" t="s">
        <v>102</v>
      </c>
      <c r="C219">
        <v>4.3624161073825503E-2</v>
      </c>
      <c r="D219">
        <v>68.332300000000004</v>
      </c>
      <c r="E219">
        <v>2.6383100000000002</v>
      </c>
      <c r="G219" s="15" t="s">
        <v>109</v>
      </c>
      <c r="H219" s="15" t="s">
        <v>90</v>
      </c>
      <c r="I219" s="15">
        <v>0.95</v>
      </c>
      <c r="J219" s="15">
        <v>5.7326300000000003</v>
      </c>
      <c r="K219" s="15">
        <v>0.19108800000000001</v>
      </c>
      <c r="M219" s="16" t="s">
        <v>240</v>
      </c>
      <c r="N219" s="16" t="s">
        <v>90</v>
      </c>
      <c r="O219" s="16">
        <v>0.16</v>
      </c>
      <c r="P219" s="16">
        <v>24.388100000000001</v>
      </c>
      <c r="Q219" s="16">
        <v>0.81293700000000002</v>
      </c>
      <c r="S219" s="17" t="s">
        <v>240</v>
      </c>
      <c r="T219" s="17" t="s">
        <v>102</v>
      </c>
      <c r="U219" s="17">
        <v>0.86</v>
      </c>
      <c r="V219" s="17">
        <v>11.500500000000001</v>
      </c>
      <c r="W219" s="17">
        <v>0.38335200000000003</v>
      </c>
    </row>
    <row r="220" spans="1:23" x14ac:dyDescent="0.25">
      <c r="A220" t="s">
        <v>241</v>
      </c>
      <c r="B220" t="s">
        <v>102</v>
      </c>
      <c r="C220">
        <v>0.10367892976588629</v>
      </c>
      <c r="D220">
        <v>49.5319</v>
      </c>
      <c r="E220">
        <v>2.0811700000000002</v>
      </c>
      <c r="G220" s="15" t="s">
        <v>110</v>
      </c>
      <c r="H220" s="15" t="s">
        <v>90</v>
      </c>
      <c r="I220" s="15">
        <v>0.96333333333333326</v>
      </c>
      <c r="J220" s="15">
        <v>5.9832400000000003</v>
      </c>
      <c r="K220" s="15">
        <v>0.19944100000000001</v>
      </c>
      <c r="M220" s="16" t="s">
        <v>241</v>
      </c>
      <c r="N220" s="16" t="s">
        <v>90</v>
      </c>
      <c r="O220" s="16">
        <v>0.08</v>
      </c>
      <c r="P220" s="16">
        <v>25.889399999999998</v>
      </c>
      <c r="Q220" s="16">
        <v>0.86297999999999997</v>
      </c>
      <c r="S220" s="17" t="s">
        <v>241</v>
      </c>
      <c r="T220" s="17" t="s">
        <v>102</v>
      </c>
      <c r="U220" s="17">
        <v>1</v>
      </c>
      <c r="V220" s="17">
        <v>8.79711</v>
      </c>
      <c r="W220" s="17">
        <v>0.29323700000000003</v>
      </c>
    </row>
    <row r="221" spans="1:23" x14ac:dyDescent="0.25">
      <c r="A221" t="s">
        <v>242</v>
      </c>
      <c r="B221" t="s">
        <v>102</v>
      </c>
      <c r="C221">
        <v>3.3333333333333333E-2</v>
      </c>
      <c r="D221">
        <v>41.3247</v>
      </c>
      <c r="E221">
        <v>1.6205799999999999</v>
      </c>
      <c r="G221" s="15" t="s">
        <v>111</v>
      </c>
      <c r="H221" s="15" t="s">
        <v>90</v>
      </c>
      <c r="I221" s="15">
        <v>1</v>
      </c>
      <c r="J221" s="15">
        <v>5.07477</v>
      </c>
      <c r="K221" s="15">
        <v>0.169159</v>
      </c>
      <c r="M221" s="16" t="s">
        <v>242</v>
      </c>
      <c r="N221" s="16" t="s">
        <v>90</v>
      </c>
      <c r="O221" s="16">
        <v>0.68666666666666676</v>
      </c>
      <c r="P221" s="16">
        <v>17.189299999999999</v>
      </c>
      <c r="Q221" s="16">
        <v>0.57297699999999996</v>
      </c>
      <c r="S221" s="17" t="s">
        <v>242</v>
      </c>
      <c r="T221" s="17" t="s">
        <v>102</v>
      </c>
      <c r="U221" s="17">
        <v>1</v>
      </c>
      <c r="V221" s="17">
        <v>6.9610599999999998</v>
      </c>
      <c r="W221" s="17">
        <v>0.23203499999999999</v>
      </c>
    </row>
    <row r="222" spans="1:23" x14ac:dyDescent="0.25">
      <c r="A222" t="s">
        <v>243</v>
      </c>
      <c r="B222" t="s">
        <v>102</v>
      </c>
      <c r="C222">
        <v>3.6666666666666667E-2</v>
      </c>
      <c r="D222">
        <v>37.639099999999999</v>
      </c>
      <c r="E222">
        <v>1.4936100000000001</v>
      </c>
      <c r="G222" s="15" t="s">
        <v>112</v>
      </c>
      <c r="H222" s="15" t="s">
        <v>90</v>
      </c>
      <c r="I222" s="15">
        <v>1</v>
      </c>
      <c r="J222" s="15">
        <v>4.5900499999999997</v>
      </c>
      <c r="K222" s="15">
        <v>0.153002</v>
      </c>
      <c r="M222" s="16" t="s">
        <v>243</v>
      </c>
      <c r="N222" s="16" t="s">
        <v>90</v>
      </c>
      <c r="O222" s="16">
        <v>0.91666666666666663</v>
      </c>
      <c r="P222" s="16">
        <v>16.0169</v>
      </c>
      <c r="Q222" s="16">
        <v>0.53389600000000004</v>
      </c>
      <c r="S222" s="17" t="s">
        <v>243</v>
      </c>
      <c r="T222" s="17" t="s">
        <v>102</v>
      </c>
      <c r="U222" s="17">
        <v>1</v>
      </c>
      <c r="V222" s="17">
        <v>9.6732099999999992</v>
      </c>
      <c r="W222" s="17">
        <v>0.32244</v>
      </c>
    </row>
    <row r="223" spans="1:23" x14ac:dyDescent="0.25">
      <c r="A223" t="s">
        <v>244</v>
      </c>
      <c r="B223" t="s">
        <v>102</v>
      </c>
      <c r="C223">
        <v>0.14333333333333334</v>
      </c>
      <c r="D223">
        <v>45.580199999999998</v>
      </c>
      <c r="E223">
        <v>1.8912899999999999</v>
      </c>
      <c r="G223" s="15" t="s">
        <v>113</v>
      </c>
      <c r="H223" s="15" t="s">
        <v>90</v>
      </c>
      <c r="I223" s="15">
        <v>1</v>
      </c>
      <c r="J223" s="15">
        <v>5.6636899999999999</v>
      </c>
      <c r="K223" s="15">
        <v>0.18879000000000001</v>
      </c>
      <c r="M223" s="16" t="s">
        <v>244</v>
      </c>
      <c r="N223" s="16" t="s">
        <v>90</v>
      </c>
      <c r="O223" s="16">
        <v>0.5</v>
      </c>
      <c r="P223" s="16">
        <v>20.652200000000001</v>
      </c>
      <c r="Q223" s="16">
        <v>0.68840599999999996</v>
      </c>
      <c r="S223" s="17" t="s">
        <v>244</v>
      </c>
      <c r="T223" s="17" t="s">
        <v>102</v>
      </c>
      <c r="U223" s="17">
        <v>1</v>
      </c>
      <c r="V223" s="17">
        <v>8.9211100000000005</v>
      </c>
      <c r="W223" s="17">
        <v>0.29737000000000002</v>
      </c>
    </row>
    <row r="224" spans="1:23" x14ac:dyDescent="0.25">
      <c r="A224" t="s">
        <v>245</v>
      </c>
      <c r="B224" t="s">
        <v>102</v>
      </c>
      <c r="C224">
        <v>0.10666666666666667</v>
      </c>
      <c r="D224">
        <v>40.320599999999999</v>
      </c>
      <c r="E224">
        <v>1.40002</v>
      </c>
      <c r="G224" s="15" t="s">
        <v>114</v>
      </c>
      <c r="H224" s="15" t="s">
        <v>90</v>
      </c>
      <c r="I224" s="15">
        <v>0.96333333333333326</v>
      </c>
      <c r="J224" s="15">
        <v>7.8764799999999999</v>
      </c>
      <c r="K224" s="15">
        <v>0.26254899999999998</v>
      </c>
      <c r="M224" s="16" t="s">
        <v>245</v>
      </c>
      <c r="N224" s="16" t="s">
        <v>90</v>
      </c>
      <c r="O224" s="16">
        <v>0.48666666666666664</v>
      </c>
      <c r="P224" s="16">
        <v>18.409700000000001</v>
      </c>
      <c r="Q224" s="16">
        <v>0.61365800000000004</v>
      </c>
      <c r="S224" s="17" t="s">
        <v>245</v>
      </c>
      <c r="T224" s="17" t="s">
        <v>102</v>
      </c>
      <c r="U224" s="17">
        <v>0.91666666666666663</v>
      </c>
      <c r="V224" s="17">
        <v>11.072900000000001</v>
      </c>
      <c r="W224" s="17">
        <v>0.36909599999999998</v>
      </c>
    </row>
    <row r="225" spans="1:23" x14ac:dyDescent="0.25">
      <c r="A225" t="s">
        <v>246</v>
      </c>
      <c r="B225" t="s">
        <v>102</v>
      </c>
      <c r="C225">
        <v>0.17666666666666667</v>
      </c>
      <c r="D225">
        <v>37.465699999999998</v>
      </c>
      <c r="E225">
        <v>1.2700199999999999</v>
      </c>
      <c r="G225" s="15" t="s">
        <v>115</v>
      </c>
      <c r="H225" s="15" t="s">
        <v>90</v>
      </c>
      <c r="I225" s="15">
        <v>1</v>
      </c>
      <c r="J225" s="15">
        <v>7.4696100000000003</v>
      </c>
      <c r="K225" s="15">
        <v>0.24898700000000001</v>
      </c>
      <c r="M225" s="16" t="s">
        <v>246</v>
      </c>
      <c r="N225" s="16" t="s">
        <v>90</v>
      </c>
      <c r="O225" s="16">
        <v>0.91</v>
      </c>
      <c r="P225" s="16">
        <v>15.9421</v>
      </c>
      <c r="Q225" s="16">
        <v>0.53140200000000004</v>
      </c>
      <c r="S225" s="17" t="s">
        <v>246</v>
      </c>
      <c r="T225" s="17" t="s">
        <v>102</v>
      </c>
      <c r="U225" s="17">
        <v>0.43666666666666665</v>
      </c>
      <c r="V225" s="17">
        <v>23.727599999999999</v>
      </c>
      <c r="W225" s="17">
        <v>0.79091999999999996</v>
      </c>
    </row>
    <row r="226" spans="1:23" x14ac:dyDescent="0.25">
      <c r="A226" t="s">
        <v>247</v>
      </c>
      <c r="B226" t="s">
        <v>102</v>
      </c>
      <c r="C226">
        <v>0.02</v>
      </c>
      <c r="D226">
        <v>56.982900000000001</v>
      </c>
      <c r="E226">
        <v>2.2612299999999999</v>
      </c>
      <c r="G226" s="15" t="s">
        <v>116</v>
      </c>
      <c r="H226" s="15" t="s">
        <v>90</v>
      </c>
      <c r="I226" s="15">
        <v>1</v>
      </c>
      <c r="J226" s="15">
        <v>5.0821399999999999</v>
      </c>
      <c r="K226" s="15">
        <v>0.169405</v>
      </c>
      <c r="M226" s="16" t="s">
        <v>247</v>
      </c>
      <c r="N226" s="16" t="s">
        <v>90</v>
      </c>
      <c r="O226" s="16">
        <v>0.65</v>
      </c>
      <c r="P226" s="16">
        <v>21.417400000000001</v>
      </c>
      <c r="Q226" s="16">
        <v>0.71391499999999997</v>
      </c>
      <c r="S226" s="17" t="s">
        <v>247</v>
      </c>
      <c r="T226" s="17" t="s">
        <v>102</v>
      </c>
      <c r="U226" s="17">
        <v>0.4</v>
      </c>
      <c r="V226" s="17">
        <v>23.241199999999999</v>
      </c>
      <c r="W226" s="17">
        <v>0.77470600000000001</v>
      </c>
    </row>
    <row r="227" spans="1:23" x14ac:dyDescent="0.25">
      <c r="A227" t="s">
        <v>248</v>
      </c>
      <c r="B227" t="s">
        <v>102</v>
      </c>
      <c r="C227">
        <v>9.0000000000000011E-2</v>
      </c>
      <c r="D227">
        <v>54.595199999999998</v>
      </c>
      <c r="E227">
        <v>1.8198399999999999</v>
      </c>
      <c r="G227" s="15" t="s">
        <v>117</v>
      </c>
      <c r="H227" s="15" t="s">
        <v>90</v>
      </c>
      <c r="I227" s="15">
        <v>1</v>
      </c>
      <c r="J227" s="15">
        <v>5.1364700000000001</v>
      </c>
      <c r="K227" s="15">
        <v>0.17121600000000001</v>
      </c>
      <c r="M227" s="16" t="s">
        <v>248</v>
      </c>
      <c r="N227" s="16" t="s">
        <v>90</v>
      </c>
      <c r="O227" s="16">
        <v>0.17666666666666667</v>
      </c>
      <c r="P227" s="16">
        <v>26.3887</v>
      </c>
      <c r="Q227" s="16">
        <v>0.87962300000000004</v>
      </c>
      <c r="S227" s="17" t="s">
        <v>248</v>
      </c>
      <c r="T227" s="17" t="s">
        <v>102</v>
      </c>
      <c r="U227" s="17">
        <v>1</v>
      </c>
      <c r="V227" s="17">
        <v>11.1503</v>
      </c>
      <c r="W227" s="17">
        <v>0.37167499999999998</v>
      </c>
    </row>
    <row r="228" spans="1:23" x14ac:dyDescent="0.25">
      <c r="A228" t="s">
        <v>249</v>
      </c>
      <c r="B228" t="s">
        <v>102</v>
      </c>
      <c r="C228">
        <v>0</v>
      </c>
      <c r="D228">
        <v>86.001099999999994</v>
      </c>
      <c r="E228">
        <v>3.1970700000000001</v>
      </c>
      <c r="G228" s="15" t="s">
        <v>118</v>
      </c>
      <c r="H228" s="15" t="s">
        <v>90</v>
      </c>
      <c r="I228" s="15">
        <v>1</v>
      </c>
      <c r="J228" s="15">
        <v>5.7313700000000001</v>
      </c>
      <c r="K228" s="15">
        <v>0.19104599999999999</v>
      </c>
      <c r="M228" s="16" t="s">
        <v>249</v>
      </c>
      <c r="N228" s="16" t="s">
        <v>90</v>
      </c>
      <c r="O228" s="16">
        <v>0.38</v>
      </c>
      <c r="P228" s="16">
        <v>19.834700000000002</v>
      </c>
      <c r="Q228" s="16">
        <v>0.66115599999999997</v>
      </c>
      <c r="S228" s="17" t="s">
        <v>249</v>
      </c>
      <c r="T228" s="17" t="s">
        <v>102</v>
      </c>
      <c r="U228" s="17">
        <v>1</v>
      </c>
      <c r="V228" s="17">
        <v>12.1371</v>
      </c>
      <c r="W228" s="17">
        <v>0.40456999999999999</v>
      </c>
    </row>
    <row r="229" spans="1:23" x14ac:dyDescent="0.25">
      <c r="A229" t="s">
        <v>250</v>
      </c>
      <c r="B229" t="s">
        <v>102</v>
      </c>
      <c r="C229">
        <v>6.9444444444444448E-2</v>
      </c>
      <c r="D229">
        <v>49.205300000000001</v>
      </c>
      <c r="E229">
        <v>2.6741999999999999</v>
      </c>
      <c r="G229" s="15" t="s">
        <v>119</v>
      </c>
      <c r="H229" s="15" t="s">
        <v>90</v>
      </c>
      <c r="I229" s="15">
        <v>1</v>
      </c>
      <c r="J229" s="15">
        <v>5.50603</v>
      </c>
      <c r="K229" s="15">
        <v>0.183534</v>
      </c>
      <c r="M229" s="16" t="s">
        <v>250</v>
      </c>
      <c r="N229" s="16" t="s">
        <v>90</v>
      </c>
      <c r="O229" s="16">
        <v>0</v>
      </c>
      <c r="P229" s="16">
        <v>26.3751</v>
      </c>
      <c r="Q229" s="16">
        <v>0.87917100000000004</v>
      </c>
      <c r="S229" s="17" t="s">
        <v>250</v>
      </c>
      <c r="T229" s="17" t="s">
        <v>102</v>
      </c>
      <c r="U229" s="17">
        <v>1</v>
      </c>
      <c r="V229" s="17">
        <v>11.6646</v>
      </c>
      <c r="W229" s="17">
        <v>0.388822</v>
      </c>
    </row>
    <row r="230" spans="1:23" x14ac:dyDescent="0.25">
      <c r="A230" t="s">
        <v>251</v>
      </c>
      <c r="B230" t="s">
        <v>102</v>
      </c>
      <c r="C230">
        <v>3.6666666666666667E-2</v>
      </c>
      <c r="D230">
        <v>66.881100000000004</v>
      </c>
      <c r="E230">
        <v>3.0539299999999998</v>
      </c>
      <c r="G230" s="15" t="s">
        <v>120</v>
      </c>
      <c r="H230" s="15" t="s">
        <v>90</v>
      </c>
      <c r="I230" s="15">
        <v>1</v>
      </c>
      <c r="J230" s="15">
        <v>6.2707300000000004</v>
      </c>
      <c r="K230" s="15">
        <v>0.20902399999999999</v>
      </c>
      <c r="M230" s="16" t="s">
        <v>251</v>
      </c>
      <c r="N230" s="16" t="s">
        <v>90</v>
      </c>
      <c r="O230" s="16">
        <v>0.05</v>
      </c>
      <c r="P230" s="16">
        <v>23.326699999999999</v>
      </c>
      <c r="Q230" s="16">
        <v>0.77755600000000002</v>
      </c>
      <c r="S230" s="17" t="s">
        <v>251</v>
      </c>
      <c r="T230" s="17" t="s">
        <v>102</v>
      </c>
      <c r="U230" s="17">
        <v>0.85</v>
      </c>
      <c r="V230" s="17">
        <v>14.9589</v>
      </c>
      <c r="W230" s="17">
        <v>0.49862899999999999</v>
      </c>
    </row>
    <row r="231" spans="1:23" x14ac:dyDescent="0.25">
      <c r="A231" t="s">
        <v>252</v>
      </c>
      <c r="B231" t="s">
        <v>102</v>
      </c>
      <c r="C231">
        <v>2.6666666666666668E-2</v>
      </c>
      <c r="D231">
        <v>51.438299999999998</v>
      </c>
      <c r="E231">
        <v>2.3275299999999999</v>
      </c>
      <c r="G231" s="15" t="s">
        <v>121</v>
      </c>
      <c r="H231" s="15" t="s">
        <v>90</v>
      </c>
      <c r="I231" s="15">
        <v>1</v>
      </c>
      <c r="J231" s="15">
        <v>5.8469699999999998</v>
      </c>
      <c r="K231" s="15">
        <v>0.19489899999999999</v>
      </c>
      <c r="M231" s="16" t="s">
        <v>252</v>
      </c>
      <c r="N231" s="16" t="s">
        <v>90</v>
      </c>
      <c r="O231" s="16">
        <v>0.32666666666666672</v>
      </c>
      <c r="P231" s="16">
        <v>22.8461</v>
      </c>
      <c r="Q231" s="16">
        <v>0.76153700000000002</v>
      </c>
      <c r="S231" s="17" t="s">
        <v>252</v>
      </c>
      <c r="T231" s="17" t="s">
        <v>102</v>
      </c>
      <c r="U231" s="17">
        <v>0.91</v>
      </c>
      <c r="V231" s="17">
        <v>12.520799999999999</v>
      </c>
      <c r="W231" s="17">
        <v>0.41735899999999998</v>
      </c>
    </row>
    <row r="232" spans="1:23" x14ac:dyDescent="0.25">
      <c r="A232" t="s">
        <v>253</v>
      </c>
      <c r="B232" t="s">
        <v>102</v>
      </c>
      <c r="C232">
        <v>0.14625850340136054</v>
      </c>
      <c r="D232">
        <v>41.494100000000003</v>
      </c>
      <c r="E232">
        <v>1.78854</v>
      </c>
      <c r="G232" s="15" t="s">
        <v>122</v>
      </c>
      <c r="H232" s="15" t="s">
        <v>90</v>
      </c>
      <c r="I232" s="15">
        <v>0.95666666666666667</v>
      </c>
      <c r="J232" s="15">
        <v>6.69693</v>
      </c>
      <c r="K232" s="15">
        <v>0.22323100000000001</v>
      </c>
      <c r="M232" s="16" t="s">
        <v>253</v>
      </c>
      <c r="N232" s="16" t="s">
        <v>90</v>
      </c>
      <c r="O232" s="16">
        <v>0.21</v>
      </c>
      <c r="P232" s="16">
        <v>22.397600000000001</v>
      </c>
      <c r="Q232" s="16">
        <v>0.746587</v>
      </c>
      <c r="S232" s="17" t="s">
        <v>253</v>
      </c>
      <c r="T232" s="17" t="s">
        <v>102</v>
      </c>
      <c r="U232" s="17">
        <v>0.81</v>
      </c>
      <c r="V232" s="17">
        <v>12.874599999999999</v>
      </c>
      <c r="W232" s="17">
        <v>0.42915399999999998</v>
      </c>
    </row>
    <row r="233" spans="1:23" x14ac:dyDescent="0.25">
      <c r="A233" t="s">
        <v>254</v>
      </c>
      <c r="B233" t="s">
        <v>102</v>
      </c>
      <c r="C233">
        <v>1.4035087719298246E-2</v>
      </c>
      <c r="D233">
        <v>44.273499999999999</v>
      </c>
      <c r="E233">
        <v>2.21367</v>
      </c>
      <c r="G233" s="15" t="s">
        <v>123</v>
      </c>
      <c r="H233" s="15" t="s">
        <v>90</v>
      </c>
      <c r="I233" s="15">
        <v>0.89333333333333331</v>
      </c>
      <c r="J233" s="15">
        <v>9.9004399999999997</v>
      </c>
      <c r="K233" s="15">
        <v>0.330015</v>
      </c>
      <c r="M233" s="16" t="s">
        <v>254</v>
      </c>
      <c r="N233" s="16" t="s">
        <v>90</v>
      </c>
      <c r="O233" s="16">
        <v>0.41000000000000003</v>
      </c>
      <c r="P233" s="16">
        <v>20.562200000000001</v>
      </c>
      <c r="Q233" s="16">
        <v>0.68540699999999999</v>
      </c>
      <c r="S233" s="17" t="s">
        <v>254</v>
      </c>
      <c r="T233" s="17" t="s">
        <v>102</v>
      </c>
      <c r="U233" s="17">
        <v>0.95333333333333337</v>
      </c>
      <c r="V233" s="17">
        <v>10.048299999999999</v>
      </c>
      <c r="W233" s="17">
        <v>0.33494400000000002</v>
      </c>
    </row>
    <row r="234" spans="1:23" x14ac:dyDescent="0.25">
      <c r="A234" t="s">
        <v>255</v>
      </c>
      <c r="B234" t="s">
        <v>102</v>
      </c>
      <c r="C234">
        <v>0.1858108108108108</v>
      </c>
      <c r="D234">
        <v>37.854799999999997</v>
      </c>
      <c r="E234">
        <v>1.80261</v>
      </c>
      <c r="G234" s="15" t="s">
        <v>124</v>
      </c>
      <c r="H234" s="15" t="s">
        <v>90</v>
      </c>
      <c r="I234" s="15">
        <v>0.84333333333333338</v>
      </c>
      <c r="J234" s="15">
        <v>14.0107</v>
      </c>
      <c r="K234" s="15">
        <v>0.46702199999999999</v>
      </c>
      <c r="M234" s="16" t="s">
        <v>255</v>
      </c>
      <c r="N234" s="16" t="s">
        <v>90</v>
      </c>
      <c r="O234" s="16">
        <v>0.93333333333333335</v>
      </c>
      <c r="P234" s="16">
        <v>13.8535</v>
      </c>
      <c r="Q234" s="16">
        <v>0.461783</v>
      </c>
      <c r="S234" s="17" t="s">
        <v>255</v>
      </c>
      <c r="T234" s="17" t="s">
        <v>102</v>
      </c>
      <c r="U234" s="17">
        <v>1</v>
      </c>
      <c r="V234" s="17">
        <v>9.8135600000000007</v>
      </c>
      <c r="W234" s="17">
        <v>0.32711899999999999</v>
      </c>
    </row>
    <row r="235" spans="1:23" x14ac:dyDescent="0.25">
      <c r="A235" t="s">
        <v>256</v>
      </c>
      <c r="B235" t="s">
        <v>102</v>
      </c>
      <c r="C235">
        <v>3.3557046979865772E-2</v>
      </c>
      <c r="D235">
        <v>69.175399999999996</v>
      </c>
      <c r="E235">
        <v>2.8467199999999999</v>
      </c>
      <c r="G235" s="15" t="s">
        <v>125</v>
      </c>
      <c r="H235" s="15" t="s">
        <v>90</v>
      </c>
      <c r="I235" s="15">
        <v>0.95</v>
      </c>
      <c r="J235" s="15">
        <v>4.9091100000000001</v>
      </c>
      <c r="K235" s="15">
        <v>0.163637</v>
      </c>
      <c r="M235" s="16" t="s">
        <v>256</v>
      </c>
      <c r="N235" s="16" t="s">
        <v>90</v>
      </c>
      <c r="O235" s="16">
        <v>0.57333333333333336</v>
      </c>
      <c r="P235" s="16">
        <v>17.3032</v>
      </c>
      <c r="Q235" s="16">
        <v>0.57677199999999995</v>
      </c>
      <c r="S235" s="17" t="s">
        <v>256</v>
      </c>
      <c r="T235" s="17" t="s">
        <v>102</v>
      </c>
      <c r="U235" s="17">
        <v>1</v>
      </c>
      <c r="V235" s="17">
        <v>9.8450000000000006</v>
      </c>
      <c r="W235" s="17">
        <v>0.32816699999999999</v>
      </c>
    </row>
    <row r="236" spans="1:23" x14ac:dyDescent="0.25">
      <c r="A236" t="s">
        <v>257</v>
      </c>
      <c r="B236" t="s">
        <v>102</v>
      </c>
      <c r="C236">
        <v>6.0000000000000005E-2</v>
      </c>
      <c r="D236">
        <v>75.936099999999996</v>
      </c>
      <c r="E236">
        <v>2.6644199999999998</v>
      </c>
      <c r="G236" s="15" t="s">
        <v>126</v>
      </c>
      <c r="H236" s="15" t="s">
        <v>90</v>
      </c>
      <c r="I236" s="15">
        <v>1</v>
      </c>
      <c r="J236" s="15">
        <v>4.5234399999999999</v>
      </c>
      <c r="K236" s="15">
        <v>0.150781</v>
      </c>
      <c r="M236" s="16" t="s">
        <v>257</v>
      </c>
      <c r="N236" s="16" t="s">
        <v>90</v>
      </c>
      <c r="O236" s="16">
        <v>0.86333333333333329</v>
      </c>
      <c r="P236" s="16">
        <v>15.3964</v>
      </c>
      <c r="Q236" s="16">
        <v>0.51321300000000003</v>
      </c>
      <c r="S236" s="17" t="s">
        <v>257</v>
      </c>
      <c r="T236" s="17" t="s">
        <v>102</v>
      </c>
      <c r="U236" s="17">
        <v>0.83333333333333337</v>
      </c>
      <c r="V236" s="17">
        <v>13.3034</v>
      </c>
      <c r="W236" s="17">
        <v>0.44344699999999998</v>
      </c>
    </row>
    <row r="237" spans="1:23" x14ac:dyDescent="0.25">
      <c r="A237" t="s">
        <v>258</v>
      </c>
      <c r="B237" t="s">
        <v>102</v>
      </c>
      <c r="C237">
        <v>6.3333333333333325E-2</v>
      </c>
      <c r="D237">
        <v>61.552500000000002</v>
      </c>
      <c r="E237">
        <v>2.3857499999999998</v>
      </c>
      <c r="G237" s="15" t="s">
        <v>127</v>
      </c>
      <c r="H237" s="15" t="s">
        <v>90</v>
      </c>
      <c r="I237" s="15">
        <v>1</v>
      </c>
      <c r="J237" s="15">
        <v>5.2641</v>
      </c>
      <c r="K237" s="15">
        <v>0.17546999999999999</v>
      </c>
      <c r="M237" s="16" t="s">
        <v>258</v>
      </c>
      <c r="N237" s="16" t="s">
        <v>90</v>
      </c>
      <c r="O237" s="16">
        <v>0.34333333333333338</v>
      </c>
      <c r="P237" s="16">
        <v>24.5581</v>
      </c>
      <c r="Q237" s="16">
        <v>0.818604</v>
      </c>
      <c r="S237" s="17" t="s">
        <v>258</v>
      </c>
      <c r="T237" s="17" t="s">
        <v>102</v>
      </c>
      <c r="U237" s="17">
        <v>1</v>
      </c>
      <c r="V237" s="17">
        <v>12.834099999999999</v>
      </c>
      <c r="W237" s="17">
        <v>0.42780400000000002</v>
      </c>
    </row>
    <row r="238" spans="1:23" x14ac:dyDescent="0.25">
      <c r="A238" t="s">
        <v>259</v>
      </c>
      <c r="B238" t="s">
        <v>102</v>
      </c>
      <c r="C238">
        <v>5.3333333333333337E-2</v>
      </c>
      <c r="D238">
        <v>55.091700000000003</v>
      </c>
      <c r="E238">
        <v>2.0947399999999998</v>
      </c>
      <c r="G238" s="15" t="s">
        <v>128</v>
      </c>
      <c r="H238" s="15" t="s">
        <v>90</v>
      </c>
      <c r="I238" s="15">
        <v>1</v>
      </c>
      <c r="J238" s="15">
        <v>4.7113800000000001</v>
      </c>
      <c r="K238" s="15">
        <v>0.15704599999999999</v>
      </c>
      <c r="M238" s="16" t="s">
        <v>259</v>
      </c>
      <c r="N238" s="16" t="s">
        <v>90</v>
      </c>
      <c r="O238" s="16">
        <v>0.19333333333333333</v>
      </c>
      <c r="P238" s="16">
        <v>25.352799999999998</v>
      </c>
      <c r="Q238" s="16">
        <v>0.84509400000000001</v>
      </c>
      <c r="S238" s="17" t="s">
        <v>259</v>
      </c>
      <c r="T238" s="17" t="s">
        <v>102</v>
      </c>
      <c r="U238" s="17">
        <v>1</v>
      </c>
      <c r="V238" s="17">
        <v>13.893700000000001</v>
      </c>
      <c r="W238" s="17">
        <v>0.46312300000000001</v>
      </c>
    </row>
    <row r="239" spans="1:23" x14ac:dyDescent="0.25">
      <c r="A239" t="s">
        <v>260</v>
      </c>
      <c r="B239" t="s">
        <v>102</v>
      </c>
      <c r="C239">
        <v>0.10333333333333333</v>
      </c>
      <c r="D239">
        <v>66.311899999999994</v>
      </c>
      <c r="E239">
        <v>2.4290099999999999</v>
      </c>
      <c r="G239" s="15" t="s">
        <v>129</v>
      </c>
      <c r="H239" s="15" t="s">
        <v>90</v>
      </c>
      <c r="I239" s="15">
        <v>0.98</v>
      </c>
      <c r="J239" s="15">
        <v>5.8241100000000001</v>
      </c>
      <c r="K239" s="15">
        <v>0.194137</v>
      </c>
      <c r="M239" s="16" t="s">
        <v>260</v>
      </c>
      <c r="N239" s="16" t="s">
        <v>90</v>
      </c>
      <c r="O239" s="16">
        <v>0.16</v>
      </c>
      <c r="P239" s="16">
        <v>26.8187</v>
      </c>
      <c r="Q239" s="16">
        <v>0.89395599999999997</v>
      </c>
      <c r="S239" s="17" t="s">
        <v>260</v>
      </c>
      <c r="T239" s="17" t="s">
        <v>102</v>
      </c>
      <c r="U239" s="17">
        <v>0.60666666666666669</v>
      </c>
      <c r="V239" s="17">
        <v>17.296099999999999</v>
      </c>
      <c r="W239" s="17">
        <v>0.57653600000000005</v>
      </c>
    </row>
    <row r="240" spans="1:23" x14ac:dyDescent="0.25">
      <c r="A240" t="s">
        <v>261</v>
      </c>
      <c r="B240" t="s">
        <v>102</v>
      </c>
      <c r="C240">
        <v>0</v>
      </c>
      <c r="D240">
        <v>51.297800000000002</v>
      </c>
      <c r="E240">
        <v>2.7286100000000002</v>
      </c>
      <c r="G240" s="15" t="s">
        <v>130</v>
      </c>
      <c r="H240" s="15" t="s">
        <v>90</v>
      </c>
      <c r="I240" s="15">
        <v>1</v>
      </c>
      <c r="J240" s="15">
        <v>5.0754999999999999</v>
      </c>
      <c r="K240" s="15">
        <v>0.169183</v>
      </c>
      <c r="M240" s="16" t="s">
        <v>261</v>
      </c>
      <c r="N240" s="16" t="s">
        <v>90</v>
      </c>
      <c r="O240" s="16">
        <v>0.33999999999999997</v>
      </c>
      <c r="P240" s="16">
        <v>23.978300000000001</v>
      </c>
      <c r="Q240" s="16">
        <v>0.79927499999999996</v>
      </c>
      <c r="S240" s="17" t="s">
        <v>261</v>
      </c>
      <c r="T240" s="17" t="s">
        <v>102</v>
      </c>
      <c r="U240" s="17">
        <v>0.68333333333333335</v>
      </c>
      <c r="V240" s="17">
        <v>15.7745</v>
      </c>
      <c r="W240" s="17">
        <v>0.52581599999999995</v>
      </c>
    </row>
    <row r="241" spans="1:23" x14ac:dyDescent="0.25">
      <c r="A241" t="s">
        <v>262</v>
      </c>
      <c r="B241" t="s">
        <v>102</v>
      </c>
      <c r="C241">
        <v>0</v>
      </c>
      <c r="D241">
        <v>36.095599999999997</v>
      </c>
      <c r="E241">
        <v>2.3287499999999999</v>
      </c>
      <c r="G241" s="15" t="s">
        <v>131</v>
      </c>
      <c r="H241" s="15" t="s">
        <v>90</v>
      </c>
      <c r="I241" s="15">
        <v>1</v>
      </c>
      <c r="J241" s="15">
        <v>4.13436</v>
      </c>
      <c r="K241" s="15">
        <v>0.13781199999999999</v>
      </c>
      <c r="M241" s="16" t="s">
        <v>262</v>
      </c>
      <c r="N241" s="16" t="s">
        <v>90</v>
      </c>
      <c r="O241" s="16">
        <v>9.6666666666666665E-2</v>
      </c>
      <c r="P241" s="16">
        <v>26.541</v>
      </c>
      <c r="Q241" s="16">
        <v>0.88470000000000004</v>
      </c>
      <c r="S241" s="17" t="s">
        <v>262</v>
      </c>
      <c r="T241" s="17" t="s">
        <v>102</v>
      </c>
      <c r="U241" s="17">
        <v>0.61</v>
      </c>
      <c r="V241" s="17">
        <v>17.138200000000001</v>
      </c>
      <c r="W241" s="17">
        <v>0.57127399999999995</v>
      </c>
    </row>
    <row r="242" spans="1:23" x14ac:dyDescent="0.25">
      <c r="A242" t="s">
        <v>263</v>
      </c>
      <c r="B242" t="s">
        <v>102</v>
      </c>
      <c r="C242">
        <v>0</v>
      </c>
      <c r="D242">
        <v>68.731899999999996</v>
      </c>
      <c r="E242">
        <v>3.1528399999999999</v>
      </c>
      <c r="G242" s="15" t="s">
        <v>132</v>
      </c>
      <c r="H242" s="15" t="s">
        <v>90</v>
      </c>
      <c r="I242" s="15">
        <v>1</v>
      </c>
      <c r="J242" s="15">
        <v>3.51281</v>
      </c>
      <c r="K242" s="15">
        <v>0.117094</v>
      </c>
      <c r="M242" s="16" t="s">
        <v>263</v>
      </c>
      <c r="N242" s="16" t="s">
        <v>90</v>
      </c>
      <c r="O242" s="16">
        <v>0.3</v>
      </c>
      <c r="P242" s="16">
        <v>24.369499999999999</v>
      </c>
      <c r="Q242" s="16">
        <v>0.81231699999999996</v>
      </c>
      <c r="S242" s="17" t="s">
        <v>263</v>
      </c>
      <c r="T242" s="17" t="s">
        <v>102</v>
      </c>
      <c r="U242" s="17">
        <v>0.51333333333333331</v>
      </c>
      <c r="V242" s="17">
        <v>20.366299999999999</v>
      </c>
      <c r="W242" s="17">
        <v>0.67887799999999998</v>
      </c>
    </row>
    <row r="243" spans="1:23" x14ac:dyDescent="0.25">
      <c r="A243" t="s">
        <v>264</v>
      </c>
      <c r="B243" t="s">
        <v>102</v>
      </c>
      <c r="C243">
        <v>1.3745704467353953E-2</v>
      </c>
      <c r="D243">
        <v>39.410899999999998</v>
      </c>
      <c r="E243">
        <v>3.0316100000000001</v>
      </c>
      <c r="G243" s="15" t="s">
        <v>133</v>
      </c>
      <c r="H243" s="15" t="s">
        <v>90</v>
      </c>
      <c r="I243" s="15">
        <v>0.95333333333333337</v>
      </c>
      <c r="J243" s="15">
        <v>5.9486800000000004</v>
      </c>
      <c r="K243" s="15">
        <v>0.19828899999999999</v>
      </c>
      <c r="M243" s="16" t="s">
        <v>264</v>
      </c>
      <c r="N243" s="16" t="s">
        <v>90</v>
      </c>
      <c r="O243" s="16">
        <v>0.14000000000000001</v>
      </c>
      <c r="P243" s="16">
        <v>23.749099999999999</v>
      </c>
      <c r="Q243" s="16">
        <v>0.79163700000000004</v>
      </c>
      <c r="S243" s="17" t="s">
        <v>264</v>
      </c>
      <c r="T243" s="17" t="s">
        <v>102</v>
      </c>
      <c r="U243" s="17">
        <v>1</v>
      </c>
      <c r="V243" s="17">
        <v>12.844799999999999</v>
      </c>
      <c r="W243" s="17">
        <v>0.42815999999999999</v>
      </c>
    </row>
    <row r="244" spans="1:23" x14ac:dyDescent="0.25">
      <c r="A244" t="s">
        <v>265</v>
      </c>
      <c r="B244" t="s">
        <v>102</v>
      </c>
      <c r="C244">
        <v>4.0293040293040296E-2</v>
      </c>
      <c r="D244">
        <v>35.358199999999997</v>
      </c>
      <c r="E244">
        <v>2.1692200000000001</v>
      </c>
      <c r="G244" s="15" t="s">
        <v>134</v>
      </c>
      <c r="H244" s="15" t="s">
        <v>90</v>
      </c>
      <c r="I244" s="15">
        <v>0.96000000000000008</v>
      </c>
      <c r="J244" s="15">
        <v>9.7810699999999997</v>
      </c>
      <c r="K244" s="15">
        <v>0.32603599999999999</v>
      </c>
      <c r="M244" s="16" t="s">
        <v>265</v>
      </c>
      <c r="N244" s="16" t="s">
        <v>90</v>
      </c>
      <c r="O244" s="16">
        <v>9.3333333333333324E-2</v>
      </c>
      <c r="P244" s="16">
        <v>31.7376</v>
      </c>
      <c r="Q244" s="16">
        <v>1.05792</v>
      </c>
      <c r="S244" s="17" t="s">
        <v>265</v>
      </c>
      <c r="T244" s="17" t="s">
        <v>102</v>
      </c>
      <c r="U244" s="17">
        <v>0.87333333333333329</v>
      </c>
      <c r="V244" s="17">
        <v>14.508800000000001</v>
      </c>
      <c r="W244" s="17">
        <v>0.48362699999999997</v>
      </c>
    </row>
    <row r="245" spans="1:23" x14ac:dyDescent="0.25">
      <c r="A245" t="s">
        <v>266</v>
      </c>
      <c r="B245" t="s">
        <v>102</v>
      </c>
      <c r="C245">
        <v>0</v>
      </c>
      <c r="D245">
        <v>65.119200000000006</v>
      </c>
      <c r="E245">
        <v>2.9333</v>
      </c>
      <c r="G245" s="15" t="s">
        <v>135</v>
      </c>
      <c r="H245" s="15" t="s">
        <v>90</v>
      </c>
      <c r="I245" s="15">
        <v>0.94333333333333336</v>
      </c>
      <c r="J245" s="15">
        <v>5.6247499999999997</v>
      </c>
      <c r="K245" s="15">
        <v>0.18749199999999999</v>
      </c>
      <c r="M245" s="16" t="s">
        <v>266</v>
      </c>
      <c r="N245" s="16" t="s">
        <v>90</v>
      </c>
      <c r="O245" s="16">
        <v>0.16999999999999998</v>
      </c>
      <c r="P245" s="16">
        <v>26.869</v>
      </c>
      <c r="Q245" s="16">
        <v>0.89563400000000004</v>
      </c>
      <c r="S245" s="17" t="s">
        <v>266</v>
      </c>
      <c r="T245" s="17" t="s">
        <v>102</v>
      </c>
      <c r="U245" s="17">
        <v>0.87333333333333329</v>
      </c>
      <c r="V245" s="17">
        <v>14.6126</v>
      </c>
      <c r="W245" s="17">
        <v>0.48708600000000002</v>
      </c>
    </row>
    <row r="246" spans="1:23" x14ac:dyDescent="0.25">
      <c r="A246" t="s">
        <v>267</v>
      </c>
      <c r="B246" t="s">
        <v>102</v>
      </c>
      <c r="C246">
        <v>9.8305084745762703E-2</v>
      </c>
      <c r="D246">
        <v>48.512799999999999</v>
      </c>
      <c r="E246">
        <v>2.10012</v>
      </c>
      <c r="G246" s="15" t="s">
        <v>136</v>
      </c>
      <c r="H246" s="15" t="s">
        <v>90</v>
      </c>
      <c r="I246" s="15">
        <v>0.95</v>
      </c>
      <c r="J246" s="15">
        <v>8.7343499999999992</v>
      </c>
      <c r="K246" s="15">
        <v>0.29114499999999999</v>
      </c>
      <c r="M246" s="16" t="s">
        <v>267</v>
      </c>
      <c r="N246" s="16" t="s">
        <v>90</v>
      </c>
      <c r="O246" s="16">
        <v>0.30333333333333334</v>
      </c>
      <c r="P246" s="16">
        <v>25.603400000000001</v>
      </c>
      <c r="Q246" s="16">
        <v>0.85344500000000001</v>
      </c>
      <c r="S246" s="17" t="s">
        <v>267</v>
      </c>
      <c r="T246" s="17" t="s">
        <v>102</v>
      </c>
      <c r="U246" s="17">
        <v>0.18666666666666665</v>
      </c>
      <c r="V246" s="17">
        <v>25.261500000000002</v>
      </c>
      <c r="W246" s="17">
        <v>0.84205099999999999</v>
      </c>
    </row>
    <row r="247" spans="1:23" x14ac:dyDescent="0.25">
      <c r="A247" t="s">
        <v>268</v>
      </c>
      <c r="B247" t="s">
        <v>102</v>
      </c>
      <c r="C247">
        <v>8.5616438356164379E-2</v>
      </c>
      <c r="D247">
        <v>53.116799999999998</v>
      </c>
      <c r="E247">
        <v>2.2224599999999999</v>
      </c>
      <c r="G247" s="15" t="s">
        <v>137</v>
      </c>
      <c r="H247" s="15" t="s">
        <v>90</v>
      </c>
      <c r="I247" s="15">
        <v>0.96000000000000008</v>
      </c>
      <c r="J247" s="15">
        <v>7.1209499999999997</v>
      </c>
      <c r="K247" s="15">
        <v>0.23736499999999999</v>
      </c>
      <c r="M247" s="16" t="s">
        <v>268</v>
      </c>
      <c r="N247" s="16" t="s">
        <v>90</v>
      </c>
      <c r="O247" s="16">
        <v>0.27666666666666667</v>
      </c>
      <c r="P247" s="16">
        <v>25.3963</v>
      </c>
      <c r="Q247" s="16">
        <v>0.84654399999999996</v>
      </c>
      <c r="S247" s="17" t="s">
        <v>268</v>
      </c>
      <c r="T247" s="17" t="s">
        <v>102</v>
      </c>
      <c r="U247" s="17">
        <v>0.91666666666666663</v>
      </c>
      <c r="V247" s="17">
        <v>10.196899999999999</v>
      </c>
      <c r="W247" s="17">
        <v>0.339897</v>
      </c>
    </row>
    <row r="248" spans="1:23" x14ac:dyDescent="0.25">
      <c r="A248" t="s">
        <v>269</v>
      </c>
      <c r="B248" t="s">
        <v>102</v>
      </c>
      <c r="C248">
        <v>0.49</v>
      </c>
      <c r="D248">
        <v>24.376799999999999</v>
      </c>
      <c r="E248">
        <v>0.864425</v>
      </c>
      <c r="G248" s="15" t="s">
        <v>138</v>
      </c>
      <c r="H248" s="15" t="s">
        <v>90</v>
      </c>
      <c r="I248" s="15">
        <v>0.97000000000000008</v>
      </c>
      <c r="J248" s="15">
        <v>7.5097500000000004</v>
      </c>
      <c r="K248" s="15">
        <v>0.25032500000000002</v>
      </c>
      <c r="M248" s="16" t="s">
        <v>269</v>
      </c>
      <c r="N248" s="16" t="s">
        <v>90</v>
      </c>
      <c r="O248" s="16">
        <v>0.18000000000000002</v>
      </c>
      <c r="P248" s="16">
        <v>25.4864</v>
      </c>
      <c r="Q248" s="16">
        <v>0.84954499999999999</v>
      </c>
      <c r="S248" s="17" t="s">
        <v>269</v>
      </c>
      <c r="T248" s="17" t="s">
        <v>102</v>
      </c>
      <c r="U248" s="17">
        <v>0.6166666666666667</v>
      </c>
      <c r="V248" s="17">
        <v>17.029299999999999</v>
      </c>
      <c r="W248" s="17">
        <v>0.56764499999999996</v>
      </c>
    </row>
    <row r="249" spans="1:23" x14ac:dyDescent="0.25">
      <c r="A249" t="s">
        <v>270</v>
      </c>
      <c r="B249" t="s">
        <v>102</v>
      </c>
      <c r="C249">
        <v>0.23666666666666666</v>
      </c>
      <c r="D249">
        <v>45.860900000000001</v>
      </c>
      <c r="E249">
        <v>1.6091500000000001</v>
      </c>
      <c r="G249" s="15" t="s">
        <v>139</v>
      </c>
      <c r="H249" s="15" t="s">
        <v>90</v>
      </c>
      <c r="I249" s="15">
        <v>1</v>
      </c>
      <c r="J249" s="15">
        <v>5.4188099999999997</v>
      </c>
      <c r="K249" s="15">
        <v>0.18062700000000001</v>
      </c>
      <c r="M249" s="16" t="s">
        <v>270</v>
      </c>
      <c r="N249" s="16" t="s">
        <v>90</v>
      </c>
      <c r="O249" s="16">
        <v>0.47</v>
      </c>
      <c r="P249" s="16">
        <v>24.777100000000001</v>
      </c>
      <c r="Q249" s="16">
        <v>0.82590399999999997</v>
      </c>
      <c r="S249" s="17" t="s">
        <v>270</v>
      </c>
      <c r="T249" s="17" t="s">
        <v>102</v>
      </c>
      <c r="U249" s="17">
        <v>0.77999999999999992</v>
      </c>
      <c r="V249" s="17">
        <v>17.2315</v>
      </c>
      <c r="W249" s="17">
        <v>0.57438400000000001</v>
      </c>
    </row>
    <row r="250" spans="1:23" x14ac:dyDescent="0.25">
      <c r="A250" t="s">
        <v>271</v>
      </c>
      <c r="B250" t="s">
        <v>102</v>
      </c>
      <c r="C250">
        <v>0.13651877133105803</v>
      </c>
      <c r="D250">
        <v>45.721800000000002</v>
      </c>
      <c r="E250">
        <v>1.87385</v>
      </c>
      <c r="G250" s="15" t="s">
        <v>140</v>
      </c>
      <c r="H250" s="15" t="s">
        <v>90</v>
      </c>
      <c r="I250" s="15">
        <v>1</v>
      </c>
      <c r="J250" s="15">
        <v>5.07104</v>
      </c>
      <c r="K250" s="15">
        <v>0.16903499999999999</v>
      </c>
      <c r="M250" s="16" t="s">
        <v>271</v>
      </c>
      <c r="N250" s="16" t="s">
        <v>90</v>
      </c>
      <c r="O250" s="16">
        <v>0.32</v>
      </c>
      <c r="P250" s="16">
        <v>24.488700000000001</v>
      </c>
      <c r="Q250" s="16">
        <v>0.81628999999999996</v>
      </c>
      <c r="S250" s="17" t="s">
        <v>271</v>
      </c>
      <c r="T250" s="17" t="s">
        <v>102</v>
      </c>
      <c r="U250" s="17">
        <v>0.69666666666666666</v>
      </c>
      <c r="V250" s="17">
        <v>15.6076</v>
      </c>
      <c r="W250" s="17">
        <v>0.52025500000000002</v>
      </c>
    </row>
    <row r="251" spans="1:23" x14ac:dyDescent="0.25">
      <c r="A251" t="s">
        <v>272</v>
      </c>
      <c r="B251" t="s">
        <v>102</v>
      </c>
      <c r="C251">
        <v>0.10666666666666667</v>
      </c>
      <c r="D251">
        <v>36.778500000000001</v>
      </c>
      <c r="E251">
        <v>1.28596</v>
      </c>
      <c r="G251" s="15" t="s">
        <v>141</v>
      </c>
      <c r="H251" s="15" t="s">
        <v>90</v>
      </c>
      <c r="I251" s="15">
        <v>0.89333333333333331</v>
      </c>
      <c r="J251" s="15">
        <v>8.8267799999999994</v>
      </c>
      <c r="K251" s="15">
        <v>0.29422599999999999</v>
      </c>
      <c r="M251" s="16" t="s">
        <v>272</v>
      </c>
      <c r="N251" s="16" t="s">
        <v>90</v>
      </c>
      <c r="O251" s="16">
        <v>0.51</v>
      </c>
      <c r="P251" s="16">
        <v>30.971800000000002</v>
      </c>
      <c r="Q251" s="16">
        <v>1.0323899999999999</v>
      </c>
      <c r="S251" s="17" t="s">
        <v>272</v>
      </c>
      <c r="T251" s="17" t="s">
        <v>102</v>
      </c>
      <c r="U251" s="17">
        <v>5.6666666666666664E-2</v>
      </c>
      <c r="V251" s="17">
        <v>40.211500000000001</v>
      </c>
      <c r="W251" s="17">
        <v>1.3403799999999999</v>
      </c>
    </row>
    <row r="252" spans="1:23" x14ac:dyDescent="0.25">
      <c r="A252" t="s">
        <v>273</v>
      </c>
      <c r="B252" t="s">
        <v>102</v>
      </c>
      <c r="C252">
        <v>0.15666666666666668</v>
      </c>
      <c r="D252">
        <v>39.6661</v>
      </c>
      <c r="E252">
        <v>1.3917900000000001</v>
      </c>
      <c r="G252" s="15" t="s">
        <v>142</v>
      </c>
      <c r="H252" s="15" t="s">
        <v>90</v>
      </c>
      <c r="I252" s="15">
        <v>0.84</v>
      </c>
      <c r="J252" s="15">
        <v>11.2423</v>
      </c>
      <c r="K252" s="15">
        <v>0.37474400000000002</v>
      </c>
      <c r="M252" s="16" t="s">
        <v>273</v>
      </c>
      <c r="N252" s="16" t="s">
        <v>90</v>
      </c>
      <c r="O252" s="16">
        <v>0.73333333333333328</v>
      </c>
      <c r="P252" s="16">
        <v>17.528199999999998</v>
      </c>
      <c r="Q252" s="16">
        <v>0.58427399999999996</v>
      </c>
      <c r="S252" s="17" t="s">
        <v>273</v>
      </c>
      <c r="T252" s="17" t="s">
        <v>102</v>
      </c>
      <c r="U252" s="17">
        <v>0</v>
      </c>
      <c r="V252" s="17">
        <v>49.403100000000002</v>
      </c>
      <c r="W252" s="17">
        <v>1.6467700000000001</v>
      </c>
    </row>
    <row r="253" spans="1:23" x14ac:dyDescent="0.25">
      <c r="A253" t="s">
        <v>274</v>
      </c>
      <c r="B253" t="s">
        <v>102</v>
      </c>
      <c r="C253">
        <v>0.38999999999999996</v>
      </c>
      <c r="D253">
        <v>29.320699999999999</v>
      </c>
      <c r="E253">
        <v>0.97735700000000003</v>
      </c>
      <c r="G253" s="15" t="s">
        <v>143</v>
      </c>
      <c r="H253" s="15" t="s">
        <v>90</v>
      </c>
      <c r="I253" s="15">
        <v>1</v>
      </c>
      <c r="J253" s="15">
        <v>6.3045900000000001</v>
      </c>
      <c r="K253" s="15">
        <v>0.21015300000000001</v>
      </c>
      <c r="M253" s="16" t="s">
        <v>274</v>
      </c>
      <c r="N253" s="16" t="s">
        <v>90</v>
      </c>
      <c r="O253" s="16">
        <v>0.90333333333333343</v>
      </c>
      <c r="P253" s="16">
        <v>15.393700000000001</v>
      </c>
      <c r="Q253" s="16">
        <v>0.51312500000000005</v>
      </c>
      <c r="S253" s="17" t="s">
        <v>274</v>
      </c>
      <c r="T253" s="17" t="s">
        <v>102</v>
      </c>
      <c r="U253" s="17">
        <v>0.56333333333333324</v>
      </c>
      <c r="V253" s="17">
        <v>19.490400000000001</v>
      </c>
      <c r="W253" s="17">
        <v>0.64968099999999995</v>
      </c>
    </row>
    <row r="254" spans="1:23" x14ac:dyDescent="0.25">
      <c r="A254" t="s">
        <v>275</v>
      </c>
      <c r="B254" t="s">
        <v>102</v>
      </c>
      <c r="C254">
        <v>0.51</v>
      </c>
      <c r="D254">
        <v>25.604500000000002</v>
      </c>
      <c r="E254">
        <v>0.90796200000000005</v>
      </c>
      <c r="G254" s="15" t="s">
        <v>144</v>
      </c>
      <c r="H254" s="15" t="s">
        <v>90</v>
      </c>
      <c r="I254" s="15">
        <v>1</v>
      </c>
      <c r="J254" s="15">
        <v>4.9418600000000001</v>
      </c>
      <c r="K254" s="15">
        <v>0.16472899999999999</v>
      </c>
      <c r="M254" s="16" t="s">
        <v>275</v>
      </c>
      <c r="N254" s="16" t="s">
        <v>90</v>
      </c>
      <c r="O254" s="16">
        <v>0.47</v>
      </c>
      <c r="P254" s="16">
        <v>26.594100000000001</v>
      </c>
      <c r="Q254" s="16">
        <v>0.88646800000000003</v>
      </c>
      <c r="S254" s="17" t="s">
        <v>275</v>
      </c>
      <c r="T254" s="17" t="s">
        <v>102</v>
      </c>
      <c r="U254" s="17">
        <v>0.65</v>
      </c>
      <c r="V254" s="17">
        <v>15.818899999999999</v>
      </c>
      <c r="W254" s="17">
        <v>0.52729800000000004</v>
      </c>
    </row>
    <row r="255" spans="1:23" x14ac:dyDescent="0.25">
      <c r="A255" t="s">
        <v>276</v>
      </c>
      <c r="B255" t="s">
        <v>102</v>
      </c>
      <c r="C255">
        <v>0.79333333333333333</v>
      </c>
      <c r="D255">
        <v>13.0098</v>
      </c>
      <c r="E255">
        <v>0.43366199999999999</v>
      </c>
      <c r="G255" s="15" t="s">
        <v>145</v>
      </c>
      <c r="H255" s="15" t="s">
        <v>90</v>
      </c>
      <c r="I255" s="15">
        <v>1</v>
      </c>
      <c r="J255" s="15">
        <v>4.3739400000000002</v>
      </c>
      <c r="K255" s="15">
        <v>0.14579800000000001</v>
      </c>
      <c r="M255" s="16" t="s">
        <v>276</v>
      </c>
      <c r="N255" s="16" t="s">
        <v>90</v>
      </c>
      <c r="O255" s="16">
        <v>0.57000000000000006</v>
      </c>
      <c r="P255" s="16">
        <v>18.934200000000001</v>
      </c>
      <c r="Q255" s="16">
        <v>0.63114000000000003</v>
      </c>
      <c r="S255" s="17" t="s">
        <v>276</v>
      </c>
      <c r="T255" s="17" t="s">
        <v>102</v>
      </c>
      <c r="U255" s="17">
        <v>0.70666666666666667</v>
      </c>
      <c r="V255" s="17">
        <v>15.1099</v>
      </c>
      <c r="W255" s="17">
        <v>0.50366200000000005</v>
      </c>
    </row>
    <row r="256" spans="1:23" x14ac:dyDescent="0.25">
      <c r="A256" t="s">
        <v>277</v>
      </c>
      <c r="B256" t="s">
        <v>102</v>
      </c>
      <c r="C256">
        <v>0.53</v>
      </c>
      <c r="D256">
        <v>23.134</v>
      </c>
      <c r="E256">
        <v>0.77113200000000004</v>
      </c>
      <c r="G256" s="15" t="s">
        <v>146</v>
      </c>
      <c r="H256" s="15" t="s">
        <v>90</v>
      </c>
      <c r="I256" s="15">
        <v>1</v>
      </c>
      <c r="J256" s="15">
        <v>4.5129299999999999</v>
      </c>
      <c r="K256" s="15">
        <v>0.15043100000000001</v>
      </c>
      <c r="M256" s="16" t="s">
        <v>277</v>
      </c>
      <c r="N256" s="16" t="s">
        <v>90</v>
      </c>
      <c r="O256" s="16">
        <v>0.36333333333333334</v>
      </c>
      <c r="P256" s="16">
        <v>23.557600000000001</v>
      </c>
      <c r="Q256" s="16">
        <v>0.78525199999999995</v>
      </c>
      <c r="S256" s="17" t="s">
        <v>277</v>
      </c>
      <c r="T256" s="17" t="s">
        <v>102</v>
      </c>
      <c r="U256" s="17">
        <v>0.64333333333333331</v>
      </c>
      <c r="V256" s="17">
        <v>18.843299999999999</v>
      </c>
      <c r="W256" s="17">
        <v>0.62811099999999997</v>
      </c>
    </row>
    <row r="257" spans="1:23" x14ac:dyDescent="0.25">
      <c r="A257" t="s">
        <v>278</v>
      </c>
      <c r="B257" t="s">
        <v>102</v>
      </c>
      <c r="C257">
        <v>0.80666666666666664</v>
      </c>
      <c r="D257">
        <v>14.3301</v>
      </c>
      <c r="E257">
        <v>0.47766900000000001</v>
      </c>
      <c r="G257" s="15" t="s">
        <v>147</v>
      </c>
      <c r="H257" s="15" t="s">
        <v>90</v>
      </c>
      <c r="I257" s="15">
        <v>0.95</v>
      </c>
      <c r="J257" s="15">
        <v>8.7630199999999991</v>
      </c>
      <c r="K257" s="15">
        <v>0.292101</v>
      </c>
      <c r="M257" s="16" t="s">
        <v>278</v>
      </c>
      <c r="N257" s="16" t="s">
        <v>90</v>
      </c>
      <c r="O257" s="16">
        <v>0.10666666666666667</v>
      </c>
      <c r="P257" s="16">
        <v>23.5213</v>
      </c>
      <c r="Q257" s="16">
        <v>0.78404300000000005</v>
      </c>
      <c r="S257" s="17" t="s">
        <v>278</v>
      </c>
      <c r="T257" s="17" t="s">
        <v>102</v>
      </c>
      <c r="U257" s="17">
        <v>0.59</v>
      </c>
      <c r="V257" s="17">
        <v>22.417200000000001</v>
      </c>
      <c r="W257" s="17">
        <v>0.74723899999999999</v>
      </c>
    </row>
    <row r="258" spans="1:23" x14ac:dyDescent="0.25">
      <c r="A258" t="s">
        <v>279</v>
      </c>
      <c r="B258" t="s">
        <v>102</v>
      </c>
      <c r="C258">
        <v>0.3728813559322034</v>
      </c>
      <c r="D258">
        <v>29.445</v>
      </c>
      <c r="E258">
        <v>1.08653</v>
      </c>
      <c r="G258" s="15" t="s">
        <v>148</v>
      </c>
      <c r="H258" s="15" t="s">
        <v>90</v>
      </c>
      <c r="I258" s="15">
        <v>0.95333333333333337</v>
      </c>
      <c r="J258" s="15">
        <v>6.6311400000000003</v>
      </c>
      <c r="K258" s="15">
        <v>0.22103800000000001</v>
      </c>
      <c r="M258" s="16" t="s">
        <v>279</v>
      </c>
      <c r="N258" s="16" t="s">
        <v>90</v>
      </c>
      <c r="O258" s="16">
        <v>3.6666666666666667E-2</v>
      </c>
      <c r="P258" s="16">
        <v>25.419499999999999</v>
      </c>
      <c r="Q258" s="16">
        <v>0.84731599999999996</v>
      </c>
      <c r="S258" s="17" t="s">
        <v>279</v>
      </c>
      <c r="T258" s="17" t="s">
        <v>102</v>
      </c>
      <c r="U258" s="17">
        <v>0.95333333333333337</v>
      </c>
      <c r="V258" s="17">
        <v>12.9969</v>
      </c>
      <c r="W258" s="17">
        <v>0.43323200000000001</v>
      </c>
    </row>
    <row r="259" spans="1:23" x14ac:dyDescent="0.25">
      <c r="A259" t="s">
        <v>280</v>
      </c>
      <c r="B259" t="s">
        <v>102</v>
      </c>
      <c r="C259">
        <v>0.28666666666666668</v>
      </c>
      <c r="D259">
        <v>38.476399999999998</v>
      </c>
      <c r="E259">
        <v>1.5514699999999999</v>
      </c>
      <c r="G259" s="15" t="s">
        <v>149</v>
      </c>
      <c r="H259" s="15" t="s">
        <v>90</v>
      </c>
      <c r="I259" s="15">
        <v>0.95666666666666667</v>
      </c>
      <c r="J259" s="15">
        <v>6.8638700000000004</v>
      </c>
      <c r="K259" s="15">
        <v>0.228796</v>
      </c>
      <c r="M259" s="16" t="s">
        <v>280</v>
      </c>
      <c r="N259" s="16" t="s">
        <v>90</v>
      </c>
      <c r="O259" s="16">
        <v>0.42666666666666669</v>
      </c>
      <c r="P259" s="16">
        <v>20.510200000000001</v>
      </c>
      <c r="Q259" s="16">
        <v>0.683674</v>
      </c>
      <c r="S259" s="17" t="s">
        <v>280</v>
      </c>
      <c r="T259" s="17" t="s">
        <v>102</v>
      </c>
      <c r="U259" s="17">
        <v>0.80666666666666664</v>
      </c>
      <c r="V259" s="17">
        <v>16.321200000000001</v>
      </c>
      <c r="W259" s="17">
        <v>0.544041</v>
      </c>
    </row>
    <row r="260" spans="1:23" x14ac:dyDescent="0.25">
      <c r="A260" t="s">
        <v>281</v>
      </c>
      <c r="B260" t="s">
        <v>102</v>
      </c>
      <c r="C260">
        <v>0.41666666666666669</v>
      </c>
      <c r="D260">
        <v>21.7121</v>
      </c>
      <c r="E260">
        <v>0.72373799999999999</v>
      </c>
      <c r="G260" s="15" t="s">
        <v>150</v>
      </c>
      <c r="H260" s="15" t="s">
        <v>90</v>
      </c>
      <c r="I260" s="15">
        <v>0.96333333333333326</v>
      </c>
      <c r="J260" s="15">
        <v>7.2103000000000002</v>
      </c>
      <c r="K260" s="15">
        <v>0.240343</v>
      </c>
      <c r="M260" s="16" t="s">
        <v>281</v>
      </c>
      <c r="N260" s="16" t="s">
        <v>90</v>
      </c>
      <c r="O260" s="16">
        <v>0.53666666666666674</v>
      </c>
      <c r="P260" s="16">
        <v>17.7395</v>
      </c>
      <c r="Q260" s="16">
        <v>0.59131699999999998</v>
      </c>
      <c r="S260" s="17" t="s">
        <v>281</v>
      </c>
      <c r="T260" s="17" t="s">
        <v>102</v>
      </c>
      <c r="U260" s="17">
        <v>1</v>
      </c>
      <c r="V260" s="17">
        <v>10.578099999999999</v>
      </c>
      <c r="W260" s="17">
        <v>0.35260399999999997</v>
      </c>
    </row>
    <row r="261" spans="1:23" x14ac:dyDescent="0.25">
      <c r="A261" t="s">
        <v>282</v>
      </c>
      <c r="B261" t="s">
        <v>102</v>
      </c>
      <c r="C261">
        <v>0.54666666666666663</v>
      </c>
      <c r="D261">
        <v>20.872800000000002</v>
      </c>
      <c r="E261">
        <v>0.70755400000000002</v>
      </c>
      <c r="G261" s="15" t="s">
        <v>151</v>
      </c>
      <c r="H261" s="15" t="s">
        <v>90</v>
      </c>
      <c r="I261" s="15">
        <v>0.93666666666666676</v>
      </c>
      <c r="J261" s="15">
        <v>8.9036600000000004</v>
      </c>
      <c r="K261" s="15">
        <v>0.29678900000000003</v>
      </c>
      <c r="M261" s="16" t="s">
        <v>282</v>
      </c>
      <c r="N261" s="16" t="s">
        <v>90</v>
      </c>
      <c r="O261" s="16">
        <v>0.73666666666666669</v>
      </c>
      <c r="P261" s="16">
        <v>16.783300000000001</v>
      </c>
      <c r="Q261" s="16">
        <v>0.55944400000000005</v>
      </c>
      <c r="S261" s="17" t="s">
        <v>282</v>
      </c>
      <c r="T261" s="17" t="s">
        <v>102</v>
      </c>
      <c r="U261" s="17">
        <v>0.82666666666666666</v>
      </c>
      <c r="V261" s="17">
        <v>15.029400000000001</v>
      </c>
      <c r="W261" s="17">
        <v>0.50097999999999998</v>
      </c>
    </row>
    <row r="262" spans="1:23" x14ac:dyDescent="0.25">
      <c r="A262" t="s">
        <v>283</v>
      </c>
      <c r="B262" t="s">
        <v>102</v>
      </c>
      <c r="C262">
        <v>0.42333333333333328</v>
      </c>
      <c r="D262">
        <v>25.671299999999999</v>
      </c>
      <c r="E262">
        <v>0.86435200000000001</v>
      </c>
      <c r="G262" s="15" t="s">
        <v>152</v>
      </c>
      <c r="H262" s="15" t="s">
        <v>90</v>
      </c>
      <c r="I262" s="15">
        <v>0.91</v>
      </c>
      <c r="J262" s="15">
        <v>10.015499999999999</v>
      </c>
      <c r="K262" s="15">
        <v>0.33385100000000001</v>
      </c>
      <c r="M262" s="16" t="s">
        <v>283</v>
      </c>
      <c r="N262" s="16" t="s">
        <v>90</v>
      </c>
      <c r="O262" s="16">
        <v>0.88</v>
      </c>
      <c r="P262" s="16">
        <v>15.5593</v>
      </c>
      <c r="Q262" s="16">
        <v>0.51864399999999999</v>
      </c>
      <c r="S262" s="17" t="s">
        <v>283</v>
      </c>
      <c r="T262" s="17" t="s">
        <v>102</v>
      </c>
      <c r="U262" s="17">
        <v>1</v>
      </c>
      <c r="V262" s="17">
        <v>11.568</v>
      </c>
      <c r="W262" s="17">
        <v>0.3856</v>
      </c>
    </row>
    <row r="263" spans="1:23" x14ac:dyDescent="0.25">
      <c r="A263" t="s">
        <v>284</v>
      </c>
      <c r="B263" t="s">
        <v>102</v>
      </c>
      <c r="C263">
        <v>0.19333333333333333</v>
      </c>
      <c r="D263">
        <v>33.557600000000001</v>
      </c>
      <c r="E263">
        <v>1.11859</v>
      </c>
      <c r="G263" s="15" t="s">
        <v>153</v>
      </c>
      <c r="H263" s="15" t="s">
        <v>90</v>
      </c>
      <c r="I263" s="15">
        <v>1</v>
      </c>
      <c r="J263" s="15">
        <v>5.6090999999999998</v>
      </c>
      <c r="K263" s="15">
        <v>0.18697</v>
      </c>
      <c r="M263" s="16" t="s">
        <v>284</v>
      </c>
      <c r="N263" s="16" t="s">
        <v>90</v>
      </c>
      <c r="O263" s="16">
        <v>0.97000000000000008</v>
      </c>
      <c r="P263" s="16">
        <v>14.4879</v>
      </c>
      <c r="Q263" s="16">
        <v>0.482931</v>
      </c>
      <c r="S263" s="17" t="s">
        <v>284</v>
      </c>
      <c r="T263" s="17" t="s">
        <v>102</v>
      </c>
      <c r="U263" s="17">
        <v>0.93333333333333335</v>
      </c>
      <c r="V263" s="17">
        <v>13.68</v>
      </c>
      <c r="W263" s="17">
        <v>0.45600200000000002</v>
      </c>
    </row>
    <row r="264" spans="1:23" x14ac:dyDescent="0.25">
      <c r="A264" t="s">
        <v>285</v>
      </c>
      <c r="B264" t="s">
        <v>102</v>
      </c>
      <c r="C264">
        <v>0.30333333333333334</v>
      </c>
      <c r="D264">
        <v>31.204799999999999</v>
      </c>
      <c r="E264">
        <v>1.1065499999999999</v>
      </c>
      <c r="G264" s="15" t="s">
        <v>154</v>
      </c>
      <c r="H264" s="15" t="s">
        <v>90</v>
      </c>
      <c r="I264" s="15">
        <v>0.91</v>
      </c>
      <c r="J264" s="15">
        <v>9.4832199999999993</v>
      </c>
      <c r="K264" s="15">
        <v>0.31610700000000003</v>
      </c>
      <c r="M264" s="16" t="s">
        <v>285</v>
      </c>
      <c r="N264" s="16" t="s">
        <v>90</v>
      </c>
      <c r="O264" s="16">
        <v>0.98333333333333328</v>
      </c>
      <c r="P264" s="16">
        <v>12.6745</v>
      </c>
      <c r="Q264" s="16">
        <v>0.42248400000000003</v>
      </c>
      <c r="S264" s="17" t="s">
        <v>285</v>
      </c>
      <c r="T264" s="17" t="s">
        <v>102</v>
      </c>
      <c r="U264" s="17">
        <v>1</v>
      </c>
      <c r="V264" s="17">
        <v>14.048500000000001</v>
      </c>
      <c r="W264" s="17">
        <v>0.46828500000000001</v>
      </c>
    </row>
    <row r="265" spans="1:23" x14ac:dyDescent="0.25">
      <c r="A265" t="s">
        <v>286</v>
      </c>
      <c r="B265" t="s">
        <v>102</v>
      </c>
      <c r="C265">
        <v>2.6666666666666668E-2</v>
      </c>
      <c r="D265">
        <v>49.319499999999998</v>
      </c>
      <c r="E265">
        <v>1.85412</v>
      </c>
      <c r="G265" s="15" t="s">
        <v>155</v>
      </c>
      <c r="H265" s="15" t="s">
        <v>90</v>
      </c>
      <c r="I265" s="15">
        <v>0.79666666666666663</v>
      </c>
      <c r="J265" s="15">
        <v>9.2371300000000005</v>
      </c>
      <c r="K265" s="15">
        <v>0.34338800000000003</v>
      </c>
      <c r="M265" s="16" t="s">
        <v>286</v>
      </c>
      <c r="N265" s="16" t="s">
        <v>90</v>
      </c>
      <c r="O265" s="16">
        <v>0.92333333333333334</v>
      </c>
      <c r="P265" s="16">
        <v>15.900399999999999</v>
      </c>
      <c r="Q265" s="16">
        <v>0.53001399999999999</v>
      </c>
      <c r="S265" s="17" t="s">
        <v>286</v>
      </c>
      <c r="T265" s="17" t="s">
        <v>102</v>
      </c>
      <c r="U265" s="17">
        <v>0.66</v>
      </c>
      <c r="V265" s="17">
        <v>16.191099999999999</v>
      </c>
      <c r="W265" s="17">
        <v>0.53970200000000002</v>
      </c>
    </row>
    <row r="266" spans="1:23" x14ac:dyDescent="0.25">
      <c r="A266" t="s">
        <v>287</v>
      </c>
      <c r="B266" t="s">
        <v>102</v>
      </c>
      <c r="C266">
        <v>6.4625850340136057E-2</v>
      </c>
      <c r="D266">
        <v>42.428400000000003</v>
      </c>
      <c r="E266">
        <v>2.0596299999999998</v>
      </c>
      <c r="G266" s="15" t="s">
        <v>156</v>
      </c>
      <c r="H266" s="15" t="s">
        <v>90</v>
      </c>
      <c r="I266" s="15">
        <v>1</v>
      </c>
      <c r="J266" s="15">
        <v>4.4878799999999996</v>
      </c>
      <c r="K266" s="15">
        <v>0.14959600000000001</v>
      </c>
      <c r="M266" s="16" t="s">
        <v>287</v>
      </c>
      <c r="N266" s="16" t="s">
        <v>90</v>
      </c>
      <c r="O266" s="16">
        <v>0.53666666666666674</v>
      </c>
      <c r="P266" s="16">
        <v>19.4406</v>
      </c>
      <c r="Q266" s="16">
        <v>0.64802099999999996</v>
      </c>
      <c r="S266" s="17" t="s">
        <v>287</v>
      </c>
      <c r="T266" s="17" t="s">
        <v>102</v>
      </c>
      <c r="U266" s="17">
        <v>0.91</v>
      </c>
      <c r="V266" s="17">
        <v>12.578099999999999</v>
      </c>
      <c r="W266" s="17">
        <v>0.419271</v>
      </c>
    </row>
    <row r="267" spans="1:23" x14ac:dyDescent="0.25">
      <c r="A267" t="s">
        <v>288</v>
      </c>
      <c r="B267" t="s">
        <v>102</v>
      </c>
      <c r="C267">
        <v>4.6666666666666662E-2</v>
      </c>
      <c r="D267">
        <v>55.272100000000002</v>
      </c>
      <c r="E267">
        <v>2.2559999999999998</v>
      </c>
      <c r="G267" s="15" t="s">
        <v>157</v>
      </c>
      <c r="H267" s="15" t="s">
        <v>90</v>
      </c>
      <c r="I267" s="15">
        <v>0.82666666666666666</v>
      </c>
      <c r="J267" s="15">
        <v>12.9459</v>
      </c>
      <c r="K267" s="15">
        <v>0.43588900000000003</v>
      </c>
      <c r="M267" s="16" t="s">
        <v>288</v>
      </c>
      <c r="N267" s="16" t="s">
        <v>90</v>
      </c>
      <c r="O267" s="16">
        <v>0.72000000000000008</v>
      </c>
      <c r="P267" s="16">
        <v>15.406599999999999</v>
      </c>
      <c r="Q267" s="16">
        <v>0.51355300000000004</v>
      </c>
      <c r="S267" s="17" t="s">
        <v>288</v>
      </c>
      <c r="T267" s="17" t="s">
        <v>102</v>
      </c>
      <c r="U267" s="17">
        <v>0.64666666666666661</v>
      </c>
      <c r="V267" s="17">
        <v>18.236999999999998</v>
      </c>
      <c r="W267" s="17">
        <v>0.60789899999999997</v>
      </c>
    </row>
    <row r="268" spans="1:23" x14ac:dyDescent="0.25">
      <c r="A268" t="s">
        <v>289</v>
      </c>
      <c r="B268" t="s">
        <v>102</v>
      </c>
      <c r="C268">
        <v>0.28666666666666668</v>
      </c>
      <c r="D268">
        <v>41.542099999999998</v>
      </c>
      <c r="E268">
        <v>1.4275599999999999</v>
      </c>
      <c r="G268" s="15" t="s">
        <v>158</v>
      </c>
      <c r="H268" s="15" t="s">
        <v>90</v>
      </c>
      <c r="I268" s="15">
        <v>0.93666666666666676</v>
      </c>
      <c r="J268" s="15">
        <v>6.1859900000000003</v>
      </c>
      <c r="K268" s="15">
        <v>0.2407</v>
      </c>
      <c r="M268" s="16" t="s">
        <v>289</v>
      </c>
      <c r="N268" s="16" t="s">
        <v>90</v>
      </c>
      <c r="O268" s="16">
        <v>0.89666666666666661</v>
      </c>
      <c r="P268" s="16">
        <v>14.2536</v>
      </c>
      <c r="Q268" s="16">
        <v>0.47511999999999999</v>
      </c>
      <c r="S268" s="17" t="s">
        <v>289</v>
      </c>
      <c r="T268" s="17" t="s">
        <v>102</v>
      </c>
      <c r="U268" s="17">
        <v>0.78333333333333333</v>
      </c>
      <c r="V268" s="17">
        <v>13.086399999999999</v>
      </c>
      <c r="W268" s="17">
        <v>0.43621500000000002</v>
      </c>
    </row>
    <row r="269" spans="1:23" x14ac:dyDescent="0.25">
      <c r="A269" t="s">
        <v>290</v>
      </c>
      <c r="B269" t="s">
        <v>102</v>
      </c>
      <c r="C269">
        <v>0</v>
      </c>
      <c r="D269">
        <v>74.568799999999996</v>
      </c>
      <c r="E269">
        <v>3.5173999999999999</v>
      </c>
      <c r="G269" s="15" t="s">
        <v>159</v>
      </c>
      <c r="H269" s="15" t="s">
        <v>90</v>
      </c>
      <c r="I269" s="15">
        <v>1</v>
      </c>
      <c r="J269" s="15">
        <v>5.9495500000000003</v>
      </c>
      <c r="K269" s="15">
        <v>0.19831799999999999</v>
      </c>
      <c r="M269" s="16" t="s">
        <v>290</v>
      </c>
      <c r="N269" s="16" t="s">
        <v>90</v>
      </c>
      <c r="O269" s="16">
        <v>0.61333333333333329</v>
      </c>
      <c r="P269" s="16">
        <v>16.761500000000002</v>
      </c>
      <c r="Q269" s="16">
        <v>0.55871599999999999</v>
      </c>
      <c r="S269" s="17" t="s">
        <v>290</v>
      </c>
      <c r="T269" s="17" t="s">
        <v>102</v>
      </c>
      <c r="U269" s="17">
        <v>0.53666666666666674</v>
      </c>
      <c r="V269" s="17">
        <v>19.8568</v>
      </c>
      <c r="W269" s="17">
        <v>0.66189500000000001</v>
      </c>
    </row>
    <row r="270" spans="1:23" x14ac:dyDescent="0.25">
      <c r="A270" t="s">
        <v>291</v>
      </c>
      <c r="B270" t="s">
        <v>102</v>
      </c>
      <c r="C270">
        <v>0.17333333333333334</v>
      </c>
      <c r="D270">
        <v>50.223999999999997</v>
      </c>
      <c r="E270">
        <v>2.0333600000000001</v>
      </c>
      <c r="G270" s="15" t="s">
        <v>160</v>
      </c>
      <c r="H270" s="15" t="s">
        <v>90</v>
      </c>
      <c r="I270" s="15">
        <v>1</v>
      </c>
      <c r="J270" s="15">
        <v>5.18858</v>
      </c>
      <c r="K270" s="15">
        <v>0.172953</v>
      </c>
      <c r="M270" s="16" t="s">
        <v>291</v>
      </c>
      <c r="N270" s="16" t="s">
        <v>90</v>
      </c>
      <c r="O270" s="16">
        <v>0.91333333333333333</v>
      </c>
      <c r="P270" s="16">
        <v>13.6312</v>
      </c>
      <c r="Q270" s="16">
        <v>0.45437300000000003</v>
      </c>
      <c r="S270" s="17" t="s">
        <v>291</v>
      </c>
      <c r="T270" s="17" t="s">
        <v>102</v>
      </c>
      <c r="U270" s="17">
        <v>0.70666666666666667</v>
      </c>
      <c r="V270" s="17">
        <v>15.75</v>
      </c>
      <c r="W270" s="17">
        <v>0.52500199999999997</v>
      </c>
    </row>
    <row r="271" spans="1:23" x14ac:dyDescent="0.25">
      <c r="A271" t="s">
        <v>292</v>
      </c>
      <c r="B271" t="s">
        <v>102</v>
      </c>
      <c r="C271">
        <v>0.19</v>
      </c>
      <c r="D271">
        <v>33.427900000000001</v>
      </c>
      <c r="E271">
        <v>1.1408799999999999</v>
      </c>
      <c r="G271" s="15" t="s">
        <v>161</v>
      </c>
      <c r="H271" s="15" t="s">
        <v>90</v>
      </c>
      <c r="I271" s="15">
        <v>1</v>
      </c>
      <c r="J271" s="15">
        <v>4.8768099999999999</v>
      </c>
      <c r="K271" s="15">
        <v>0.16256000000000001</v>
      </c>
      <c r="M271" s="16" t="s">
        <v>292</v>
      </c>
      <c r="N271" s="16" t="s">
        <v>90</v>
      </c>
      <c r="O271" s="16">
        <v>1</v>
      </c>
      <c r="P271" s="16">
        <v>15.358599999999999</v>
      </c>
      <c r="Q271" s="16">
        <v>0.51195400000000002</v>
      </c>
      <c r="S271" s="17" t="s">
        <v>292</v>
      </c>
      <c r="T271" s="17" t="s">
        <v>102</v>
      </c>
      <c r="U271" s="17">
        <v>0.7</v>
      </c>
      <c r="V271" s="17">
        <v>14.9877</v>
      </c>
      <c r="W271" s="17">
        <v>0.49958900000000001</v>
      </c>
    </row>
    <row r="272" spans="1:23" x14ac:dyDescent="0.25">
      <c r="A272" t="s">
        <v>293</v>
      </c>
      <c r="B272" t="s">
        <v>102</v>
      </c>
      <c r="C272">
        <v>0.01</v>
      </c>
      <c r="D272">
        <v>64.288600000000002</v>
      </c>
      <c r="E272">
        <v>3.0908000000000002</v>
      </c>
      <c r="G272" s="15" t="s">
        <v>162</v>
      </c>
      <c r="H272" s="15" t="s">
        <v>90</v>
      </c>
      <c r="I272" s="15">
        <v>1</v>
      </c>
      <c r="J272" s="15">
        <v>4.3374699999999997</v>
      </c>
      <c r="K272" s="15">
        <v>0.14458199999999999</v>
      </c>
      <c r="M272" s="16" t="s">
        <v>293</v>
      </c>
      <c r="N272" s="16" t="s">
        <v>90</v>
      </c>
      <c r="O272" s="16">
        <v>0.69666666666666666</v>
      </c>
      <c r="P272" s="16">
        <v>17.363800000000001</v>
      </c>
      <c r="Q272" s="16">
        <v>0.57879400000000003</v>
      </c>
      <c r="S272" s="17" t="s">
        <v>293</v>
      </c>
      <c r="T272" s="17" t="s">
        <v>102</v>
      </c>
      <c r="U272" s="17">
        <v>0.66333333333333333</v>
      </c>
      <c r="V272" s="17">
        <v>18.881900000000002</v>
      </c>
      <c r="W272" s="17">
        <v>0.62939599999999996</v>
      </c>
    </row>
    <row r="273" spans="1:23" x14ac:dyDescent="0.25">
      <c r="A273" t="s">
        <v>294</v>
      </c>
      <c r="B273" t="s">
        <v>102</v>
      </c>
      <c r="C273">
        <v>2.8985507246376812E-2</v>
      </c>
      <c r="D273">
        <v>28.546199999999999</v>
      </c>
      <c r="E273">
        <v>2.1958600000000001</v>
      </c>
      <c r="G273" s="15" t="s">
        <v>163</v>
      </c>
      <c r="H273" s="15" t="s">
        <v>90</v>
      </c>
      <c r="I273" s="15">
        <v>1</v>
      </c>
      <c r="J273" s="15">
        <v>3.7115499999999999</v>
      </c>
      <c r="K273" s="15">
        <v>0.12371799999999999</v>
      </c>
      <c r="M273" s="16" t="s">
        <v>294</v>
      </c>
      <c r="N273" s="16" t="s">
        <v>90</v>
      </c>
      <c r="O273" s="16">
        <v>0.83666666666666667</v>
      </c>
      <c r="P273" s="16">
        <v>18.138400000000001</v>
      </c>
      <c r="Q273" s="16">
        <v>0.60461399999999998</v>
      </c>
      <c r="S273" s="17" t="s">
        <v>294</v>
      </c>
      <c r="T273" s="17" t="s">
        <v>102</v>
      </c>
      <c r="U273" s="17">
        <v>1</v>
      </c>
      <c r="V273" s="17">
        <v>10.8918</v>
      </c>
      <c r="W273" s="17">
        <v>0.36306100000000002</v>
      </c>
    </row>
    <row r="274" spans="1:23" x14ac:dyDescent="0.25">
      <c r="A274" t="s">
        <v>295</v>
      </c>
      <c r="B274" t="s">
        <v>102</v>
      </c>
      <c r="C274">
        <v>1.342281879194631E-2</v>
      </c>
      <c r="D274">
        <v>47.601700000000001</v>
      </c>
      <c r="E274">
        <v>2.0256099999999999</v>
      </c>
      <c r="G274" s="15" t="s">
        <v>164</v>
      </c>
      <c r="H274" s="15" t="s">
        <v>90</v>
      </c>
      <c r="I274" s="15">
        <v>1</v>
      </c>
      <c r="J274" s="15">
        <v>4.6530100000000001</v>
      </c>
      <c r="K274" s="15">
        <v>0.15509999999999999</v>
      </c>
      <c r="M274" s="16" t="s">
        <v>295</v>
      </c>
      <c r="N274" s="16" t="s">
        <v>90</v>
      </c>
      <c r="O274" s="16">
        <v>0.81</v>
      </c>
      <c r="P274" s="16">
        <v>15.4419</v>
      </c>
      <c r="Q274" s="16">
        <v>0.51472899999999999</v>
      </c>
      <c r="S274" s="17" t="s">
        <v>295</v>
      </c>
      <c r="T274" s="17" t="s">
        <v>102</v>
      </c>
      <c r="U274" s="17">
        <v>1</v>
      </c>
      <c r="V274" s="17">
        <v>10.4474</v>
      </c>
      <c r="W274" s="17">
        <v>0.34824500000000003</v>
      </c>
    </row>
    <row r="275" spans="1:23" x14ac:dyDescent="0.25">
      <c r="A275" t="s">
        <v>296</v>
      </c>
      <c r="B275" t="s">
        <v>102</v>
      </c>
      <c r="C275">
        <v>0.14000000000000001</v>
      </c>
      <c r="D275">
        <v>56.488199999999999</v>
      </c>
      <c r="E275">
        <v>2.4140299999999999</v>
      </c>
      <c r="G275" s="15" t="s">
        <v>165</v>
      </c>
      <c r="H275" s="15" t="s">
        <v>90</v>
      </c>
      <c r="I275" s="15">
        <v>0.94333333333333336</v>
      </c>
      <c r="J275" s="15">
        <v>7.8200900000000004</v>
      </c>
      <c r="K275" s="15">
        <v>0.33707300000000001</v>
      </c>
      <c r="M275" s="16" t="s">
        <v>296</v>
      </c>
      <c r="N275" s="16" t="s">
        <v>90</v>
      </c>
      <c r="O275" s="16">
        <v>0.8833333333333333</v>
      </c>
      <c r="P275" s="16">
        <v>15.542899999999999</v>
      </c>
      <c r="Q275" s="16">
        <v>0.51809700000000003</v>
      </c>
      <c r="S275" s="17" t="s">
        <v>296</v>
      </c>
      <c r="T275" s="17" t="s">
        <v>102</v>
      </c>
      <c r="U275" s="17">
        <v>1</v>
      </c>
      <c r="V275" s="17">
        <v>10.9932</v>
      </c>
      <c r="W275" s="17">
        <v>0.36643900000000001</v>
      </c>
    </row>
    <row r="276" spans="1:23" x14ac:dyDescent="0.25">
      <c r="A276" t="s">
        <v>297</v>
      </c>
      <c r="B276" t="s">
        <v>102</v>
      </c>
      <c r="C276">
        <v>0.16666666666666666</v>
      </c>
      <c r="D276">
        <v>44.667999999999999</v>
      </c>
      <c r="E276">
        <v>1.9170799999999999</v>
      </c>
      <c r="G276" s="15" t="s">
        <v>166</v>
      </c>
      <c r="H276" s="15" t="s">
        <v>90</v>
      </c>
      <c r="I276" s="15">
        <v>0.96666666666666667</v>
      </c>
      <c r="J276" s="15">
        <v>4.1028900000000004</v>
      </c>
      <c r="K276" s="15">
        <v>0.21823899999999999</v>
      </c>
      <c r="M276" s="16" t="s">
        <v>297</v>
      </c>
      <c r="N276" s="16" t="s">
        <v>90</v>
      </c>
      <c r="O276" s="16">
        <v>0.69</v>
      </c>
      <c r="P276" s="16">
        <v>18.012</v>
      </c>
      <c r="Q276" s="16">
        <v>0.60040099999999996</v>
      </c>
      <c r="S276" s="17" t="s">
        <v>297</v>
      </c>
      <c r="T276" s="17" t="s">
        <v>102</v>
      </c>
      <c r="U276" s="17">
        <v>1</v>
      </c>
      <c r="V276" s="17">
        <v>9.4350299999999994</v>
      </c>
      <c r="W276" s="17">
        <v>0.31450099999999998</v>
      </c>
    </row>
    <row r="277" spans="1:23" x14ac:dyDescent="0.25">
      <c r="A277" t="s">
        <v>298</v>
      </c>
      <c r="B277" t="s">
        <v>102</v>
      </c>
      <c r="C277">
        <v>5.5749128919860627E-2</v>
      </c>
      <c r="D277">
        <v>52.744399999999999</v>
      </c>
      <c r="E277">
        <v>2.2637100000000001</v>
      </c>
      <c r="G277" s="15" t="s">
        <v>167</v>
      </c>
      <c r="H277" s="15" t="s">
        <v>90</v>
      </c>
      <c r="I277" s="15">
        <v>1</v>
      </c>
      <c r="J277" s="15">
        <v>4.36571</v>
      </c>
      <c r="K277" s="15">
        <v>0.14749000000000001</v>
      </c>
      <c r="M277" s="16" t="s">
        <v>298</v>
      </c>
      <c r="N277" s="16" t="s">
        <v>90</v>
      </c>
      <c r="O277" s="16">
        <v>0.53333333333333333</v>
      </c>
      <c r="P277" s="16">
        <v>19.0624</v>
      </c>
      <c r="Q277" s="16">
        <v>0.63541300000000001</v>
      </c>
      <c r="S277" s="17" t="s">
        <v>298</v>
      </c>
      <c r="T277" s="17" t="s">
        <v>102</v>
      </c>
      <c r="U277" s="17">
        <v>0.87666666666666671</v>
      </c>
      <c r="V277" s="17">
        <v>12.4339</v>
      </c>
      <c r="W277" s="17">
        <v>0.414462</v>
      </c>
    </row>
    <row r="278" spans="1:23" x14ac:dyDescent="0.25">
      <c r="A278" t="s">
        <v>299</v>
      </c>
      <c r="B278" t="s">
        <v>102</v>
      </c>
      <c r="C278">
        <v>0</v>
      </c>
      <c r="D278">
        <v>73.353800000000007</v>
      </c>
      <c r="E278">
        <v>3.5097499999999999</v>
      </c>
      <c r="G278" s="15" t="s">
        <v>168</v>
      </c>
      <c r="H278" s="15" t="s">
        <v>90</v>
      </c>
      <c r="I278" s="15">
        <v>0.96333333333333326</v>
      </c>
      <c r="J278" s="15">
        <v>7.4427099999999999</v>
      </c>
      <c r="K278" s="15">
        <v>0.26581100000000002</v>
      </c>
      <c r="M278" s="16" t="s">
        <v>299</v>
      </c>
      <c r="N278" s="16" t="s">
        <v>90</v>
      </c>
      <c r="O278" s="16">
        <v>0.4966666666666667</v>
      </c>
      <c r="P278" s="16">
        <v>19.3248</v>
      </c>
      <c r="Q278" s="16">
        <v>0.64416099999999998</v>
      </c>
      <c r="S278" s="17" t="s">
        <v>299</v>
      </c>
      <c r="T278" s="17" t="s">
        <v>102</v>
      </c>
      <c r="U278" s="17">
        <v>1</v>
      </c>
      <c r="V278" s="17">
        <v>10.613899999999999</v>
      </c>
      <c r="W278" s="17">
        <v>0.353796</v>
      </c>
    </row>
    <row r="279" spans="1:23" x14ac:dyDescent="0.25">
      <c r="A279" t="s">
        <v>300</v>
      </c>
      <c r="B279" t="s">
        <v>102</v>
      </c>
      <c r="C279">
        <v>4.8327137546468397E-2</v>
      </c>
      <c r="D279">
        <v>32.138300000000001</v>
      </c>
      <c r="E279">
        <v>1.9838499999999999</v>
      </c>
      <c r="G279" s="15" t="s">
        <v>169</v>
      </c>
      <c r="H279" s="15" t="s">
        <v>90</v>
      </c>
      <c r="I279" s="15">
        <v>0.85</v>
      </c>
      <c r="J279" s="15">
        <v>3.1958899999999999</v>
      </c>
      <c r="K279" s="15">
        <v>0.26632400000000001</v>
      </c>
      <c r="M279" s="16" t="s">
        <v>300</v>
      </c>
      <c r="N279" s="16" t="s">
        <v>90</v>
      </c>
      <c r="O279" s="16">
        <v>0.49333333333333335</v>
      </c>
      <c r="P279" s="16">
        <v>19.065999999999999</v>
      </c>
      <c r="Q279" s="16">
        <v>0.63553300000000001</v>
      </c>
      <c r="S279" s="17" t="s">
        <v>300</v>
      </c>
      <c r="T279" s="17" t="s">
        <v>102</v>
      </c>
      <c r="U279" s="17">
        <v>0.85</v>
      </c>
      <c r="V279" s="17">
        <v>13.0276</v>
      </c>
      <c r="W279" s="17">
        <v>0.43425200000000003</v>
      </c>
    </row>
    <row r="280" spans="1:23" x14ac:dyDescent="0.25">
      <c r="A280" t="s">
        <v>301</v>
      </c>
      <c r="B280" t="s">
        <v>102</v>
      </c>
      <c r="C280">
        <v>0</v>
      </c>
      <c r="D280">
        <v>65.591300000000004</v>
      </c>
      <c r="E280">
        <v>3.9042400000000002</v>
      </c>
      <c r="G280" s="15" t="s">
        <v>170</v>
      </c>
      <c r="H280" s="15" t="s">
        <v>90</v>
      </c>
      <c r="I280" s="15">
        <v>1</v>
      </c>
      <c r="J280" s="15">
        <v>1.8716299999999999</v>
      </c>
      <c r="K280" s="15">
        <v>0.10945199999999999</v>
      </c>
      <c r="M280" s="16" t="s">
        <v>301</v>
      </c>
      <c r="N280" s="16" t="s">
        <v>90</v>
      </c>
      <c r="O280" s="16">
        <v>0.42</v>
      </c>
      <c r="P280" s="16">
        <v>18.834599999999998</v>
      </c>
      <c r="Q280" s="16">
        <v>0.62781900000000002</v>
      </c>
      <c r="S280" s="17" t="s">
        <v>301</v>
      </c>
      <c r="T280" s="17" t="s">
        <v>102</v>
      </c>
      <c r="U280" s="17">
        <v>0.56000000000000005</v>
      </c>
      <c r="V280" s="17">
        <v>17.857600000000001</v>
      </c>
      <c r="W280" s="17">
        <v>0.595252</v>
      </c>
    </row>
    <row r="281" spans="1:23" x14ac:dyDescent="0.25">
      <c r="A281" t="s">
        <v>302</v>
      </c>
      <c r="B281" t="s">
        <v>102</v>
      </c>
      <c r="C281">
        <v>0.35</v>
      </c>
      <c r="D281">
        <v>30.052</v>
      </c>
      <c r="E281">
        <v>1.22163</v>
      </c>
      <c r="G281" s="15" t="s">
        <v>171</v>
      </c>
      <c r="H281" s="15" t="s">
        <v>90</v>
      </c>
      <c r="I281" s="15">
        <v>0.94333333333333336</v>
      </c>
      <c r="J281" s="15">
        <v>5.75875</v>
      </c>
      <c r="K281" s="15">
        <v>0.31468600000000002</v>
      </c>
      <c r="M281" s="16" t="s">
        <v>302</v>
      </c>
      <c r="N281" s="16" t="s">
        <v>90</v>
      </c>
      <c r="O281" s="16">
        <v>0.77999999999999992</v>
      </c>
      <c r="P281" s="16">
        <v>16.497399999999999</v>
      </c>
      <c r="Q281" s="16">
        <v>0.54991299999999999</v>
      </c>
      <c r="S281" s="17" t="s">
        <v>302</v>
      </c>
      <c r="T281" s="17" t="s">
        <v>102</v>
      </c>
      <c r="U281" s="17">
        <v>1</v>
      </c>
      <c r="V281" s="17">
        <v>8.6122200000000007</v>
      </c>
      <c r="W281" s="17">
        <v>0.287074</v>
      </c>
    </row>
    <row r="282" spans="1:23" x14ac:dyDescent="0.25">
      <c r="A282" t="s">
        <v>303</v>
      </c>
      <c r="B282" t="s">
        <v>102</v>
      </c>
      <c r="C282">
        <v>0.22333333333333333</v>
      </c>
      <c r="D282">
        <v>43.025599999999997</v>
      </c>
      <c r="E282">
        <v>1.65483</v>
      </c>
      <c r="G282" s="15" t="s">
        <v>172</v>
      </c>
      <c r="H282" s="15" t="s">
        <v>90</v>
      </c>
      <c r="I282" s="15">
        <v>0.83666666666666667</v>
      </c>
      <c r="J282" s="15">
        <v>6.84368</v>
      </c>
      <c r="K282" s="15">
        <v>0.46241100000000002</v>
      </c>
      <c r="M282" s="16" t="s">
        <v>303</v>
      </c>
      <c r="N282" s="16" t="s">
        <v>90</v>
      </c>
      <c r="O282" s="16">
        <v>0.17666666666666667</v>
      </c>
      <c r="P282" s="16">
        <v>24.847300000000001</v>
      </c>
      <c r="Q282" s="16">
        <v>0.82824200000000003</v>
      </c>
      <c r="S282" s="17" t="s">
        <v>303</v>
      </c>
      <c r="T282" s="17" t="s">
        <v>102</v>
      </c>
      <c r="U282" s="17">
        <v>1</v>
      </c>
      <c r="V282" s="17">
        <v>9.5890400000000007</v>
      </c>
      <c r="W282" s="17">
        <v>0.319635</v>
      </c>
    </row>
    <row r="283" spans="1:23" x14ac:dyDescent="0.25">
      <c r="A283" t="s">
        <v>304</v>
      </c>
      <c r="B283" t="s">
        <v>102</v>
      </c>
      <c r="C283">
        <v>7.3333333333333334E-2</v>
      </c>
      <c r="D283">
        <v>43.406399999999998</v>
      </c>
      <c r="E283">
        <v>1.8392500000000001</v>
      </c>
      <c r="G283" s="15" t="s">
        <v>173</v>
      </c>
      <c r="H283" s="15" t="s">
        <v>90</v>
      </c>
      <c r="I283" s="15">
        <v>0.82666666666666666</v>
      </c>
      <c r="J283" s="15">
        <v>6.6114499999999996</v>
      </c>
      <c r="K283" s="15">
        <v>0.311861</v>
      </c>
      <c r="M283" s="16" t="s">
        <v>304</v>
      </c>
      <c r="N283" s="16" t="s">
        <v>90</v>
      </c>
      <c r="O283" s="16">
        <v>0.36333333333333334</v>
      </c>
      <c r="P283" s="16">
        <v>20.5288</v>
      </c>
      <c r="Q283" s="16">
        <v>0.68429300000000004</v>
      </c>
      <c r="S283" s="17" t="s">
        <v>304</v>
      </c>
      <c r="T283" s="17" t="s">
        <v>102</v>
      </c>
      <c r="U283" s="17">
        <v>1</v>
      </c>
      <c r="V283" s="17">
        <v>10.5181</v>
      </c>
      <c r="W283" s="17">
        <v>0.35060200000000002</v>
      </c>
    </row>
    <row r="284" spans="1:23" x14ac:dyDescent="0.25">
      <c r="A284" t="s">
        <v>305</v>
      </c>
      <c r="B284" t="s">
        <v>102</v>
      </c>
      <c r="C284">
        <v>3.6666666666666667E-2</v>
      </c>
      <c r="D284">
        <v>50.406999999999996</v>
      </c>
      <c r="E284">
        <v>2.0829300000000002</v>
      </c>
      <c r="G284" s="15" t="s">
        <v>174</v>
      </c>
      <c r="H284" s="15" t="s">
        <v>90</v>
      </c>
      <c r="I284" s="15">
        <v>0.96000000000000008</v>
      </c>
      <c r="J284" s="15">
        <v>3.5672999999999999</v>
      </c>
      <c r="K284" s="15">
        <v>0.16363800000000001</v>
      </c>
      <c r="M284" s="16" t="s">
        <v>305</v>
      </c>
      <c r="N284" s="16" t="s">
        <v>90</v>
      </c>
      <c r="O284" s="16">
        <v>0.55000000000000004</v>
      </c>
      <c r="P284" s="16">
        <v>18.155899999999999</v>
      </c>
      <c r="Q284" s="16">
        <v>0.60519599999999996</v>
      </c>
      <c r="S284" s="17" t="s">
        <v>305</v>
      </c>
      <c r="T284" s="17" t="s">
        <v>102</v>
      </c>
      <c r="U284" s="17">
        <v>1</v>
      </c>
      <c r="V284" s="17">
        <v>10.702500000000001</v>
      </c>
      <c r="W284" s="17">
        <v>0.35675000000000001</v>
      </c>
    </row>
    <row r="285" spans="1:23" x14ac:dyDescent="0.25">
      <c r="A285" t="s">
        <v>306</v>
      </c>
      <c r="B285" t="s">
        <v>102</v>
      </c>
      <c r="C285">
        <v>0.22666666666666666</v>
      </c>
      <c r="D285">
        <v>40.909700000000001</v>
      </c>
      <c r="E285">
        <v>1.47688</v>
      </c>
      <c r="G285" s="15" t="s">
        <v>175</v>
      </c>
      <c r="H285" s="15" t="s">
        <v>90</v>
      </c>
      <c r="I285" s="15">
        <v>0.92999999999999994</v>
      </c>
      <c r="J285" s="15">
        <v>4.02949</v>
      </c>
      <c r="K285" s="15">
        <v>0.26863199999999998</v>
      </c>
      <c r="M285" s="16" t="s">
        <v>306</v>
      </c>
      <c r="N285" s="16" t="s">
        <v>90</v>
      </c>
      <c r="O285" s="16">
        <v>0.75333333333333341</v>
      </c>
      <c r="P285" s="16">
        <v>17.365500000000001</v>
      </c>
      <c r="Q285" s="16">
        <v>0.57884999999999998</v>
      </c>
      <c r="S285" s="17" t="s">
        <v>306</v>
      </c>
      <c r="T285" s="17" t="s">
        <v>102</v>
      </c>
      <c r="U285" s="17">
        <v>1</v>
      </c>
      <c r="V285" s="17">
        <v>10.036799999999999</v>
      </c>
      <c r="W285" s="17">
        <v>0.33456000000000002</v>
      </c>
    </row>
    <row r="286" spans="1:23" x14ac:dyDescent="0.25">
      <c r="A286" t="s">
        <v>307</v>
      </c>
      <c r="B286" t="s">
        <v>102</v>
      </c>
      <c r="C286">
        <v>0.24333333333333332</v>
      </c>
      <c r="D286">
        <v>39.205599999999997</v>
      </c>
      <c r="E286">
        <v>1.3200499999999999</v>
      </c>
      <c r="G286" s="15" t="s">
        <v>176</v>
      </c>
      <c r="H286" s="15" t="s">
        <v>90</v>
      </c>
      <c r="I286" s="15">
        <v>1</v>
      </c>
      <c r="J286" s="15">
        <v>4.3515800000000002</v>
      </c>
      <c r="K286" s="15">
        <v>0.25153599999999998</v>
      </c>
      <c r="M286" s="16" t="s">
        <v>307</v>
      </c>
      <c r="N286" s="16" t="s">
        <v>90</v>
      </c>
      <c r="O286" s="16">
        <v>0.16333333333333336</v>
      </c>
      <c r="P286" s="16">
        <v>24.5992</v>
      </c>
      <c r="Q286" s="16">
        <v>0.81997299999999995</v>
      </c>
      <c r="S286" s="17" t="s">
        <v>307</v>
      </c>
      <c r="T286" s="17" t="s">
        <v>102</v>
      </c>
      <c r="U286" s="17">
        <v>0.90333333333333343</v>
      </c>
      <c r="V286" s="17">
        <v>10.3078</v>
      </c>
      <c r="W286" s="17">
        <v>0.34359400000000001</v>
      </c>
    </row>
    <row r="287" spans="1:23" x14ac:dyDescent="0.25">
      <c r="A287" t="s">
        <v>308</v>
      </c>
      <c r="B287" t="s">
        <v>102</v>
      </c>
      <c r="C287">
        <v>0.77</v>
      </c>
      <c r="D287">
        <v>17.221900000000002</v>
      </c>
      <c r="E287">
        <v>0.57406400000000002</v>
      </c>
      <c r="G287" s="15" t="s">
        <v>177</v>
      </c>
      <c r="H287" s="15" t="s">
        <v>90</v>
      </c>
      <c r="I287" s="15">
        <v>0.88737201365187712</v>
      </c>
      <c r="J287" s="15">
        <v>3.2666599999999999</v>
      </c>
      <c r="K287" s="15">
        <v>0.21075199999999999</v>
      </c>
      <c r="M287" s="16" t="s">
        <v>308</v>
      </c>
      <c r="N287" s="16" t="s">
        <v>90</v>
      </c>
      <c r="O287" s="16">
        <v>0.11666666666666667</v>
      </c>
      <c r="P287" s="16">
        <v>25.042300000000001</v>
      </c>
      <c r="Q287" s="16">
        <v>0.83474300000000001</v>
      </c>
      <c r="S287" s="17" t="s">
        <v>308</v>
      </c>
      <c r="T287" s="17" t="s">
        <v>102</v>
      </c>
      <c r="U287" s="17">
        <v>1</v>
      </c>
      <c r="V287" s="17">
        <v>9.6068899999999999</v>
      </c>
      <c r="W287" s="17">
        <v>0.32023000000000001</v>
      </c>
    </row>
    <row r="288" spans="1:23" x14ac:dyDescent="0.25">
      <c r="A288" t="s">
        <v>309</v>
      </c>
      <c r="B288" t="s">
        <v>102</v>
      </c>
      <c r="C288">
        <v>0.77333333333333332</v>
      </c>
      <c r="D288">
        <v>15.2517</v>
      </c>
      <c r="E288">
        <v>0.50839000000000001</v>
      </c>
      <c r="G288" s="15" t="s">
        <v>178</v>
      </c>
      <c r="H288" s="15" t="s">
        <v>90</v>
      </c>
      <c r="I288" s="15">
        <v>0.90035587188612098</v>
      </c>
      <c r="J288" s="15">
        <v>5.6314399999999996</v>
      </c>
      <c r="K288" s="15">
        <v>0.21997800000000001</v>
      </c>
      <c r="M288" s="16" t="s">
        <v>309</v>
      </c>
      <c r="N288" s="16" t="s">
        <v>90</v>
      </c>
      <c r="O288" s="16">
        <v>3.6666666666666667E-2</v>
      </c>
      <c r="P288" s="16">
        <v>26.797499999999999</v>
      </c>
      <c r="Q288" s="16">
        <v>0.89325200000000005</v>
      </c>
      <c r="S288" s="17" t="s">
        <v>309</v>
      </c>
      <c r="T288" s="17" t="s">
        <v>102</v>
      </c>
      <c r="U288" s="17">
        <v>0.57000000000000006</v>
      </c>
      <c r="V288" s="17">
        <v>15.534000000000001</v>
      </c>
      <c r="W288" s="17">
        <v>0.51780000000000004</v>
      </c>
    </row>
    <row r="289" spans="1:23" x14ac:dyDescent="0.25">
      <c r="A289" t="s">
        <v>310</v>
      </c>
      <c r="B289" t="s">
        <v>102</v>
      </c>
      <c r="C289">
        <v>1</v>
      </c>
      <c r="D289">
        <v>9.6837300000000006</v>
      </c>
      <c r="E289">
        <v>0.32279099999999999</v>
      </c>
      <c r="G289" s="15" t="s">
        <v>179</v>
      </c>
      <c r="H289" s="15" t="s">
        <v>90</v>
      </c>
      <c r="I289" s="15">
        <v>0.72945205479452047</v>
      </c>
      <c r="J289" s="15">
        <v>10.034700000000001</v>
      </c>
      <c r="K289" s="15">
        <v>0.72192299999999998</v>
      </c>
      <c r="M289" s="16" t="s">
        <v>310</v>
      </c>
      <c r="N289" s="16" t="s">
        <v>90</v>
      </c>
      <c r="O289" s="16">
        <v>0.36666666666666664</v>
      </c>
      <c r="P289" s="16">
        <v>22.8874</v>
      </c>
      <c r="Q289" s="16">
        <v>0.76291399999999998</v>
      </c>
      <c r="S289" s="17" t="s">
        <v>310</v>
      </c>
      <c r="T289" s="17" t="s">
        <v>102</v>
      </c>
      <c r="U289" s="17">
        <v>1</v>
      </c>
      <c r="V289" s="17">
        <v>11.103400000000001</v>
      </c>
      <c r="W289" s="17">
        <v>0.370114</v>
      </c>
    </row>
    <row r="290" spans="1:23" x14ac:dyDescent="0.25">
      <c r="A290" t="s">
        <v>311</v>
      </c>
      <c r="B290" t="s">
        <v>102</v>
      </c>
      <c r="C290">
        <v>0.96333333333333326</v>
      </c>
      <c r="D290">
        <v>10.123900000000001</v>
      </c>
      <c r="E290">
        <v>0.33746300000000001</v>
      </c>
      <c r="G290" s="15" t="s">
        <v>180</v>
      </c>
      <c r="H290" s="15" t="s">
        <v>90</v>
      </c>
      <c r="I290" s="15">
        <v>0.70666666666666667</v>
      </c>
      <c r="J290" s="15">
        <v>11.401899999999999</v>
      </c>
      <c r="K290" s="15">
        <v>0.45790799999999998</v>
      </c>
      <c r="M290" s="16" t="s">
        <v>311</v>
      </c>
      <c r="N290" s="16" t="s">
        <v>90</v>
      </c>
      <c r="O290" s="16">
        <v>0.76333333333333331</v>
      </c>
      <c r="P290" s="16">
        <v>15.8383</v>
      </c>
      <c r="Q290" s="16">
        <v>0.527945</v>
      </c>
      <c r="S290" s="17" t="s">
        <v>311</v>
      </c>
      <c r="T290" s="17" t="s">
        <v>102</v>
      </c>
      <c r="U290" s="17">
        <v>0.95</v>
      </c>
      <c r="V290" s="17">
        <v>13.5639</v>
      </c>
      <c r="W290" s="17">
        <v>0.45213100000000001</v>
      </c>
    </row>
    <row r="291" spans="1:23" x14ac:dyDescent="0.25">
      <c r="A291" t="s">
        <v>312</v>
      </c>
      <c r="B291" t="s">
        <v>102</v>
      </c>
      <c r="C291">
        <v>0.40333333333333332</v>
      </c>
      <c r="D291">
        <v>24.974799999999998</v>
      </c>
      <c r="E291">
        <v>0.84090200000000004</v>
      </c>
      <c r="G291" s="15" t="s">
        <v>181</v>
      </c>
      <c r="H291" s="15" t="s">
        <v>90</v>
      </c>
      <c r="I291" s="15">
        <v>0.35666666666666663</v>
      </c>
      <c r="J291" s="15">
        <v>29.5883</v>
      </c>
      <c r="K291" s="15">
        <v>1.3572599999999999</v>
      </c>
      <c r="M291" s="16" t="s">
        <v>312</v>
      </c>
      <c r="N291" s="16" t="s">
        <v>90</v>
      </c>
      <c r="O291" s="16">
        <v>0.74</v>
      </c>
      <c r="P291" s="16">
        <v>16.465199999999999</v>
      </c>
      <c r="Q291" s="16">
        <v>0.54883899999999997</v>
      </c>
      <c r="S291" s="17" t="s">
        <v>312</v>
      </c>
      <c r="T291" s="17" t="s">
        <v>102</v>
      </c>
      <c r="U291" s="17">
        <v>0.95</v>
      </c>
      <c r="V291" s="17">
        <v>14.168799999999999</v>
      </c>
      <c r="W291" s="17">
        <v>0.47229500000000002</v>
      </c>
    </row>
    <row r="292" spans="1:23" x14ac:dyDescent="0.25">
      <c r="A292" t="s">
        <v>313</v>
      </c>
      <c r="B292" t="s">
        <v>102</v>
      </c>
      <c r="C292">
        <v>0.62</v>
      </c>
      <c r="D292">
        <v>22.9833</v>
      </c>
      <c r="E292">
        <v>0.76610999999999996</v>
      </c>
      <c r="G292" s="15" t="s">
        <v>182</v>
      </c>
      <c r="H292" s="15" t="s">
        <v>90</v>
      </c>
      <c r="I292" s="15">
        <v>0.45333333333333331</v>
      </c>
      <c r="J292" s="15">
        <v>22.193999999999999</v>
      </c>
      <c r="K292" s="15">
        <v>1.0670200000000001</v>
      </c>
      <c r="M292" s="16" t="s">
        <v>313</v>
      </c>
      <c r="N292" s="16" t="s">
        <v>90</v>
      </c>
      <c r="O292" s="16">
        <v>1</v>
      </c>
      <c r="P292" s="16">
        <v>13.282999999999999</v>
      </c>
      <c r="Q292" s="16">
        <v>0.44276700000000002</v>
      </c>
      <c r="S292" s="17" t="s">
        <v>313</v>
      </c>
      <c r="T292" s="17" t="s">
        <v>102</v>
      </c>
      <c r="U292" s="17">
        <v>0.92333333333333334</v>
      </c>
      <c r="V292" s="17">
        <v>11.971299999999999</v>
      </c>
      <c r="W292" s="17">
        <v>0.39904400000000001</v>
      </c>
    </row>
    <row r="293" spans="1:23" x14ac:dyDescent="0.25">
      <c r="A293" t="s">
        <v>314</v>
      </c>
      <c r="B293" t="s">
        <v>102</v>
      </c>
      <c r="C293">
        <v>2.3333333333333331E-2</v>
      </c>
      <c r="D293">
        <v>55.550899999999999</v>
      </c>
      <c r="E293">
        <v>2.3243100000000001</v>
      </c>
      <c r="G293" s="15" t="s">
        <v>183</v>
      </c>
      <c r="H293" s="15" t="s">
        <v>90</v>
      </c>
      <c r="I293" s="15">
        <v>0.62121212121212122</v>
      </c>
      <c r="J293" s="15">
        <v>16.7087</v>
      </c>
      <c r="K293" s="15">
        <v>1.8987099999999999</v>
      </c>
      <c r="M293" s="16" t="s">
        <v>314</v>
      </c>
      <c r="N293" s="16" t="s">
        <v>90</v>
      </c>
      <c r="O293" s="16">
        <v>0.87666666666666671</v>
      </c>
      <c r="P293" s="16">
        <v>15.3339</v>
      </c>
      <c r="Q293" s="16">
        <v>0.51113200000000003</v>
      </c>
      <c r="S293" s="17" t="s">
        <v>314</v>
      </c>
      <c r="T293" s="17" t="s">
        <v>102</v>
      </c>
      <c r="U293" s="17">
        <v>0.7</v>
      </c>
      <c r="V293" s="17">
        <v>13.6973</v>
      </c>
      <c r="W293" s="17">
        <v>0.45657599999999998</v>
      </c>
    </row>
    <row r="294" spans="1:23" x14ac:dyDescent="0.25">
      <c r="A294" t="s">
        <v>315</v>
      </c>
      <c r="B294" t="s">
        <v>102</v>
      </c>
      <c r="C294">
        <v>5.6666666666666664E-2</v>
      </c>
      <c r="D294">
        <v>58.341500000000003</v>
      </c>
      <c r="E294">
        <v>2.29691</v>
      </c>
      <c r="G294" s="15" t="s">
        <v>184</v>
      </c>
      <c r="H294" s="15" t="s">
        <v>90</v>
      </c>
      <c r="I294" s="15">
        <v>0.6382252559726963</v>
      </c>
      <c r="J294" s="15">
        <v>8.7701799999999999</v>
      </c>
      <c r="K294" s="15">
        <v>0.62644200000000005</v>
      </c>
      <c r="M294" s="16" t="s">
        <v>315</v>
      </c>
      <c r="N294" s="16" t="s">
        <v>90</v>
      </c>
      <c r="O294" s="16">
        <v>0.72666666666666668</v>
      </c>
      <c r="P294" s="16">
        <v>21.174199999999999</v>
      </c>
      <c r="Q294" s="16">
        <v>0.70580799999999999</v>
      </c>
      <c r="S294" s="17" t="s">
        <v>315</v>
      </c>
      <c r="T294" s="17" t="s">
        <v>102</v>
      </c>
      <c r="U294" s="17">
        <v>1</v>
      </c>
      <c r="V294" s="17">
        <v>11.1526</v>
      </c>
      <c r="W294" s="17">
        <v>0.371753</v>
      </c>
    </row>
    <row r="295" spans="1:23" x14ac:dyDescent="0.25">
      <c r="A295" t="s">
        <v>316</v>
      </c>
      <c r="B295" t="s">
        <v>102</v>
      </c>
      <c r="C295">
        <v>0.05</v>
      </c>
      <c r="D295">
        <v>68.476399999999998</v>
      </c>
      <c r="E295">
        <v>2.85318</v>
      </c>
      <c r="G295" s="15" t="s">
        <v>185</v>
      </c>
      <c r="H295" s="15" t="s">
        <v>90</v>
      </c>
      <c r="I295" s="15">
        <v>0.94755244755244761</v>
      </c>
      <c r="J295" s="15">
        <v>4.6949500000000004</v>
      </c>
      <c r="K295" s="15">
        <v>0.181975</v>
      </c>
      <c r="M295" s="16" t="s">
        <v>316</v>
      </c>
      <c r="N295" s="16" t="s">
        <v>90</v>
      </c>
      <c r="O295" s="16">
        <v>2.3333333333333331E-2</v>
      </c>
      <c r="P295" s="16">
        <v>35.670699999999997</v>
      </c>
      <c r="Q295" s="16">
        <v>1.18902</v>
      </c>
      <c r="S295" s="17" t="s">
        <v>316</v>
      </c>
      <c r="T295" s="17" t="s">
        <v>102</v>
      </c>
      <c r="U295" s="17">
        <v>0.95666666666666667</v>
      </c>
      <c r="V295" s="17">
        <v>11.1892</v>
      </c>
      <c r="W295" s="17">
        <v>0.372973</v>
      </c>
    </row>
    <row r="296" spans="1:23" x14ac:dyDescent="0.25">
      <c r="A296" t="s">
        <v>317</v>
      </c>
      <c r="B296" t="s">
        <v>102</v>
      </c>
      <c r="C296">
        <v>9.8639455782312924E-2</v>
      </c>
      <c r="D296">
        <v>44.915100000000002</v>
      </c>
      <c r="E296">
        <v>2.2235200000000002</v>
      </c>
      <c r="G296" s="15" t="s">
        <v>186</v>
      </c>
      <c r="H296" s="15" t="s">
        <v>90</v>
      </c>
      <c r="I296" s="15">
        <v>0.92999999999999994</v>
      </c>
      <c r="J296" s="15">
        <v>9.2310300000000005</v>
      </c>
      <c r="K296" s="15">
        <v>0.357792</v>
      </c>
      <c r="M296" s="16" t="s">
        <v>317</v>
      </c>
      <c r="N296" s="16" t="s">
        <v>90</v>
      </c>
      <c r="O296" s="16">
        <v>0.37666666666666671</v>
      </c>
      <c r="P296" s="16">
        <v>32.183900000000001</v>
      </c>
      <c r="Q296" s="16">
        <v>1.0728</v>
      </c>
      <c r="S296" s="17" t="s">
        <v>317</v>
      </c>
      <c r="T296" s="17" t="s">
        <v>102</v>
      </c>
      <c r="U296" s="17">
        <v>1</v>
      </c>
      <c r="V296" s="17">
        <v>12.443199999999999</v>
      </c>
      <c r="W296" s="17">
        <v>0.414775</v>
      </c>
    </row>
    <row r="297" spans="1:23" x14ac:dyDescent="0.25">
      <c r="A297" t="s">
        <v>318</v>
      </c>
      <c r="B297" t="s">
        <v>102</v>
      </c>
      <c r="C297">
        <v>0</v>
      </c>
      <c r="D297">
        <v>45.635899999999999</v>
      </c>
      <c r="E297">
        <v>2.6532499999999999</v>
      </c>
      <c r="G297" s="15" t="s">
        <v>187</v>
      </c>
      <c r="H297" s="15" t="s">
        <v>90</v>
      </c>
      <c r="I297" s="15">
        <v>0.95666666666666667</v>
      </c>
      <c r="J297" s="15">
        <v>9.3502799999999997</v>
      </c>
      <c r="K297" s="15">
        <v>0.315888</v>
      </c>
      <c r="M297" s="16" t="s">
        <v>318</v>
      </c>
      <c r="N297" s="16" t="s">
        <v>90</v>
      </c>
      <c r="O297" s="16">
        <v>0</v>
      </c>
      <c r="P297" s="16">
        <v>38.786700000000003</v>
      </c>
      <c r="Q297" s="16">
        <v>1.2928900000000001</v>
      </c>
      <c r="S297" s="17" t="s">
        <v>318</v>
      </c>
      <c r="T297" s="17" t="s">
        <v>102</v>
      </c>
      <c r="U297" s="17">
        <v>0.96666666666666667</v>
      </c>
      <c r="V297" s="17">
        <v>12.6516</v>
      </c>
      <c r="W297" s="17">
        <v>0.42172199999999999</v>
      </c>
    </row>
    <row r="298" spans="1:23" x14ac:dyDescent="0.25">
      <c r="A298" t="s">
        <v>319</v>
      </c>
      <c r="B298" t="s">
        <v>102</v>
      </c>
      <c r="C298">
        <v>0</v>
      </c>
      <c r="D298">
        <v>61.217399999999998</v>
      </c>
      <c r="E298">
        <v>3.4586100000000002</v>
      </c>
      <c r="G298" s="15" t="s">
        <v>188</v>
      </c>
      <c r="H298" s="15" t="s">
        <v>90</v>
      </c>
      <c r="I298" s="15">
        <v>1</v>
      </c>
      <c r="J298" s="15">
        <v>9.2035699999999991</v>
      </c>
      <c r="K298" s="15">
        <v>0.325214</v>
      </c>
      <c r="M298" s="16" t="s">
        <v>319</v>
      </c>
      <c r="N298" s="16" t="s">
        <v>90</v>
      </c>
      <c r="O298" s="16">
        <v>0</v>
      </c>
      <c r="P298" s="16">
        <v>31.146999999999998</v>
      </c>
      <c r="Q298" s="16">
        <v>1.03823</v>
      </c>
      <c r="S298" s="17" t="s">
        <v>319</v>
      </c>
      <c r="T298" s="17" t="s">
        <v>102</v>
      </c>
      <c r="U298" s="17">
        <v>0.80333333333333334</v>
      </c>
      <c r="V298" s="17">
        <v>14.1098</v>
      </c>
      <c r="W298" s="17">
        <v>0.47032600000000002</v>
      </c>
    </row>
    <row r="299" spans="1:23" x14ac:dyDescent="0.25">
      <c r="A299" t="s">
        <v>320</v>
      </c>
      <c r="B299" t="s">
        <v>102</v>
      </c>
      <c r="C299">
        <v>8.5034013605442174E-2</v>
      </c>
      <c r="D299">
        <v>44.861400000000003</v>
      </c>
      <c r="E299">
        <v>2.0027400000000002</v>
      </c>
      <c r="G299" s="15" t="s">
        <v>189</v>
      </c>
      <c r="H299" s="15" t="s">
        <v>90</v>
      </c>
      <c r="I299" s="15">
        <v>1</v>
      </c>
      <c r="J299" s="15">
        <v>9.1946999999999992</v>
      </c>
      <c r="K299" s="15">
        <v>0.31063200000000002</v>
      </c>
      <c r="M299" s="16" t="s">
        <v>320</v>
      </c>
      <c r="N299" s="16" t="s">
        <v>90</v>
      </c>
      <c r="O299" s="16">
        <v>0.40333333333333332</v>
      </c>
      <c r="P299" s="16">
        <v>21.100200000000001</v>
      </c>
      <c r="Q299" s="16">
        <v>0.70334099999999999</v>
      </c>
      <c r="S299" s="17" t="s">
        <v>320</v>
      </c>
      <c r="T299" s="17" t="s">
        <v>102</v>
      </c>
      <c r="U299" s="17">
        <v>1</v>
      </c>
      <c r="V299" s="17">
        <v>10.8925</v>
      </c>
      <c r="W299" s="17">
        <v>0.36308400000000002</v>
      </c>
    </row>
    <row r="300" spans="1:23" x14ac:dyDescent="0.25">
      <c r="A300" t="s">
        <v>321</v>
      </c>
      <c r="B300" t="s">
        <v>102</v>
      </c>
      <c r="C300">
        <v>4.6822742474916385E-2</v>
      </c>
      <c r="D300">
        <v>38.282699999999998</v>
      </c>
      <c r="E300">
        <v>1.7805899999999999</v>
      </c>
      <c r="G300" s="15" t="s">
        <v>190</v>
      </c>
      <c r="H300" s="15" t="s">
        <v>90</v>
      </c>
      <c r="I300" s="15">
        <v>0.97666666666666668</v>
      </c>
      <c r="J300" s="15">
        <v>8.3951899999999995</v>
      </c>
      <c r="K300" s="15">
        <v>0.27983999999999998</v>
      </c>
      <c r="M300" s="16" t="s">
        <v>321</v>
      </c>
      <c r="N300" s="16" t="s">
        <v>90</v>
      </c>
      <c r="O300" s="16">
        <v>0.11333333333333333</v>
      </c>
      <c r="P300" s="16">
        <v>22.769600000000001</v>
      </c>
      <c r="Q300" s="16">
        <v>0.75898699999999997</v>
      </c>
      <c r="S300" s="17" t="s">
        <v>321</v>
      </c>
      <c r="T300" s="17" t="s">
        <v>102</v>
      </c>
      <c r="U300" s="17">
        <v>0.95333333333333337</v>
      </c>
      <c r="V300" s="17">
        <v>12.343</v>
      </c>
      <c r="W300" s="17">
        <v>0.41143299999999999</v>
      </c>
    </row>
    <row r="301" spans="1:23" x14ac:dyDescent="0.25">
      <c r="A301" t="s">
        <v>322</v>
      </c>
      <c r="B301" t="s">
        <v>102</v>
      </c>
      <c r="C301">
        <v>0.15</v>
      </c>
      <c r="D301">
        <v>42.4788</v>
      </c>
      <c r="E301">
        <v>1.8795900000000001</v>
      </c>
      <c r="G301" s="15" t="s">
        <v>191</v>
      </c>
      <c r="H301" s="15" t="s">
        <v>90</v>
      </c>
      <c r="I301" s="15">
        <v>1</v>
      </c>
      <c r="J301" s="15">
        <v>11.66</v>
      </c>
      <c r="K301" s="15">
        <v>0.39391900000000002</v>
      </c>
      <c r="M301" s="16" t="s">
        <v>322</v>
      </c>
      <c r="N301" s="16" t="s">
        <v>90</v>
      </c>
      <c r="O301" s="16">
        <v>0.57999999999999996</v>
      </c>
      <c r="P301" s="16">
        <v>19.8245</v>
      </c>
      <c r="Q301" s="16">
        <v>0.66081599999999996</v>
      </c>
      <c r="S301" s="17" t="s">
        <v>322</v>
      </c>
      <c r="T301" s="17" t="s">
        <v>102</v>
      </c>
      <c r="U301" s="17">
        <v>0.85666666666666669</v>
      </c>
      <c r="V301" s="17">
        <v>14.7074</v>
      </c>
      <c r="W301" s="17">
        <v>0.49024699999999999</v>
      </c>
    </row>
    <row r="302" spans="1:23" x14ac:dyDescent="0.25">
      <c r="A302" t="s">
        <v>323</v>
      </c>
      <c r="B302" t="s">
        <v>102</v>
      </c>
      <c r="C302">
        <v>0.22602739726027393</v>
      </c>
      <c r="D302">
        <v>48.270299999999999</v>
      </c>
      <c r="E302">
        <v>1.9542600000000001</v>
      </c>
      <c r="G302" s="15" t="s">
        <v>192</v>
      </c>
      <c r="H302" s="15" t="s">
        <v>90</v>
      </c>
      <c r="I302" s="15">
        <v>1</v>
      </c>
      <c r="J302" s="15">
        <v>10.1435</v>
      </c>
      <c r="K302" s="15">
        <v>0.33811799999999997</v>
      </c>
      <c r="M302" s="16" t="s">
        <v>323</v>
      </c>
      <c r="N302" s="16" t="s">
        <v>90</v>
      </c>
      <c r="O302" s="16">
        <v>0.13666666666666666</v>
      </c>
      <c r="P302" s="16">
        <v>21.604900000000001</v>
      </c>
      <c r="Q302" s="16">
        <v>0.720163</v>
      </c>
      <c r="S302" s="17" t="s">
        <v>323</v>
      </c>
      <c r="T302" s="17" t="s">
        <v>102</v>
      </c>
      <c r="U302" s="17">
        <v>0.88666666666666671</v>
      </c>
      <c r="V302" s="17">
        <v>13.4314</v>
      </c>
      <c r="W302" s="17">
        <v>0.447712</v>
      </c>
    </row>
    <row r="303" spans="1:23" x14ac:dyDescent="0.25">
      <c r="A303" t="s">
        <v>324</v>
      </c>
      <c r="B303" t="s">
        <v>102</v>
      </c>
      <c r="C303">
        <v>0.26333333333333336</v>
      </c>
      <c r="D303">
        <v>31.250900000000001</v>
      </c>
      <c r="E303">
        <v>1.0851</v>
      </c>
      <c r="G303" s="15" t="s">
        <v>193</v>
      </c>
      <c r="H303" s="15" t="s">
        <v>90</v>
      </c>
      <c r="I303" s="15">
        <v>0.94666666666666666</v>
      </c>
      <c r="J303" s="15">
        <v>11.5886</v>
      </c>
      <c r="K303" s="15">
        <v>0.38628499999999999</v>
      </c>
      <c r="M303" s="16" t="s">
        <v>324</v>
      </c>
      <c r="N303" s="16" t="s">
        <v>90</v>
      </c>
      <c r="O303" s="16">
        <v>0.38</v>
      </c>
      <c r="P303" s="16">
        <v>20.237400000000001</v>
      </c>
      <c r="Q303" s="16">
        <v>0.67458099999999999</v>
      </c>
      <c r="S303" s="17" t="s">
        <v>324</v>
      </c>
      <c r="T303" s="17" t="s">
        <v>102</v>
      </c>
      <c r="U303" s="17">
        <v>1</v>
      </c>
      <c r="V303" s="17">
        <v>10.416700000000001</v>
      </c>
      <c r="W303" s="17">
        <v>0.34722399999999998</v>
      </c>
    </row>
    <row r="304" spans="1:23" x14ac:dyDescent="0.25">
      <c r="A304" t="s">
        <v>325</v>
      </c>
      <c r="B304" t="s">
        <v>102</v>
      </c>
      <c r="C304">
        <v>8.666666666666667E-2</v>
      </c>
      <c r="D304">
        <v>40.2515</v>
      </c>
      <c r="E304">
        <v>1.8379700000000001</v>
      </c>
      <c r="G304" s="15" t="s">
        <v>194</v>
      </c>
      <c r="H304" s="15" t="s">
        <v>90</v>
      </c>
      <c r="I304" s="15">
        <v>1</v>
      </c>
      <c r="J304" s="15">
        <v>10.352</v>
      </c>
      <c r="K304" s="15">
        <v>0.34506700000000001</v>
      </c>
      <c r="M304" s="16" t="s">
        <v>325</v>
      </c>
      <c r="N304" s="16" t="s">
        <v>90</v>
      </c>
      <c r="O304" s="16">
        <v>0.26999999999999996</v>
      </c>
      <c r="P304" s="16">
        <v>21.767700000000001</v>
      </c>
      <c r="Q304" s="16">
        <v>0.72558999999999996</v>
      </c>
      <c r="S304" s="17" t="s">
        <v>325</v>
      </c>
      <c r="T304" s="17" t="s">
        <v>102</v>
      </c>
      <c r="U304" s="17">
        <v>0.96666666666666667</v>
      </c>
      <c r="V304" s="17">
        <v>11.623100000000001</v>
      </c>
      <c r="W304" s="17">
        <v>0.38743699999999998</v>
      </c>
    </row>
    <row r="305" spans="1:23" x14ac:dyDescent="0.25">
      <c r="A305" t="s">
        <v>326</v>
      </c>
      <c r="B305" t="s">
        <v>102</v>
      </c>
      <c r="C305">
        <v>6.0402684563758392E-2</v>
      </c>
      <c r="D305">
        <v>50.677199999999999</v>
      </c>
      <c r="E305">
        <v>2.63944</v>
      </c>
      <c r="G305" s="15" t="s">
        <v>195</v>
      </c>
      <c r="H305" s="15" t="s">
        <v>90</v>
      </c>
      <c r="I305" s="15">
        <v>1</v>
      </c>
      <c r="J305" s="15">
        <v>10.2402</v>
      </c>
      <c r="K305" s="15">
        <v>0.34595199999999998</v>
      </c>
      <c r="M305" s="16" t="s">
        <v>326</v>
      </c>
      <c r="N305" s="16" t="s">
        <v>90</v>
      </c>
      <c r="O305" s="16">
        <v>0.47666666666666668</v>
      </c>
      <c r="P305" s="16">
        <v>19.884499999999999</v>
      </c>
      <c r="Q305" s="16">
        <v>0.66281699999999999</v>
      </c>
      <c r="S305" s="17" t="s">
        <v>326</v>
      </c>
      <c r="T305" s="17" t="s">
        <v>102</v>
      </c>
      <c r="U305" s="17">
        <v>1</v>
      </c>
      <c r="V305" s="17">
        <v>11.2081</v>
      </c>
      <c r="W305" s="17">
        <v>0.37360300000000002</v>
      </c>
    </row>
    <row r="306" spans="1:23" x14ac:dyDescent="0.25">
      <c r="A306" t="s">
        <v>327</v>
      </c>
      <c r="B306" t="s">
        <v>102</v>
      </c>
      <c r="C306">
        <v>9.6666666666666665E-2</v>
      </c>
      <c r="D306">
        <v>56.213999999999999</v>
      </c>
      <c r="E306">
        <v>2.5436200000000002</v>
      </c>
      <c r="G306" s="15" t="s">
        <v>196</v>
      </c>
      <c r="H306" s="15" t="s">
        <v>90</v>
      </c>
      <c r="I306" s="15">
        <v>0.84</v>
      </c>
      <c r="J306" s="15">
        <v>16.145299999999999</v>
      </c>
      <c r="K306" s="15">
        <v>0.54544899999999996</v>
      </c>
      <c r="M306" s="16" t="s">
        <v>327</v>
      </c>
      <c r="N306" s="16" t="s">
        <v>90</v>
      </c>
      <c r="O306" s="16">
        <v>0</v>
      </c>
      <c r="P306" s="16">
        <v>25.759799999999998</v>
      </c>
      <c r="Q306" s="16">
        <v>0.85865999999999998</v>
      </c>
      <c r="S306" s="17" t="s">
        <v>327</v>
      </c>
      <c r="T306" s="17" t="s">
        <v>102</v>
      </c>
      <c r="U306" s="17">
        <v>1</v>
      </c>
      <c r="V306" s="17">
        <v>11.0647</v>
      </c>
      <c r="W306" s="17">
        <v>0.36882300000000001</v>
      </c>
    </row>
    <row r="307" spans="1:23" x14ac:dyDescent="0.25">
      <c r="A307" t="s">
        <v>328</v>
      </c>
      <c r="B307" t="s">
        <v>102</v>
      </c>
      <c r="C307">
        <v>9.1228070175438603E-2</v>
      </c>
      <c r="D307">
        <v>42.128399999999999</v>
      </c>
      <c r="E307">
        <v>2.7179600000000002</v>
      </c>
      <c r="G307" s="15" t="s">
        <v>197</v>
      </c>
      <c r="H307" s="15" t="s">
        <v>90</v>
      </c>
      <c r="I307" s="15">
        <v>0.75333333333333341</v>
      </c>
      <c r="J307" s="15">
        <v>9.0640300000000007</v>
      </c>
      <c r="K307" s="15">
        <v>0.38570300000000002</v>
      </c>
      <c r="M307" s="16" t="s">
        <v>328</v>
      </c>
      <c r="N307" s="16" t="s">
        <v>90</v>
      </c>
      <c r="O307" s="16">
        <v>0.22</v>
      </c>
      <c r="P307" s="16">
        <v>26.020800000000001</v>
      </c>
      <c r="Q307" s="16">
        <v>0.86736000000000002</v>
      </c>
      <c r="S307" s="17" t="s">
        <v>328</v>
      </c>
      <c r="T307" s="17" t="s">
        <v>102</v>
      </c>
      <c r="U307" s="17">
        <v>0.5033333333333333</v>
      </c>
      <c r="V307" s="17">
        <v>22.797699999999999</v>
      </c>
      <c r="W307" s="17">
        <v>0.75992499999999996</v>
      </c>
    </row>
    <row r="308" spans="1:23" x14ac:dyDescent="0.25">
      <c r="A308" t="s">
        <v>329</v>
      </c>
      <c r="B308" t="s">
        <v>102</v>
      </c>
      <c r="C308">
        <v>0.31</v>
      </c>
      <c r="D308">
        <v>42.627600000000001</v>
      </c>
      <c r="E308">
        <v>1.5788</v>
      </c>
      <c r="G308" s="15" t="s">
        <v>198</v>
      </c>
      <c r="H308" s="15" t="s">
        <v>90</v>
      </c>
      <c r="I308" s="15">
        <v>0.88666666666666671</v>
      </c>
      <c r="J308" s="15">
        <v>9.75319</v>
      </c>
      <c r="K308" s="15">
        <v>0.39809</v>
      </c>
      <c r="M308" s="16" t="s">
        <v>329</v>
      </c>
      <c r="N308" s="16" t="s">
        <v>90</v>
      </c>
      <c r="O308" s="16">
        <v>0.26333333333333336</v>
      </c>
      <c r="P308" s="16">
        <v>22.532299999999999</v>
      </c>
      <c r="Q308" s="16">
        <v>0.75107699999999999</v>
      </c>
      <c r="S308" s="17" t="s">
        <v>329</v>
      </c>
      <c r="T308" s="17" t="s">
        <v>102</v>
      </c>
      <c r="U308" s="17">
        <v>0.76</v>
      </c>
      <c r="V308" s="17">
        <v>14.2615</v>
      </c>
      <c r="W308" s="17">
        <v>0.475383</v>
      </c>
    </row>
    <row r="309" spans="1:23" x14ac:dyDescent="0.25">
      <c r="A309" t="s">
        <v>330</v>
      </c>
      <c r="B309" t="s">
        <v>102</v>
      </c>
      <c r="C309">
        <v>0.11824324324324324</v>
      </c>
      <c r="D309">
        <v>47.935200000000002</v>
      </c>
      <c r="E309">
        <v>1.8366</v>
      </c>
      <c r="G309" s="15" t="s">
        <v>199</v>
      </c>
      <c r="H309" s="15" t="s">
        <v>90</v>
      </c>
      <c r="I309" s="15">
        <v>0.89</v>
      </c>
      <c r="J309" s="15">
        <v>12.4084</v>
      </c>
      <c r="K309" s="15">
        <v>0.44634400000000002</v>
      </c>
      <c r="M309" s="16" t="s">
        <v>330</v>
      </c>
      <c r="N309" s="16" t="s">
        <v>90</v>
      </c>
      <c r="O309" s="16">
        <v>0.19666666666666668</v>
      </c>
      <c r="P309" s="16">
        <v>24.761800000000001</v>
      </c>
      <c r="Q309" s="16">
        <v>0.82539200000000001</v>
      </c>
      <c r="S309" s="17" t="s">
        <v>330</v>
      </c>
      <c r="T309" s="17" t="s">
        <v>102</v>
      </c>
      <c r="U309" s="17">
        <v>0.95666666666666667</v>
      </c>
      <c r="V309" s="17">
        <v>12.376099999999999</v>
      </c>
      <c r="W309" s="17">
        <v>0.41253800000000002</v>
      </c>
    </row>
    <row r="310" spans="1:23" x14ac:dyDescent="0.25">
      <c r="A310" t="s">
        <v>331</v>
      </c>
      <c r="B310" t="s">
        <v>102</v>
      </c>
      <c r="C310">
        <v>5.2083333333333329E-2</v>
      </c>
      <c r="D310">
        <v>44.434100000000001</v>
      </c>
      <c r="E310">
        <v>2.1888700000000001</v>
      </c>
      <c r="G310" s="15" t="s">
        <v>200</v>
      </c>
      <c r="H310" s="15" t="s">
        <v>90</v>
      </c>
      <c r="I310" s="15">
        <v>1</v>
      </c>
      <c r="J310" s="15">
        <v>7.3954599999999999</v>
      </c>
      <c r="K310" s="15">
        <v>0.24651500000000001</v>
      </c>
      <c r="M310" s="16" t="s">
        <v>331</v>
      </c>
      <c r="N310" s="16" t="s">
        <v>90</v>
      </c>
      <c r="O310" s="16">
        <v>0.28666666666666668</v>
      </c>
      <c r="P310" s="16">
        <v>22.4314</v>
      </c>
      <c r="Q310" s="16">
        <v>0.74771299999999996</v>
      </c>
      <c r="S310" s="17" t="s">
        <v>331</v>
      </c>
      <c r="T310" s="17" t="s">
        <v>102</v>
      </c>
      <c r="U310" s="17">
        <v>0.5033333333333333</v>
      </c>
      <c r="V310" s="17">
        <v>22.735299999999999</v>
      </c>
      <c r="W310" s="17">
        <v>0.75784399999999996</v>
      </c>
    </row>
    <row r="311" spans="1:23" x14ac:dyDescent="0.25">
      <c r="A311" t="s">
        <v>332</v>
      </c>
      <c r="B311" t="s">
        <v>102</v>
      </c>
      <c r="C311">
        <v>0.6</v>
      </c>
      <c r="D311">
        <v>25.107600000000001</v>
      </c>
      <c r="E311">
        <v>0.83971799999999996</v>
      </c>
      <c r="G311" s="15" t="s">
        <v>201</v>
      </c>
      <c r="H311" s="15" t="s">
        <v>90</v>
      </c>
      <c r="I311" s="15">
        <v>0.95666666666666667</v>
      </c>
      <c r="J311" s="15">
        <v>9.4360599999999994</v>
      </c>
      <c r="K311" s="15">
        <v>0.31986599999999998</v>
      </c>
      <c r="M311" s="16" t="s">
        <v>332</v>
      </c>
      <c r="N311" s="16" t="s">
        <v>90</v>
      </c>
      <c r="O311" s="16">
        <v>0.12333333333333334</v>
      </c>
      <c r="P311" s="16">
        <v>23.0518</v>
      </c>
      <c r="Q311" s="16">
        <v>0.76839400000000002</v>
      </c>
      <c r="S311" s="17" t="s">
        <v>332</v>
      </c>
      <c r="T311" s="17" t="s">
        <v>102</v>
      </c>
      <c r="U311" s="17">
        <v>0.31666666666666665</v>
      </c>
      <c r="V311" s="17">
        <v>26.711099999999998</v>
      </c>
      <c r="W311" s="17">
        <v>0.89036999999999999</v>
      </c>
    </row>
    <row r="312" spans="1:23" x14ac:dyDescent="0.25">
      <c r="A312" t="s">
        <v>333</v>
      </c>
      <c r="B312" t="s">
        <v>102</v>
      </c>
      <c r="C312">
        <v>0.25</v>
      </c>
      <c r="D312">
        <v>28.751000000000001</v>
      </c>
      <c r="E312">
        <v>0.96804699999999999</v>
      </c>
      <c r="G312" s="15" t="s">
        <v>202</v>
      </c>
      <c r="H312" s="15" t="s">
        <v>90</v>
      </c>
      <c r="I312" s="15">
        <v>0.91666666666666663</v>
      </c>
      <c r="J312" s="15">
        <v>5.66364</v>
      </c>
      <c r="K312" s="15">
        <v>0.196654</v>
      </c>
      <c r="M312" s="16" t="s">
        <v>333</v>
      </c>
      <c r="N312" s="16" t="s">
        <v>90</v>
      </c>
      <c r="O312" s="16">
        <v>0.05</v>
      </c>
      <c r="P312" s="16">
        <v>27.759</v>
      </c>
      <c r="Q312" s="16">
        <v>0.92530100000000004</v>
      </c>
      <c r="S312" s="17" t="s">
        <v>333</v>
      </c>
      <c r="T312" s="17" t="s">
        <v>102</v>
      </c>
      <c r="U312" s="17">
        <v>0.37</v>
      </c>
      <c r="V312" s="17">
        <v>24.440100000000001</v>
      </c>
      <c r="W312" s="17">
        <v>0.81466899999999998</v>
      </c>
    </row>
    <row r="313" spans="1:23" x14ac:dyDescent="0.25">
      <c r="A313" t="s">
        <v>334</v>
      </c>
      <c r="B313" t="s">
        <v>102</v>
      </c>
      <c r="C313">
        <v>0.34333333333333338</v>
      </c>
      <c r="D313">
        <v>30.8536</v>
      </c>
      <c r="E313">
        <v>1.0825800000000001</v>
      </c>
      <c r="G313" s="15" t="s">
        <v>203</v>
      </c>
      <c r="H313" s="15" t="s">
        <v>90</v>
      </c>
      <c r="I313" s="15">
        <v>1</v>
      </c>
      <c r="J313" s="15">
        <v>4.4618500000000001</v>
      </c>
      <c r="K313" s="15">
        <v>0.148728</v>
      </c>
      <c r="M313" s="16" t="s">
        <v>334</v>
      </c>
      <c r="N313" s="16" t="s">
        <v>90</v>
      </c>
      <c r="O313" s="16">
        <v>0.14333333333333334</v>
      </c>
      <c r="P313" s="16">
        <v>25.7822</v>
      </c>
      <c r="Q313" s="16">
        <v>0.859406</v>
      </c>
      <c r="S313" s="17" t="s">
        <v>334</v>
      </c>
      <c r="T313" s="17" t="s">
        <v>102</v>
      </c>
      <c r="U313" s="17">
        <v>0.72000000000000008</v>
      </c>
      <c r="V313" s="17">
        <v>16.109500000000001</v>
      </c>
      <c r="W313" s="17">
        <v>0.53698199999999996</v>
      </c>
    </row>
    <row r="314" spans="1:23" x14ac:dyDescent="0.25">
      <c r="A314" t="s">
        <v>335</v>
      </c>
      <c r="B314" t="s">
        <v>102</v>
      </c>
      <c r="C314">
        <v>0.38666666666666666</v>
      </c>
      <c r="D314">
        <v>34.628500000000003</v>
      </c>
      <c r="E314">
        <v>1.2150300000000001</v>
      </c>
      <c r="G314" s="15" t="s">
        <v>204</v>
      </c>
      <c r="H314" s="15" t="s">
        <v>90</v>
      </c>
      <c r="I314" s="15">
        <v>0.93666666666666676</v>
      </c>
      <c r="J314" s="15">
        <v>7.0184100000000003</v>
      </c>
      <c r="K314" s="15">
        <v>0.23710800000000001</v>
      </c>
      <c r="M314" s="16" t="s">
        <v>335</v>
      </c>
      <c r="N314" s="16" t="s">
        <v>90</v>
      </c>
      <c r="O314" s="16">
        <v>0.15666666666666668</v>
      </c>
      <c r="P314" s="16">
        <v>22.983699999999999</v>
      </c>
      <c r="Q314" s="16">
        <v>0.76612400000000003</v>
      </c>
      <c r="S314" s="17" t="s">
        <v>335</v>
      </c>
      <c r="T314" s="17" t="s">
        <v>102</v>
      </c>
      <c r="U314" s="17">
        <v>0.35666666666666663</v>
      </c>
      <c r="V314" s="17">
        <v>24.277699999999999</v>
      </c>
      <c r="W314" s="17">
        <v>0.80925800000000003</v>
      </c>
    </row>
    <row r="315" spans="1:23" x14ac:dyDescent="0.25">
      <c r="A315" t="s">
        <v>336</v>
      </c>
      <c r="B315" t="s">
        <v>102</v>
      </c>
      <c r="C315">
        <v>2.1201413427561835E-2</v>
      </c>
      <c r="D315">
        <v>45.537399999999998</v>
      </c>
      <c r="E315">
        <v>2.37174</v>
      </c>
      <c r="G315" s="15" t="s">
        <v>205</v>
      </c>
      <c r="H315" s="15" t="s">
        <v>90</v>
      </c>
      <c r="I315" s="15">
        <v>1</v>
      </c>
      <c r="J315" s="15">
        <v>4.8752000000000004</v>
      </c>
      <c r="K315" s="15">
        <v>0.16250700000000001</v>
      </c>
      <c r="M315" s="16" t="s">
        <v>336</v>
      </c>
      <c r="N315" s="16" t="s">
        <v>90</v>
      </c>
      <c r="O315" s="16">
        <v>0.10333333333333333</v>
      </c>
      <c r="P315" s="16">
        <v>27.282900000000001</v>
      </c>
      <c r="Q315" s="16">
        <v>0.90942900000000004</v>
      </c>
      <c r="S315" s="17" t="s">
        <v>336</v>
      </c>
      <c r="T315" s="17" t="s">
        <v>102</v>
      </c>
      <c r="U315" s="17">
        <v>0.83</v>
      </c>
      <c r="V315" s="17">
        <v>13.446</v>
      </c>
      <c r="W315" s="17">
        <v>0.44819999999999999</v>
      </c>
    </row>
    <row r="316" spans="1:23" x14ac:dyDescent="0.25">
      <c r="A316" t="s">
        <v>337</v>
      </c>
      <c r="B316" t="s">
        <v>102</v>
      </c>
      <c r="C316">
        <v>0.16949152542372881</v>
      </c>
      <c r="D316">
        <v>34.807000000000002</v>
      </c>
      <c r="E316">
        <v>1.4563600000000001</v>
      </c>
      <c r="G316" s="15" t="s">
        <v>206</v>
      </c>
      <c r="H316" s="15" t="s">
        <v>90</v>
      </c>
      <c r="I316" s="15">
        <v>1</v>
      </c>
      <c r="J316" s="15">
        <v>6.2210000000000001</v>
      </c>
      <c r="K316" s="15">
        <v>0.207367</v>
      </c>
      <c r="M316" s="16" t="s">
        <v>337</v>
      </c>
      <c r="N316" s="16" t="s">
        <v>90</v>
      </c>
      <c r="O316" s="16">
        <v>0.27333333333333332</v>
      </c>
      <c r="P316" s="16">
        <v>23.3261</v>
      </c>
      <c r="Q316" s="16">
        <v>0.77753799999999995</v>
      </c>
      <c r="S316" s="17" t="s">
        <v>337</v>
      </c>
      <c r="T316" s="17" t="s">
        <v>102</v>
      </c>
      <c r="U316" s="17">
        <v>1</v>
      </c>
      <c r="V316" s="17">
        <v>11.2057</v>
      </c>
      <c r="W316" s="17">
        <v>0.373525</v>
      </c>
    </row>
    <row r="317" spans="1:23" x14ac:dyDescent="0.25">
      <c r="A317" t="s">
        <v>338</v>
      </c>
      <c r="B317" t="s">
        <v>102</v>
      </c>
      <c r="C317">
        <v>0.15</v>
      </c>
      <c r="D317">
        <v>57.348799999999997</v>
      </c>
      <c r="E317">
        <v>2.1084100000000001</v>
      </c>
      <c r="G317" s="15" t="s">
        <v>207</v>
      </c>
      <c r="H317" s="15" t="s">
        <v>90</v>
      </c>
      <c r="I317" s="15">
        <v>0.84666666666666657</v>
      </c>
      <c r="J317" s="15">
        <v>7.8064299999999998</v>
      </c>
      <c r="K317" s="15">
        <v>0.29795500000000003</v>
      </c>
      <c r="M317" s="16" t="s">
        <v>338</v>
      </c>
      <c r="N317" s="16" t="s">
        <v>90</v>
      </c>
      <c r="O317" s="16">
        <v>0.19333333333333333</v>
      </c>
      <c r="P317" s="16">
        <v>25.1479</v>
      </c>
      <c r="Q317" s="16">
        <v>0.83826299999999998</v>
      </c>
      <c r="S317" s="17" t="s">
        <v>338</v>
      </c>
      <c r="T317" s="17" t="s">
        <v>102</v>
      </c>
      <c r="U317" s="17">
        <v>0.53</v>
      </c>
      <c r="V317" s="17">
        <v>25.721299999999999</v>
      </c>
      <c r="W317" s="17">
        <v>0.857375</v>
      </c>
    </row>
    <row r="318" spans="1:23" x14ac:dyDescent="0.25">
      <c r="A318" t="s">
        <v>339</v>
      </c>
      <c r="B318" t="s">
        <v>102</v>
      </c>
      <c r="C318">
        <v>2.6666666666666668E-2</v>
      </c>
      <c r="D318">
        <v>59.125</v>
      </c>
      <c r="E318">
        <v>2.2828200000000001</v>
      </c>
      <c r="G318" s="15" t="s">
        <v>208</v>
      </c>
      <c r="H318" s="15" t="s">
        <v>90</v>
      </c>
      <c r="I318" s="15">
        <v>1</v>
      </c>
      <c r="J318" s="15">
        <v>4.13774</v>
      </c>
      <c r="K318" s="15">
        <v>0.13792499999999999</v>
      </c>
      <c r="M318" s="16" t="s">
        <v>339</v>
      </c>
      <c r="N318" s="16" t="s">
        <v>90</v>
      </c>
      <c r="O318" s="16">
        <v>0.17666666666666667</v>
      </c>
      <c r="P318" s="16">
        <v>33.5062</v>
      </c>
      <c r="Q318" s="16">
        <v>1.11687</v>
      </c>
      <c r="S318" s="17" t="s">
        <v>339</v>
      </c>
      <c r="T318" s="17" t="s">
        <v>102</v>
      </c>
      <c r="U318" s="17">
        <v>0.55000000000000004</v>
      </c>
      <c r="V318" s="17">
        <v>20.973500000000001</v>
      </c>
      <c r="W318" s="17">
        <v>0.69911699999999999</v>
      </c>
    </row>
    <row r="319" spans="1:23" x14ac:dyDescent="0.25">
      <c r="A319" t="s">
        <v>340</v>
      </c>
      <c r="B319" t="s">
        <v>102</v>
      </c>
      <c r="C319">
        <v>0.14666666666666667</v>
      </c>
      <c r="D319">
        <v>47.845100000000002</v>
      </c>
      <c r="E319">
        <v>1.8986099999999999</v>
      </c>
      <c r="G319" s="15" t="s">
        <v>209</v>
      </c>
      <c r="H319" s="15" t="s">
        <v>90</v>
      </c>
      <c r="I319" s="15">
        <v>1</v>
      </c>
      <c r="J319" s="15">
        <v>4.2519400000000003</v>
      </c>
      <c r="K319" s="15">
        <v>0.141731</v>
      </c>
      <c r="M319" s="16" t="s">
        <v>340</v>
      </c>
      <c r="N319" s="16" t="s">
        <v>90</v>
      </c>
      <c r="O319" s="16">
        <v>0.84</v>
      </c>
      <c r="P319" s="16">
        <v>15.2111</v>
      </c>
      <c r="Q319" s="16">
        <v>0.50703600000000004</v>
      </c>
      <c r="S319" s="17" t="s">
        <v>340</v>
      </c>
      <c r="T319" s="17" t="s">
        <v>102</v>
      </c>
      <c r="U319" s="17">
        <v>0.81</v>
      </c>
      <c r="V319" s="17">
        <v>17.3858</v>
      </c>
      <c r="W319" s="17">
        <v>0.57952800000000004</v>
      </c>
    </row>
    <row r="320" spans="1:23" x14ac:dyDescent="0.25">
      <c r="A320" t="s">
        <v>341</v>
      </c>
      <c r="B320" t="s">
        <v>102</v>
      </c>
      <c r="C320">
        <v>5.7627118644067797E-2</v>
      </c>
      <c r="D320">
        <v>52.811100000000003</v>
      </c>
      <c r="E320">
        <v>2.20967</v>
      </c>
      <c r="G320" s="15" t="s">
        <v>210</v>
      </c>
      <c r="H320" s="15" t="s">
        <v>90</v>
      </c>
      <c r="I320" s="15">
        <v>1</v>
      </c>
      <c r="J320" s="15">
        <v>3.3556300000000001</v>
      </c>
      <c r="K320" s="15">
        <v>0.111854</v>
      </c>
      <c r="M320" s="16" t="s">
        <v>341</v>
      </c>
      <c r="N320" s="16" t="s">
        <v>90</v>
      </c>
      <c r="O320" s="16">
        <v>1</v>
      </c>
      <c r="P320" s="16">
        <v>13.897500000000001</v>
      </c>
      <c r="Q320" s="16">
        <v>0.46325100000000002</v>
      </c>
      <c r="S320" s="17" t="s">
        <v>341</v>
      </c>
      <c r="T320" s="17" t="s">
        <v>102</v>
      </c>
      <c r="U320" s="17">
        <v>0.42666666666666669</v>
      </c>
      <c r="V320" s="17">
        <v>19.9543</v>
      </c>
      <c r="W320" s="17">
        <v>0.66514399999999996</v>
      </c>
    </row>
    <row r="321" spans="1:23" x14ac:dyDescent="0.25">
      <c r="A321" t="s">
        <v>342</v>
      </c>
      <c r="B321" t="s">
        <v>102</v>
      </c>
      <c r="C321">
        <v>0</v>
      </c>
      <c r="D321">
        <v>47.834699999999998</v>
      </c>
      <c r="E321">
        <v>2.3563900000000002</v>
      </c>
      <c r="G321" s="15" t="s">
        <v>211</v>
      </c>
      <c r="H321" s="15" t="s">
        <v>90</v>
      </c>
      <c r="I321" s="15">
        <v>1</v>
      </c>
      <c r="J321" s="15">
        <v>3.1978200000000001</v>
      </c>
      <c r="K321" s="15">
        <v>0.10659399999999999</v>
      </c>
      <c r="M321" s="16" t="s">
        <v>342</v>
      </c>
      <c r="N321" s="16" t="s">
        <v>90</v>
      </c>
      <c r="O321" s="16">
        <v>0.57333333333333336</v>
      </c>
      <c r="P321" s="16">
        <v>19.223600000000001</v>
      </c>
      <c r="Q321" s="16">
        <v>0.64078800000000002</v>
      </c>
      <c r="S321" s="17" t="s">
        <v>104</v>
      </c>
      <c r="T321" s="17" t="s">
        <v>102</v>
      </c>
      <c r="U321" s="17">
        <v>0.99665551839464883</v>
      </c>
      <c r="V321" s="17">
        <v>9.9892800000000008</v>
      </c>
      <c r="W321" s="17">
        <v>0.33409</v>
      </c>
    </row>
    <row r="322" spans="1:23" x14ac:dyDescent="0.25">
      <c r="A322" t="s">
        <v>343</v>
      </c>
      <c r="B322" t="s">
        <v>102</v>
      </c>
      <c r="C322">
        <v>0</v>
      </c>
      <c r="D322">
        <v>72.043400000000005</v>
      </c>
      <c r="E322">
        <v>2.9525999999999999</v>
      </c>
      <c r="G322" s="15" t="s">
        <v>212</v>
      </c>
      <c r="H322" s="15" t="s">
        <v>90</v>
      </c>
      <c r="I322" s="15">
        <v>1</v>
      </c>
      <c r="J322" s="15">
        <v>3.5529799999999998</v>
      </c>
      <c r="K322" s="15">
        <v>0.118433</v>
      </c>
      <c r="M322" s="16" t="s">
        <v>343</v>
      </c>
      <c r="N322" s="16" t="s">
        <v>90</v>
      </c>
      <c r="O322" s="16">
        <v>0.68666666666666676</v>
      </c>
      <c r="P322" s="16">
        <v>17.545400000000001</v>
      </c>
      <c r="Q322" s="16">
        <v>0.58484599999999998</v>
      </c>
      <c r="S322" s="17" t="s">
        <v>105</v>
      </c>
      <c r="T322" s="17" t="s">
        <v>102</v>
      </c>
      <c r="U322" s="17">
        <v>0.31</v>
      </c>
      <c r="V322" s="17">
        <v>39.112699999999997</v>
      </c>
      <c r="W322" s="17">
        <v>1.41201</v>
      </c>
    </row>
    <row r="323" spans="1:23" x14ac:dyDescent="0.25">
      <c r="A323" t="s">
        <v>344</v>
      </c>
      <c r="B323" t="s">
        <v>102</v>
      </c>
      <c r="C323">
        <v>0.17666666666666667</v>
      </c>
      <c r="D323">
        <v>46.441699999999997</v>
      </c>
      <c r="E323">
        <v>1.9846900000000001</v>
      </c>
      <c r="G323" s="15" t="s">
        <v>213</v>
      </c>
      <c r="H323" s="15" t="s">
        <v>90</v>
      </c>
      <c r="I323" s="15">
        <v>1</v>
      </c>
      <c r="J323" s="15">
        <v>3.8351899999999999</v>
      </c>
      <c r="K323" s="15">
        <v>0.12784000000000001</v>
      </c>
      <c r="M323" s="16" t="s">
        <v>344</v>
      </c>
      <c r="N323" s="16" t="s">
        <v>90</v>
      </c>
      <c r="O323" s="16">
        <v>0.67666666666666664</v>
      </c>
      <c r="P323" s="16">
        <v>17.790400000000002</v>
      </c>
      <c r="Q323" s="16">
        <v>0.59301300000000001</v>
      </c>
      <c r="S323" s="17" t="s">
        <v>106</v>
      </c>
      <c r="T323" s="17" t="s">
        <v>102</v>
      </c>
      <c r="U323" s="17">
        <v>0.62</v>
      </c>
      <c r="V323" s="17">
        <v>18.677499999999998</v>
      </c>
      <c r="W323" s="17">
        <v>0.62258199999999997</v>
      </c>
    </row>
    <row r="324" spans="1:23" x14ac:dyDescent="0.25">
      <c r="A324" t="s">
        <v>345</v>
      </c>
      <c r="B324" t="s">
        <v>102</v>
      </c>
      <c r="C324">
        <v>3.0927835051546396E-2</v>
      </c>
      <c r="D324">
        <v>37.507899999999999</v>
      </c>
      <c r="E324">
        <v>1.9234800000000001</v>
      </c>
      <c r="G324" s="15" t="s">
        <v>214</v>
      </c>
      <c r="H324" s="15" t="s">
        <v>90</v>
      </c>
      <c r="I324" s="15">
        <v>0.98666666666666669</v>
      </c>
      <c r="J324" s="15">
        <v>4.9521600000000001</v>
      </c>
      <c r="K324" s="15">
        <v>0.16786999999999999</v>
      </c>
      <c r="M324" s="16" t="s">
        <v>345</v>
      </c>
      <c r="N324" s="16" t="s">
        <v>90</v>
      </c>
      <c r="O324" s="16">
        <v>0.67333333333333334</v>
      </c>
      <c r="P324" s="16">
        <v>18.230899999999998</v>
      </c>
      <c r="Q324" s="16">
        <v>0.60769600000000001</v>
      </c>
      <c r="S324" s="17" t="s">
        <v>107</v>
      </c>
      <c r="T324" s="17" t="s">
        <v>102</v>
      </c>
      <c r="U324" s="17">
        <v>0.97333333333333327</v>
      </c>
      <c r="V324" s="17">
        <v>12.9</v>
      </c>
      <c r="W324" s="17">
        <v>0.42999900000000002</v>
      </c>
    </row>
    <row r="325" spans="1:23" x14ac:dyDescent="0.25">
      <c r="A325" t="s">
        <v>346</v>
      </c>
      <c r="B325" t="s">
        <v>102</v>
      </c>
      <c r="C325">
        <v>0.05</v>
      </c>
      <c r="D325">
        <v>54.932099999999998</v>
      </c>
      <c r="E325">
        <v>2.4856199999999999</v>
      </c>
      <c r="G325" s="15" t="s">
        <v>215</v>
      </c>
      <c r="H325" s="15" t="s">
        <v>90</v>
      </c>
      <c r="I325" s="15">
        <v>0.78999999999999992</v>
      </c>
      <c r="J325" s="15">
        <v>9.0099</v>
      </c>
      <c r="K325" s="15">
        <v>0.33003300000000002</v>
      </c>
      <c r="M325" s="16" t="s">
        <v>346</v>
      </c>
      <c r="N325" s="16" t="s">
        <v>90</v>
      </c>
      <c r="O325" s="16">
        <v>0.32333333333333331</v>
      </c>
      <c r="P325" s="16">
        <v>21.051400000000001</v>
      </c>
      <c r="Q325" s="16">
        <v>0.70171300000000003</v>
      </c>
      <c r="S325" s="17" t="s">
        <v>108</v>
      </c>
      <c r="T325" s="17" t="s">
        <v>102</v>
      </c>
      <c r="U325" s="17">
        <v>0.83333333333333337</v>
      </c>
      <c r="V325" s="17">
        <v>15.4551</v>
      </c>
      <c r="W325" s="17">
        <v>0.51517000000000002</v>
      </c>
    </row>
    <row r="326" spans="1:23" x14ac:dyDescent="0.25">
      <c r="A326" t="s">
        <v>347</v>
      </c>
      <c r="B326" t="s">
        <v>102</v>
      </c>
      <c r="C326">
        <v>9.6666666666666665E-2</v>
      </c>
      <c r="D326">
        <v>61.614600000000003</v>
      </c>
      <c r="E326">
        <v>2.8658000000000001</v>
      </c>
      <c r="G326" s="15" t="s">
        <v>216</v>
      </c>
      <c r="H326" s="15" t="s">
        <v>90</v>
      </c>
      <c r="I326" s="15">
        <v>1</v>
      </c>
      <c r="J326" s="15">
        <v>4.1836000000000002</v>
      </c>
      <c r="K326" s="15">
        <v>0.13945299999999999</v>
      </c>
      <c r="M326" s="16" t="s">
        <v>347</v>
      </c>
      <c r="N326" s="16" t="s">
        <v>90</v>
      </c>
      <c r="O326" s="16">
        <v>0.83333333333333337</v>
      </c>
      <c r="P326" s="16">
        <v>15.097300000000001</v>
      </c>
      <c r="Q326" s="16">
        <v>0.50324400000000002</v>
      </c>
      <c r="S326" s="17" t="s">
        <v>109</v>
      </c>
      <c r="T326" s="17" t="s">
        <v>102</v>
      </c>
      <c r="U326" s="17">
        <v>1</v>
      </c>
      <c r="V326" s="17">
        <v>11.607900000000001</v>
      </c>
      <c r="W326" s="17">
        <v>0.38693100000000002</v>
      </c>
    </row>
    <row r="327" spans="1:23" x14ac:dyDescent="0.25">
      <c r="A327" t="s">
        <v>348</v>
      </c>
      <c r="B327" t="s">
        <v>102</v>
      </c>
      <c r="C327">
        <v>0.15666666666666668</v>
      </c>
      <c r="D327">
        <v>46.368400000000001</v>
      </c>
      <c r="E327">
        <v>2.2080199999999999</v>
      </c>
      <c r="G327" s="15" t="s">
        <v>217</v>
      </c>
      <c r="H327" s="15" t="s">
        <v>90</v>
      </c>
      <c r="I327" s="15">
        <v>1</v>
      </c>
      <c r="J327" s="15">
        <v>4.6384699999999999</v>
      </c>
      <c r="K327" s="15">
        <v>0.154616</v>
      </c>
      <c r="M327" s="16" t="s">
        <v>348</v>
      </c>
      <c r="N327" s="16" t="s">
        <v>90</v>
      </c>
      <c r="O327" s="16">
        <v>0.66</v>
      </c>
      <c r="P327" s="16">
        <v>17.367699999999999</v>
      </c>
      <c r="Q327" s="16">
        <v>0.57892299999999997</v>
      </c>
      <c r="S327" s="17" t="s">
        <v>110</v>
      </c>
      <c r="T327" s="17" t="s">
        <v>102</v>
      </c>
      <c r="U327" s="17">
        <v>1</v>
      </c>
      <c r="V327" s="17">
        <v>11.0304</v>
      </c>
      <c r="W327" s="17">
        <v>0.36768000000000001</v>
      </c>
    </row>
    <row r="328" spans="1:23" x14ac:dyDescent="0.25">
      <c r="A328" t="s">
        <v>349</v>
      </c>
      <c r="B328" t="s">
        <v>102</v>
      </c>
      <c r="C328">
        <v>0.46666666666666667</v>
      </c>
      <c r="D328">
        <v>32.500300000000003</v>
      </c>
      <c r="E328">
        <v>1.08334</v>
      </c>
      <c r="G328" s="15" t="s">
        <v>218</v>
      </c>
      <c r="H328" s="15" t="s">
        <v>90</v>
      </c>
      <c r="I328" s="15">
        <v>0.97666666666666668</v>
      </c>
      <c r="J328" s="15">
        <v>5.8441000000000001</v>
      </c>
      <c r="K328" s="15">
        <v>0.20433899999999999</v>
      </c>
      <c r="M328" s="16" t="s">
        <v>349</v>
      </c>
      <c r="N328" s="16" t="s">
        <v>90</v>
      </c>
      <c r="O328" s="16">
        <v>0.53666666666666674</v>
      </c>
      <c r="P328" s="16">
        <v>19.5337</v>
      </c>
      <c r="Q328" s="16">
        <v>0.65112199999999998</v>
      </c>
      <c r="S328" s="17" t="s">
        <v>111</v>
      </c>
      <c r="T328" s="17" t="s">
        <v>102</v>
      </c>
      <c r="U328" s="17">
        <v>1</v>
      </c>
      <c r="V328" s="17">
        <v>11.1098</v>
      </c>
      <c r="W328" s="17">
        <v>0.37032599999999999</v>
      </c>
    </row>
    <row r="329" spans="1:23" x14ac:dyDescent="0.25">
      <c r="A329" t="s">
        <v>350</v>
      </c>
      <c r="B329" t="s">
        <v>102</v>
      </c>
      <c r="C329">
        <v>0.32</v>
      </c>
      <c r="D329">
        <v>33.924399999999999</v>
      </c>
      <c r="E329">
        <v>1.1308100000000001</v>
      </c>
      <c r="G329" s="15" t="s">
        <v>219</v>
      </c>
      <c r="H329" s="15" t="s">
        <v>90</v>
      </c>
      <c r="I329" s="15">
        <v>1</v>
      </c>
      <c r="J329" s="15">
        <v>4.3222199999999997</v>
      </c>
      <c r="K329" s="15">
        <v>0.14407400000000001</v>
      </c>
      <c r="M329" s="16" t="s">
        <v>350</v>
      </c>
      <c r="N329" s="16" t="s">
        <v>90</v>
      </c>
      <c r="O329" s="16">
        <v>0.86333333333333329</v>
      </c>
      <c r="P329" s="16">
        <v>14.877700000000001</v>
      </c>
      <c r="Q329" s="16">
        <v>0.495923</v>
      </c>
      <c r="S329" s="17" t="s">
        <v>112</v>
      </c>
      <c r="T329" s="17" t="s">
        <v>102</v>
      </c>
      <c r="U329" s="17">
        <v>0.22333333333333333</v>
      </c>
      <c r="V329" s="17">
        <v>45.493299999999998</v>
      </c>
      <c r="W329" s="17">
        <v>1.64236</v>
      </c>
    </row>
    <row r="330" spans="1:23" x14ac:dyDescent="0.25">
      <c r="A330" t="s">
        <v>351</v>
      </c>
      <c r="B330" t="s">
        <v>102</v>
      </c>
      <c r="C330">
        <v>0.60333333333333339</v>
      </c>
      <c r="D330">
        <v>20.8155</v>
      </c>
      <c r="E330">
        <v>0.693851</v>
      </c>
      <c r="G330" s="15" t="s">
        <v>220</v>
      </c>
      <c r="H330" s="15" t="s">
        <v>90</v>
      </c>
      <c r="I330" s="15">
        <v>0.9933333333333334</v>
      </c>
      <c r="J330" s="15">
        <v>5.6544699999999999</v>
      </c>
      <c r="K330" s="15">
        <v>0.191029</v>
      </c>
      <c r="M330" s="16" t="s">
        <v>351</v>
      </c>
      <c r="N330" s="16" t="s">
        <v>90</v>
      </c>
      <c r="O330" s="16">
        <v>0.90666666666666662</v>
      </c>
      <c r="P330" s="16">
        <v>15.2149</v>
      </c>
      <c r="Q330" s="16">
        <v>0.50716499999999998</v>
      </c>
      <c r="S330" s="17" t="s">
        <v>113</v>
      </c>
      <c r="T330" s="17" t="s">
        <v>102</v>
      </c>
      <c r="U330" s="17">
        <v>9.395973154362415E-2</v>
      </c>
      <c r="V330" s="17">
        <v>59.363</v>
      </c>
      <c r="W330" s="17">
        <v>2.4131300000000002</v>
      </c>
    </row>
    <row r="331" spans="1:23" x14ac:dyDescent="0.25">
      <c r="A331" t="s">
        <v>352</v>
      </c>
      <c r="B331" t="s">
        <v>102</v>
      </c>
      <c r="C331">
        <v>0.18000000000000002</v>
      </c>
      <c r="D331">
        <v>29.415800000000001</v>
      </c>
      <c r="E331">
        <v>0.98052600000000001</v>
      </c>
      <c r="G331" s="15" t="s">
        <v>221</v>
      </c>
      <c r="H331" s="15" t="s">
        <v>90</v>
      </c>
      <c r="I331" s="15">
        <v>0.72333333333333327</v>
      </c>
      <c r="J331" s="15">
        <v>9.8000900000000009</v>
      </c>
      <c r="K331" s="15">
        <v>0.332206</v>
      </c>
      <c r="M331" s="16" t="s">
        <v>352</v>
      </c>
      <c r="N331" s="16" t="s">
        <v>90</v>
      </c>
      <c r="O331" s="16">
        <v>0.80333333333333334</v>
      </c>
      <c r="P331" s="16">
        <v>16.682700000000001</v>
      </c>
      <c r="Q331" s="16">
        <v>0.55608999999999997</v>
      </c>
      <c r="S331" s="17" t="s">
        <v>114</v>
      </c>
      <c r="T331" s="17" t="s">
        <v>102</v>
      </c>
      <c r="U331" s="17">
        <v>0</v>
      </c>
      <c r="V331" s="17">
        <v>50.574399999999997</v>
      </c>
      <c r="W331" s="17">
        <v>1.8593500000000001</v>
      </c>
    </row>
    <row r="332" spans="1:23" x14ac:dyDescent="0.25">
      <c r="A332" t="s">
        <v>353</v>
      </c>
      <c r="B332" t="s">
        <v>102</v>
      </c>
      <c r="C332">
        <v>0.10666666666666667</v>
      </c>
      <c r="D332">
        <v>34.789700000000003</v>
      </c>
      <c r="E332">
        <v>1.3750899999999999</v>
      </c>
      <c r="G332" s="15" t="s">
        <v>222</v>
      </c>
      <c r="H332" s="15" t="s">
        <v>90</v>
      </c>
      <c r="I332" s="15">
        <v>0.90333333333333343</v>
      </c>
      <c r="J332" s="15">
        <v>7.6609600000000002</v>
      </c>
      <c r="K332" s="15">
        <v>0.28909299999999999</v>
      </c>
      <c r="M332" s="16" t="s">
        <v>353</v>
      </c>
      <c r="N332" s="16" t="s">
        <v>90</v>
      </c>
      <c r="O332" s="16">
        <v>0.62333333333333329</v>
      </c>
      <c r="P332" s="16">
        <v>17.3187</v>
      </c>
      <c r="Q332" s="16">
        <v>0.57728900000000005</v>
      </c>
      <c r="S332" s="17" t="s">
        <v>115</v>
      </c>
      <c r="T332" s="17" t="s">
        <v>102</v>
      </c>
      <c r="U332" s="17">
        <v>0</v>
      </c>
      <c r="V332" s="17">
        <v>81.91</v>
      </c>
      <c r="W332" s="17">
        <v>3.4272</v>
      </c>
    </row>
    <row r="333" spans="1:23" x14ac:dyDescent="0.25">
      <c r="A333" t="s">
        <v>354</v>
      </c>
      <c r="B333" t="s">
        <v>102</v>
      </c>
      <c r="C333">
        <v>0.21</v>
      </c>
      <c r="D333">
        <v>32.027700000000003</v>
      </c>
      <c r="E333">
        <v>1.2659199999999999</v>
      </c>
      <c r="G333" s="15" t="s">
        <v>223</v>
      </c>
      <c r="H333" s="15" t="s">
        <v>90</v>
      </c>
      <c r="I333" s="15">
        <v>0.8666666666666667</v>
      </c>
      <c r="J333" s="15">
        <v>9.2076100000000007</v>
      </c>
      <c r="K333" s="15">
        <v>0.31970900000000002</v>
      </c>
      <c r="M333" s="16" t="s">
        <v>354</v>
      </c>
      <c r="N333" s="16" t="s">
        <v>90</v>
      </c>
      <c r="O333" s="16">
        <v>0.33666666666666667</v>
      </c>
      <c r="P333" s="16">
        <v>19.056699999999999</v>
      </c>
      <c r="Q333" s="16">
        <v>0.63522299999999998</v>
      </c>
      <c r="S333" s="17" t="s">
        <v>116</v>
      </c>
      <c r="T333" s="17" t="s">
        <v>102</v>
      </c>
      <c r="U333" s="17">
        <v>1.3333333333333334E-2</v>
      </c>
      <c r="V333" s="17">
        <v>47.757599999999996</v>
      </c>
      <c r="W333" s="17">
        <v>1.69956</v>
      </c>
    </row>
    <row r="334" spans="1:23" x14ac:dyDescent="0.25">
      <c r="A334" t="s">
        <v>355</v>
      </c>
      <c r="B334" t="s">
        <v>102</v>
      </c>
      <c r="C334">
        <v>0.31</v>
      </c>
      <c r="D334">
        <v>26.5884</v>
      </c>
      <c r="E334">
        <v>0.94620700000000002</v>
      </c>
      <c r="G334" s="15" t="s">
        <v>224</v>
      </c>
      <c r="H334" s="15" t="s">
        <v>90</v>
      </c>
      <c r="I334" s="15">
        <v>1</v>
      </c>
      <c r="J334" s="15">
        <v>4.3376599999999996</v>
      </c>
      <c r="K334" s="15">
        <v>0.144589</v>
      </c>
      <c r="M334" s="16" t="s">
        <v>355</v>
      </c>
      <c r="N334" s="16" t="s">
        <v>90</v>
      </c>
      <c r="O334" s="16">
        <v>0.69333333333333336</v>
      </c>
      <c r="P334" s="16">
        <v>17.165099999999999</v>
      </c>
      <c r="Q334" s="16">
        <v>0.57216800000000001</v>
      </c>
      <c r="S334" s="17" t="s">
        <v>117</v>
      </c>
      <c r="T334" s="17" t="s">
        <v>102</v>
      </c>
      <c r="U334" s="17">
        <v>6.3333333333333325E-2</v>
      </c>
      <c r="V334" s="17">
        <v>26.653199999999998</v>
      </c>
      <c r="W334" s="17">
        <v>0.89741300000000002</v>
      </c>
    </row>
    <row r="335" spans="1:23" x14ac:dyDescent="0.25">
      <c r="A335" t="s">
        <v>356</v>
      </c>
      <c r="B335" t="s">
        <v>102</v>
      </c>
      <c r="C335">
        <v>0.28999999999999998</v>
      </c>
      <c r="D335">
        <v>30.495899999999999</v>
      </c>
      <c r="E335">
        <v>1.0165299999999999</v>
      </c>
      <c r="G335" s="15" t="s">
        <v>225</v>
      </c>
      <c r="H335" s="15" t="s">
        <v>90</v>
      </c>
      <c r="I335" s="15">
        <v>1</v>
      </c>
      <c r="J335" s="15">
        <v>4.1302099999999999</v>
      </c>
      <c r="K335" s="15">
        <v>0.13767399999999999</v>
      </c>
      <c r="M335" s="16" t="s">
        <v>356</v>
      </c>
      <c r="N335" s="16" t="s">
        <v>90</v>
      </c>
      <c r="O335" s="16">
        <v>0.28333333333333333</v>
      </c>
      <c r="P335" s="16">
        <v>20.7012</v>
      </c>
      <c r="Q335" s="16">
        <v>0.69004100000000002</v>
      </c>
      <c r="S335" s="17" t="s">
        <v>118</v>
      </c>
      <c r="T335" s="17" t="s">
        <v>102</v>
      </c>
      <c r="U335" s="17">
        <v>0.44666666666666666</v>
      </c>
      <c r="V335" s="17">
        <v>21.059699999999999</v>
      </c>
      <c r="W335" s="17">
        <v>0.70199100000000003</v>
      </c>
    </row>
    <row r="336" spans="1:23" x14ac:dyDescent="0.25">
      <c r="A336" t="s">
        <v>357</v>
      </c>
      <c r="B336" t="s">
        <v>102</v>
      </c>
      <c r="C336">
        <v>0.28000000000000003</v>
      </c>
      <c r="D336">
        <v>30.895900000000001</v>
      </c>
      <c r="E336">
        <v>1.02986</v>
      </c>
      <c r="G336" s="15" t="s">
        <v>226</v>
      </c>
      <c r="H336" s="15" t="s">
        <v>90</v>
      </c>
      <c r="I336" s="15">
        <v>1</v>
      </c>
      <c r="J336" s="15">
        <v>4.6250200000000001</v>
      </c>
      <c r="K336" s="15">
        <v>0.154167</v>
      </c>
      <c r="M336" s="16" t="s">
        <v>357</v>
      </c>
      <c r="N336" s="16" t="s">
        <v>90</v>
      </c>
      <c r="O336" s="16">
        <v>0.49</v>
      </c>
      <c r="P336" s="16">
        <v>18.554600000000001</v>
      </c>
      <c r="Q336" s="16">
        <v>0.61848499999999995</v>
      </c>
      <c r="S336" s="17" t="s">
        <v>119</v>
      </c>
      <c r="T336" s="17" t="s">
        <v>102</v>
      </c>
      <c r="U336" s="17">
        <v>0.52</v>
      </c>
      <c r="V336" s="17">
        <v>27.081</v>
      </c>
      <c r="W336" s="17">
        <v>0.90270099999999998</v>
      </c>
    </row>
    <row r="337" spans="1:23" x14ac:dyDescent="0.25">
      <c r="A337" t="s">
        <v>358</v>
      </c>
      <c r="B337" t="s">
        <v>102</v>
      </c>
      <c r="C337">
        <v>0.32666666666666672</v>
      </c>
      <c r="D337">
        <v>24.615200000000002</v>
      </c>
      <c r="E337">
        <v>0.82050800000000002</v>
      </c>
      <c r="G337" s="15" t="s">
        <v>227</v>
      </c>
      <c r="H337" s="15" t="s">
        <v>90</v>
      </c>
      <c r="I337" s="15">
        <v>1</v>
      </c>
      <c r="J337" s="15">
        <v>4.7561600000000004</v>
      </c>
      <c r="K337" s="15">
        <v>0.15853900000000001</v>
      </c>
      <c r="M337" s="16" t="s">
        <v>358</v>
      </c>
      <c r="N337" s="16" t="s">
        <v>90</v>
      </c>
      <c r="O337" s="16">
        <v>0.11333333333333333</v>
      </c>
      <c r="P337" s="16">
        <v>24.265599999999999</v>
      </c>
      <c r="Q337" s="16">
        <v>0.80885200000000002</v>
      </c>
      <c r="S337" s="17" t="s">
        <v>120</v>
      </c>
      <c r="T337" s="17" t="s">
        <v>102</v>
      </c>
      <c r="U337" s="17">
        <v>0</v>
      </c>
      <c r="V337" s="17">
        <v>75.711399999999998</v>
      </c>
      <c r="W337" s="17">
        <v>2.7631899999999998</v>
      </c>
    </row>
    <row r="338" spans="1:23" x14ac:dyDescent="0.25">
      <c r="A338" t="s">
        <v>359</v>
      </c>
      <c r="B338" t="s">
        <v>102</v>
      </c>
      <c r="C338">
        <v>0.69666666666666666</v>
      </c>
      <c r="D338">
        <v>16.942699999999999</v>
      </c>
      <c r="E338">
        <v>0.56475699999999995</v>
      </c>
      <c r="G338" s="15" t="s">
        <v>228</v>
      </c>
      <c r="H338" s="15" t="s">
        <v>90</v>
      </c>
      <c r="I338" s="15">
        <v>0.94666666666666666</v>
      </c>
      <c r="J338" s="15">
        <v>6.50624</v>
      </c>
      <c r="K338" s="15">
        <v>0.22828899999999999</v>
      </c>
      <c r="M338" s="16" t="s">
        <v>359</v>
      </c>
      <c r="N338" s="16" t="s">
        <v>90</v>
      </c>
      <c r="O338" s="16">
        <v>0.65333333333333343</v>
      </c>
      <c r="P338" s="16">
        <v>16.7987</v>
      </c>
      <c r="Q338" s="16">
        <v>0.55995600000000001</v>
      </c>
      <c r="S338" s="17" t="s">
        <v>121</v>
      </c>
      <c r="T338" s="17" t="s">
        <v>102</v>
      </c>
      <c r="U338" s="17">
        <v>0</v>
      </c>
      <c r="V338" s="17">
        <v>87.325599999999994</v>
      </c>
      <c r="W338" s="17">
        <v>3.4653</v>
      </c>
    </row>
    <row r="339" spans="1:23" x14ac:dyDescent="0.25">
      <c r="A339" t="s">
        <v>360</v>
      </c>
      <c r="B339" t="s">
        <v>102</v>
      </c>
      <c r="C339">
        <v>0.59333333333333338</v>
      </c>
      <c r="D339">
        <v>20.996099999999998</v>
      </c>
      <c r="E339">
        <v>0.69987100000000002</v>
      </c>
      <c r="G339" s="15" t="s">
        <v>229</v>
      </c>
      <c r="H339" s="15" t="s">
        <v>90</v>
      </c>
      <c r="I339" s="15">
        <v>0.93666666666666676</v>
      </c>
      <c r="J339" s="15">
        <v>3.6251899999999999</v>
      </c>
      <c r="K339" s="15">
        <v>0.13628499999999999</v>
      </c>
      <c r="M339" s="16" t="s">
        <v>360</v>
      </c>
      <c r="N339" s="16" t="s">
        <v>90</v>
      </c>
      <c r="O339" s="16">
        <v>0.99</v>
      </c>
      <c r="P339" s="16">
        <v>14.279500000000001</v>
      </c>
      <c r="Q339" s="16">
        <v>0.47598400000000002</v>
      </c>
      <c r="S339" s="17" t="s">
        <v>122</v>
      </c>
      <c r="T339" s="17" t="s">
        <v>102</v>
      </c>
      <c r="U339" s="17">
        <v>0</v>
      </c>
      <c r="V339" s="17">
        <v>66.168300000000002</v>
      </c>
      <c r="W339" s="17">
        <v>2.5847000000000002</v>
      </c>
    </row>
    <row r="340" spans="1:23" x14ac:dyDescent="0.25">
      <c r="A340" t="s">
        <v>361</v>
      </c>
      <c r="B340" t="s">
        <v>102</v>
      </c>
      <c r="C340">
        <v>0.36666666666666664</v>
      </c>
      <c r="D340">
        <v>28.499400000000001</v>
      </c>
      <c r="E340">
        <v>0.95957499999999996</v>
      </c>
      <c r="G340" s="15" t="s">
        <v>230</v>
      </c>
      <c r="H340" s="15" t="s">
        <v>90</v>
      </c>
      <c r="I340" s="15">
        <v>1</v>
      </c>
      <c r="J340" s="15">
        <v>3.1442100000000002</v>
      </c>
      <c r="K340" s="15">
        <v>0.106583</v>
      </c>
      <c r="M340" s="16" t="s">
        <v>361</v>
      </c>
      <c r="N340" s="16" t="s">
        <v>90</v>
      </c>
      <c r="O340" s="16">
        <v>0.46666666666666667</v>
      </c>
      <c r="P340" s="16">
        <v>21.424299999999999</v>
      </c>
      <c r="Q340" s="16">
        <v>0.71414200000000005</v>
      </c>
      <c r="S340" s="17" t="s">
        <v>123</v>
      </c>
      <c r="T340" s="17" t="s">
        <v>102</v>
      </c>
      <c r="U340" s="17">
        <v>0.2</v>
      </c>
      <c r="V340" s="17">
        <v>62.793300000000002</v>
      </c>
      <c r="W340" s="17">
        <v>2.3606500000000001</v>
      </c>
    </row>
    <row r="341" spans="1:23" x14ac:dyDescent="0.25">
      <c r="A341" t="s">
        <v>362</v>
      </c>
      <c r="B341" t="s">
        <v>102</v>
      </c>
      <c r="C341">
        <v>0.96333333333333326</v>
      </c>
      <c r="D341">
        <v>11.1951</v>
      </c>
      <c r="E341">
        <v>0.37317</v>
      </c>
      <c r="G341" s="15" t="s">
        <v>231</v>
      </c>
      <c r="H341" s="15" t="s">
        <v>90</v>
      </c>
      <c r="I341" s="15">
        <v>1</v>
      </c>
      <c r="J341" s="15">
        <v>4.2408400000000004</v>
      </c>
      <c r="K341" s="15">
        <v>0.15309900000000001</v>
      </c>
      <c r="M341" s="16" t="s">
        <v>362</v>
      </c>
      <c r="N341" s="16" t="s">
        <v>90</v>
      </c>
      <c r="O341" s="16">
        <v>0.5033333333333333</v>
      </c>
      <c r="P341" s="16">
        <v>27.775099999999998</v>
      </c>
      <c r="Q341" s="16">
        <v>0.92583700000000002</v>
      </c>
      <c r="S341" s="17" t="s">
        <v>124</v>
      </c>
      <c r="T341" s="17" t="s">
        <v>102</v>
      </c>
      <c r="U341" s="17">
        <v>0.33</v>
      </c>
      <c r="V341" s="17">
        <v>40.3172</v>
      </c>
      <c r="W341" s="17">
        <v>1.3620699999999999</v>
      </c>
    </row>
    <row r="342" spans="1:23" x14ac:dyDescent="0.25">
      <c r="A342" t="s">
        <v>363</v>
      </c>
      <c r="B342" t="s">
        <v>102</v>
      </c>
      <c r="C342">
        <v>1</v>
      </c>
      <c r="D342">
        <v>7.9433699999999998</v>
      </c>
      <c r="E342">
        <v>0.26477899999999999</v>
      </c>
      <c r="G342" s="15" t="s">
        <v>232</v>
      </c>
      <c r="H342" s="15" t="s">
        <v>90</v>
      </c>
      <c r="I342" s="15">
        <v>1</v>
      </c>
      <c r="J342" s="15">
        <v>4.6128400000000003</v>
      </c>
      <c r="K342" s="15">
        <v>0.15376100000000001</v>
      </c>
      <c r="M342" s="16" t="s">
        <v>363</v>
      </c>
      <c r="N342" s="16" t="s">
        <v>90</v>
      </c>
      <c r="O342" s="16">
        <v>0.70333333333333337</v>
      </c>
      <c r="P342" s="16">
        <v>17.612100000000002</v>
      </c>
      <c r="Q342" s="16">
        <v>0.58706999999999998</v>
      </c>
      <c r="S342" s="17" t="s">
        <v>125</v>
      </c>
      <c r="T342" s="17" t="s">
        <v>102</v>
      </c>
      <c r="U342" s="17">
        <v>0</v>
      </c>
      <c r="V342" s="17">
        <v>33.372900000000001</v>
      </c>
      <c r="W342" s="17">
        <v>1.11243</v>
      </c>
    </row>
    <row r="343" spans="1:23" x14ac:dyDescent="0.25">
      <c r="A343" t="s">
        <v>364</v>
      </c>
      <c r="B343" t="s">
        <v>102</v>
      </c>
      <c r="C343">
        <v>0.8833333333333333</v>
      </c>
      <c r="D343">
        <v>14.2182</v>
      </c>
      <c r="E343">
        <v>0.47872599999999998</v>
      </c>
      <c r="G343" s="15" t="s">
        <v>233</v>
      </c>
      <c r="H343" s="15" t="s">
        <v>90</v>
      </c>
      <c r="I343" s="15">
        <v>1</v>
      </c>
      <c r="J343" s="15">
        <v>6.8408499999999997</v>
      </c>
      <c r="K343" s="15">
        <v>0.22802800000000001</v>
      </c>
      <c r="M343" s="16" t="s">
        <v>364</v>
      </c>
      <c r="N343" s="16" t="s">
        <v>90</v>
      </c>
      <c r="O343" s="16">
        <v>0.92666666666666664</v>
      </c>
      <c r="P343" s="16">
        <v>14.9406</v>
      </c>
      <c r="Q343" s="16">
        <v>0.49802099999999999</v>
      </c>
      <c r="S343" s="17" t="s">
        <v>126</v>
      </c>
      <c r="T343" s="17" t="s">
        <v>102</v>
      </c>
      <c r="U343" s="17">
        <v>0</v>
      </c>
      <c r="V343" s="17">
        <v>33.540199999999999</v>
      </c>
      <c r="W343" s="17">
        <v>1.1293</v>
      </c>
    </row>
    <row r="344" spans="1:23" x14ac:dyDescent="0.25">
      <c r="A344" t="s">
        <v>365</v>
      </c>
      <c r="B344" t="s">
        <v>102</v>
      </c>
      <c r="C344">
        <v>0.4</v>
      </c>
      <c r="D344">
        <v>22.042999999999999</v>
      </c>
      <c r="E344">
        <v>0.73476699999999995</v>
      </c>
      <c r="G344" s="15" t="s">
        <v>234</v>
      </c>
      <c r="H344" s="15" t="s">
        <v>90</v>
      </c>
      <c r="I344" s="15">
        <v>0.95666666666666667</v>
      </c>
      <c r="J344" s="15">
        <v>8.1631099999999996</v>
      </c>
      <c r="K344" s="15">
        <v>0.275781</v>
      </c>
      <c r="M344" s="16" t="s">
        <v>365</v>
      </c>
      <c r="N344" s="16" t="s">
        <v>90</v>
      </c>
      <c r="O344" s="16">
        <v>0.73</v>
      </c>
      <c r="P344" s="16">
        <v>17.2851</v>
      </c>
      <c r="Q344" s="16">
        <v>0.57616999999999996</v>
      </c>
      <c r="S344" s="17" t="s">
        <v>127</v>
      </c>
      <c r="T344" s="17" t="s">
        <v>102</v>
      </c>
      <c r="U344" s="17">
        <v>0.96333333333333326</v>
      </c>
      <c r="V344" s="17">
        <v>8.4084900000000005</v>
      </c>
      <c r="W344" s="17">
        <v>0.280283</v>
      </c>
    </row>
    <row r="345" spans="1:23" x14ac:dyDescent="0.25">
      <c r="A345" t="s">
        <v>366</v>
      </c>
      <c r="B345" t="s">
        <v>102</v>
      </c>
      <c r="C345">
        <v>0.04</v>
      </c>
      <c r="D345">
        <v>53.236899999999999</v>
      </c>
      <c r="E345">
        <v>2.19082</v>
      </c>
      <c r="G345" s="15" t="s">
        <v>235</v>
      </c>
      <c r="H345" s="15" t="s">
        <v>90</v>
      </c>
      <c r="I345" s="15">
        <v>1</v>
      </c>
      <c r="J345" s="15">
        <v>3.6585999999999999</v>
      </c>
      <c r="K345" s="15">
        <v>0.12195300000000001</v>
      </c>
      <c r="M345" s="16" t="s">
        <v>366</v>
      </c>
      <c r="N345" s="16" t="s">
        <v>90</v>
      </c>
      <c r="O345" s="16">
        <v>0.65333333333333343</v>
      </c>
      <c r="P345" s="16">
        <v>16.728200000000001</v>
      </c>
      <c r="Q345" s="16">
        <v>0.55760500000000002</v>
      </c>
      <c r="S345" s="17" t="s">
        <v>128</v>
      </c>
      <c r="T345" s="17" t="s">
        <v>102</v>
      </c>
      <c r="U345" s="17">
        <v>1.3333333333333334E-2</v>
      </c>
      <c r="V345" s="17">
        <v>44.754899999999999</v>
      </c>
      <c r="W345" s="17">
        <v>2.3189099999999998</v>
      </c>
    </row>
    <row r="346" spans="1:23" x14ac:dyDescent="0.25">
      <c r="A346" t="s">
        <v>367</v>
      </c>
      <c r="B346" t="s">
        <v>102</v>
      </c>
      <c r="C346">
        <v>0.16666666666666666</v>
      </c>
      <c r="D346">
        <v>31.677900000000001</v>
      </c>
      <c r="E346">
        <v>1.2825</v>
      </c>
      <c r="G346" s="15" t="s">
        <v>236</v>
      </c>
      <c r="H346" s="15" t="s">
        <v>90</v>
      </c>
      <c r="I346" s="15">
        <v>0.95333333333333337</v>
      </c>
      <c r="J346" s="15">
        <v>5.4001000000000001</v>
      </c>
      <c r="K346" s="15">
        <v>0.180003</v>
      </c>
      <c r="M346" s="16" t="s">
        <v>367</v>
      </c>
      <c r="N346" s="16" t="s">
        <v>90</v>
      </c>
      <c r="O346" s="16">
        <v>0.42</v>
      </c>
      <c r="P346" s="16">
        <v>19.854199999999999</v>
      </c>
      <c r="Q346" s="16">
        <v>0.66180700000000003</v>
      </c>
      <c r="S346" s="17" t="s">
        <v>129</v>
      </c>
      <c r="T346" s="17" t="s">
        <v>102</v>
      </c>
      <c r="U346" s="17">
        <v>0.29333333333333333</v>
      </c>
      <c r="V346" s="17">
        <v>29.158200000000001</v>
      </c>
      <c r="W346" s="17">
        <v>1.0641700000000001</v>
      </c>
    </row>
    <row r="347" spans="1:23" x14ac:dyDescent="0.25">
      <c r="A347" t="s">
        <v>368</v>
      </c>
      <c r="B347" t="s">
        <v>102</v>
      </c>
      <c r="C347">
        <v>3.3444816053511705E-3</v>
      </c>
      <c r="D347">
        <v>55.220300000000002</v>
      </c>
      <c r="E347">
        <v>2.5330400000000002</v>
      </c>
      <c r="G347" s="15" t="s">
        <v>237</v>
      </c>
      <c r="H347" s="15" t="s">
        <v>90</v>
      </c>
      <c r="I347" s="15">
        <v>0.89666666666666661</v>
      </c>
      <c r="J347" s="15">
        <v>7.1768799999999997</v>
      </c>
      <c r="K347" s="15">
        <v>0.24246200000000001</v>
      </c>
      <c r="M347" s="16" t="s">
        <v>368</v>
      </c>
      <c r="N347" s="16" t="s">
        <v>90</v>
      </c>
      <c r="O347" s="16">
        <v>0.67666666666666664</v>
      </c>
      <c r="P347" s="16">
        <v>19.145700000000001</v>
      </c>
      <c r="Q347" s="16">
        <v>0.63819099999999995</v>
      </c>
      <c r="S347" s="17" t="s">
        <v>130</v>
      </c>
      <c r="T347" s="17" t="s">
        <v>102</v>
      </c>
      <c r="U347" s="17">
        <v>0.16999999999999998</v>
      </c>
      <c r="V347" s="17">
        <v>51.746000000000002</v>
      </c>
      <c r="W347" s="17">
        <v>2.0865300000000002</v>
      </c>
    </row>
    <row r="348" spans="1:23" x14ac:dyDescent="0.25">
      <c r="A348" t="s">
        <v>369</v>
      </c>
      <c r="B348" t="s">
        <v>102</v>
      </c>
      <c r="C348">
        <v>2.3333333333333331E-2</v>
      </c>
      <c r="D348">
        <v>60.115900000000003</v>
      </c>
      <c r="E348">
        <v>2.15469</v>
      </c>
      <c r="G348" s="15" t="s">
        <v>238</v>
      </c>
      <c r="H348" s="15" t="s">
        <v>90</v>
      </c>
      <c r="I348" s="15">
        <v>1</v>
      </c>
      <c r="J348" s="15">
        <v>8.6949900000000007</v>
      </c>
      <c r="K348" s="15">
        <v>0.28983300000000001</v>
      </c>
      <c r="M348" s="16" t="s">
        <v>369</v>
      </c>
      <c r="N348" s="16" t="s">
        <v>90</v>
      </c>
      <c r="O348" s="16">
        <v>0.81666666666666665</v>
      </c>
      <c r="P348" s="16">
        <v>17.707599999999999</v>
      </c>
      <c r="Q348" s="16">
        <v>0.590252</v>
      </c>
      <c r="S348" s="17" t="s">
        <v>131</v>
      </c>
      <c r="T348" s="17" t="s">
        <v>102</v>
      </c>
      <c r="U348" s="17">
        <v>0</v>
      </c>
      <c r="V348" s="17">
        <v>44.5441</v>
      </c>
      <c r="W348" s="17">
        <v>1.4998</v>
      </c>
    </row>
    <row r="349" spans="1:23" x14ac:dyDescent="0.25">
      <c r="A349" t="s">
        <v>370</v>
      </c>
      <c r="B349" t="s">
        <v>102</v>
      </c>
      <c r="C349">
        <v>0</v>
      </c>
      <c r="D349">
        <v>47.682600000000001</v>
      </c>
      <c r="E349">
        <v>2.56358</v>
      </c>
      <c r="G349" s="15" t="s">
        <v>239</v>
      </c>
      <c r="H349" s="15" t="s">
        <v>90</v>
      </c>
      <c r="I349" s="15">
        <v>1</v>
      </c>
      <c r="J349" s="15">
        <v>8.3046100000000003</v>
      </c>
      <c r="K349" s="15">
        <v>0.27682000000000001</v>
      </c>
      <c r="M349" s="16" t="s">
        <v>370</v>
      </c>
      <c r="N349" s="16" t="s">
        <v>90</v>
      </c>
      <c r="O349" s="16">
        <v>0.28333333333333333</v>
      </c>
      <c r="P349" s="16">
        <v>20.1708</v>
      </c>
      <c r="Q349" s="16">
        <v>0.67235900000000004</v>
      </c>
      <c r="S349" s="17" t="s">
        <v>132</v>
      </c>
      <c r="T349" s="17" t="s">
        <v>102</v>
      </c>
      <c r="U349" s="17">
        <v>0.12666666666666665</v>
      </c>
      <c r="V349" s="17">
        <v>52.123100000000001</v>
      </c>
      <c r="W349" s="17">
        <v>1.7374400000000001</v>
      </c>
    </row>
    <row r="350" spans="1:23" x14ac:dyDescent="0.25">
      <c r="A350" t="s">
        <v>371</v>
      </c>
      <c r="B350" t="s">
        <v>102</v>
      </c>
      <c r="C350">
        <v>0.3125</v>
      </c>
      <c r="D350">
        <v>25.9711</v>
      </c>
      <c r="E350">
        <v>1.2079599999999999</v>
      </c>
      <c r="G350" s="15" t="s">
        <v>240</v>
      </c>
      <c r="H350" s="15" t="s">
        <v>90</v>
      </c>
      <c r="I350" s="15">
        <v>1</v>
      </c>
      <c r="J350" s="15">
        <v>8.9415899999999997</v>
      </c>
      <c r="K350" s="15">
        <v>0.29805300000000001</v>
      </c>
      <c r="M350" s="16" t="s">
        <v>371</v>
      </c>
      <c r="N350" s="16" t="s">
        <v>90</v>
      </c>
      <c r="O350" s="16">
        <v>0.3</v>
      </c>
      <c r="P350" s="16">
        <v>21.079599999999999</v>
      </c>
      <c r="Q350" s="16">
        <v>0.702654</v>
      </c>
      <c r="S350" s="17" t="s">
        <v>133</v>
      </c>
      <c r="T350" s="17" t="s">
        <v>102</v>
      </c>
      <c r="U350" s="17">
        <v>0.14000000000000001</v>
      </c>
      <c r="V350" s="17">
        <v>41.216500000000003</v>
      </c>
      <c r="W350" s="17">
        <v>1.4615800000000001</v>
      </c>
    </row>
    <row r="351" spans="1:23" x14ac:dyDescent="0.25">
      <c r="A351" t="s">
        <v>372</v>
      </c>
      <c r="B351" t="s">
        <v>102</v>
      </c>
      <c r="C351">
        <v>0.04</v>
      </c>
      <c r="D351">
        <v>48.689599999999999</v>
      </c>
      <c r="E351">
        <v>1.92449</v>
      </c>
      <c r="G351" s="15" t="s">
        <v>241</v>
      </c>
      <c r="H351" s="15" t="s">
        <v>90</v>
      </c>
      <c r="I351" s="15">
        <v>1</v>
      </c>
      <c r="J351" s="15">
        <v>8.1055399999999995</v>
      </c>
      <c r="K351" s="15">
        <v>0.27018500000000001</v>
      </c>
      <c r="M351" s="16" t="s">
        <v>372</v>
      </c>
      <c r="N351" s="16" t="s">
        <v>90</v>
      </c>
      <c r="O351" s="16">
        <v>0.25666666666666665</v>
      </c>
      <c r="P351" s="16">
        <v>19.8612</v>
      </c>
      <c r="Q351" s="16">
        <v>0.66203900000000004</v>
      </c>
      <c r="S351" s="17" t="s">
        <v>134</v>
      </c>
      <c r="T351" s="17" t="s">
        <v>102</v>
      </c>
      <c r="U351" s="17">
        <v>0.28000000000000003</v>
      </c>
      <c r="V351" s="17">
        <v>34.4146</v>
      </c>
      <c r="W351" s="17">
        <v>1.17056</v>
      </c>
    </row>
    <row r="352" spans="1:23" x14ac:dyDescent="0.25">
      <c r="A352" t="s">
        <v>373</v>
      </c>
      <c r="B352" t="s">
        <v>102</v>
      </c>
      <c r="C352">
        <v>0.1</v>
      </c>
      <c r="D352">
        <v>61.093899999999998</v>
      </c>
      <c r="E352">
        <v>2.23787</v>
      </c>
      <c r="G352" s="15" t="s">
        <v>242</v>
      </c>
      <c r="H352" s="15" t="s">
        <v>90</v>
      </c>
      <c r="I352" s="15">
        <v>1</v>
      </c>
      <c r="J352" s="15">
        <v>7.9942700000000002</v>
      </c>
      <c r="K352" s="15">
        <v>0.26647599999999999</v>
      </c>
      <c r="M352" s="16" t="s">
        <v>373</v>
      </c>
      <c r="N352" s="16" t="s">
        <v>90</v>
      </c>
      <c r="O352" s="16">
        <v>0.35666666666666663</v>
      </c>
      <c r="P352" s="16">
        <v>20.2942</v>
      </c>
      <c r="Q352" s="16">
        <v>0.67647199999999996</v>
      </c>
      <c r="S352" s="17" t="s">
        <v>135</v>
      </c>
      <c r="T352" s="17" t="s">
        <v>102</v>
      </c>
      <c r="U352" s="17">
        <v>0.6</v>
      </c>
      <c r="V352" s="17">
        <v>28.712</v>
      </c>
      <c r="W352" s="17">
        <v>0.957067</v>
      </c>
    </row>
    <row r="353" spans="1:23" x14ac:dyDescent="0.25">
      <c r="A353" t="s">
        <v>374</v>
      </c>
      <c r="B353" t="s">
        <v>102</v>
      </c>
      <c r="C353">
        <v>0.02</v>
      </c>
      <c r="D353">
        <v>58.6982</v>
      </c>
      <c r="E353">
        <v>2.3764500000000002</v>
      </c>
      <c r="G353" s="15" t="s">
        <v>243</v>
      </c>
      <c r="H353" s="15" t="s">
        <v>90</v>
      </c>
      <c r="I353" s="15">
        <v>1</v>
      </c>
      <c r="J353" s="15">
        <v>6.7095099999999999</v>
      </c>
      <c r="K353" s="15">
        <v>0.22364999999999999</v>
      </c>
      <c r="M353" s="16" t="s">
        <v>374</v>
      </c>
      <c r="N353" s="16" t="s">
        <v>90</v>
      </c>
      <c r="O353" s="16">
        <v>0.18666666666666665</v>
      </c>
      <c r="P353" s="16">
        <v>25.076599999999999</v>
      </c>
      <c r="Q353" s="16">
        <v>0.83588600000000002</v>
      </c>
      <c r="S353" s="17" t="s">
        <v>136</v>
      </c>
      <c r="T353" s="17" t="s">
        <v>102</v>
      </c>
      <c r="U353" s="17">
        <v>0.52333333333333332</v>
      </c>
      <c r="V353" s="17">
        <v>25.372399999999999</v>
      </c>
      <c r="W353" s="17">
        <v>0.845746</v>
      </c>
    </row>
    <row r="354" spans="1:23" x14ac:dyDescent="0.25">
      <c r="A354" t="s">
        <v>375</v>
      </c>
      <c r="B354" t="s">
        <v>102</v>
      </c>
      <c r="C354">
        <v>0.11525423728813559</v>
      </c>
      <c r="D354">
        <v>40.281199999999998</v>
      </c>
      <c r="E354">
        <v>1.7667200000000001</v>
      </c>
      <c r="G354" s="15" t="s">
        <v>244</v>
      </c>
      <c r="H354" s="15" t="s">
        <v>90</v>
      </c>
      <c r="I354" s="15">
        <v>1</v>
      </c>
      <c r="J354" s="15">
        <v>7.2834500000000002</v>
      </c>
      <c r="K354" s="15">
        <v>0.242782</v>
      </c>
      <c r="M354" s="16" t="s">
        <v>375</v>
      </c>
      <c r="N354" s="16" t="s">
        <v>90</v>
      </c>
      <c r="O354" s="16">
        <v>0.13333333333333333</v>
      </c>
      <c r="P354" s="16">
        <v>29.331800000000001</v>
      </c>
      <c r="Q354" s="16">
        <v>0.97772800000000004</v>
      </c>
      <c r="S354" s="17" t="s">
        <v>137</v>
      </c>
      <c r="T354" s="17" t="s">
        <v>102</v>
      </c>
      <c r="U354" s="17">
        <v>0.20666666666666667</v>
      </c>
      <c r="V354" s="17">
        <v>26.9832</v>
      </c>
      <c r="W354" s="17">
        <v>0.89943899999999999</v>
      </c>
    </row>
    <row r="355" spans="1:23" x14ac:dyDescent="0.25">
      <c r="A355" t="s">
        <v>376</v>
      </c>
      <c r="B355" t="s">
        <v>102</v>
      </c>
      <c r="C355">
        <v>0.28333333333333333</v>
      </c>
      <c r="D355">
        <v>39.943600000000004</v>
      </c>
      <c r="E355">
        <v>1.34945</v>
      </c>
      <c r="G355" s="15" t="s">
        <v>245</v>
      </c>
      <c r="H355" s="15" t="s">
        <v>90</v>
      </c>
      <c r="I355" s="15">
        <v>0.89</v>
      </c>
      <c r="J355" s="15">
        <v>10.0524</v>
      </c>
      <c r="K355" s="15">
        <v>0.34191700000000003</v>
      </c>
      <c r="M355" s="16" t="s">
        <v>376</v>
      </c>
      <c r="N355" s="16" t="s">
        <v>90</v>
      </c>
      <c r="O355" s="16">
        <v>7.0000000000000007E-2</v>
      </c>
      <c r="P355" s="16">
        <v>37.974800000000002</v>
      </c>
      <c r="Q355" s="16">
        <v>1.26583</v>
      </c>
      <c r="S355" s="17" t="s">
        <v>138</v>
      </c>
      <c r="T355" s="17" t="s">
        <v>102</v>
      </c>
      <c r="U355" s="17">
        <v>0.38666666666666666</v>
      </c>
      <c r="V355" s="17">
        <v>27.072900000000001</v>
      </c>
      <c r="W355" s="17">
        <v>0.911547</v>
      </c>
    </row>
    <row r="356" spans="1:23" x14ac:dyDescent="0.25">
      <c r="A356" t="s">
        <v>377</v>
      </c>
      <c r="B356" t="s">
        <v>102</v>
      </c>
      <c r="C356">
        <v>0.30333333333333334</v>
      </c>
      <c r="D356">
        <v>33.956800000000001</v>
      </c>
      <c r="E356">
        <v>1.1318900000000001</v>
      </c>
      <c r="G356" s="15" t="s">
        <v>246</v>
      </c>
      <c r="H356" s="15" t="s">
        <v>90</v>
      </c>
      <c r="I356" s="15">
        <v>0.83666666666666667</v>
      </c>
      <c r="J356" s="15">
        <v>13.196099999999999</v>
      </c>
      <c r="K356" s="15">
        <v>0.43986900000000001</v>
      </c>
      <c r="M356" s="16" t="s">
        <v>377</v>
      </c>
      <c r="N356" s="16" t="s">
        <v>90</v>
      </c>
      <c r="O356" s="16">
        <v>0</v>
      </c>
      <c r="P356" s="16">
        <v>37.693199999999997</v>
      </c>
      <c r="Q356" s="16">
        <v>1.25644</v>
      </c>
      <c r="S356" s="17" t="s">
        <v>139</v>
      </c>
      <c r="T356" s="17" t="s">
        <v>102</v>
      </c>
      <c r="U356" s="17">
        <v>0</v>
      </c>
      <c r="V356" s="17">
        <v>41.536200000000001</v>
      </c>
      <c r="W356" s="17">
        <v>1.3845400000000001</v>
      </c>
    </row>
    <row r="357" spans="1:23" x14ac:dyDescent="0.25">
      <c r="A357" t="s">
        <v>378</v>
      </c>
      <c r="B357" t="s">
        <v>102</v>
      </c>
      <c r="C357">
        <v>0.13666666666666666</v>
      </c>
      <c r="D357">
        <v>67.045699999999997</v>
      </c>
      <c r="E357">
        <v>2.33609</v>
      </c>
      <c r="G357" s="15" t="s">
        <v>247</v>
      </c>
      <c r="H357" s="15" t="s">
        <v>90</v>
      </c>
      <c r="I357" s="15">
        <v>0.91333333333333333</v>
      </c>
      <c r="J357" s="15">
        <v>7.5960799999999997</v>
      </c>
      <c r="K357" s="15">
        <v>0.25320300000000001</v>
      </c>
      <c r="M357" s="16" t="s">
        <v>378</v>
      </c>
      <c r="N357" s="16" t="s">
        <v>90</v>
      </c>
      <c r="O357" s="16">
        <v>0.37666666666666671</v>
      </c>
      <c r="P357" s="16">
        <v>24.437000000000001</v>
      </c>
      <c r="Q357" s="16">
        <v>0.81456600000000001</v>
      </c>
      <c r="S357" s="17" t="s">
        <v>140</v>
      </c>
      <c r="T357" s="17" t="s">
        <v>102</v>
      </c>
      <c r="U357" s="17">
        <v>0.33666666666666667</v>
      </c>
      <c r="V357" s="17">
        <v>29.970600000000001</v>
      </c>
      <c r="W357" s="17">
        <v>0.99902100000000005</v>
      </c>
    </row>
    <row r="358" spans="1:23" x14ac:dyDescent="0.25">
      <c r="A358" t="s">
        <v>379</v>
      </c>
      <c r="B358" t="s">
        <v>102</v>
      </c>
      <c r="C358">
        <v>0.32</v>
      </c>
      <c r="D358">
        <v>43.831200000000003</v>
      </c>
      <c r="E358">
        <v>1.55983</v>
      </c>
      <c r="G358" s="15" t="s">
        <v>248</v>
      </c>
      <c r="H358" s="15" t="s">
        <v>90</v>
      </c>
      <c r="I358" s="15">
        <v>1</v>
      </c>
      <c r="J358" s="15">
        <v>4.8691899999999997</v>
      </c>
      <c r="K358" s="15">
        <v>0.16230600000000001</v>
      </c>
      <c r="M358" s="16" t="s">
        <v>379</v>
      </c>
      <c r="N358" s="16" t="s">
        <v>90</v>
      </c>
      <c r="O358" s="16">
        <v>0</v>
      </c>
      <c r="P358" s="16">
        <v>31.887</v>
      </c>
      <c r="Q358" s="16">
        <v>1.0629</v>
      </c>
      <c r="S358" s="17" t="s">
        <v>141</v>
      </c>
      <c r="T358" s="17" t="s">
        <v>102</v>
      </c>
      <c r="U358" s="17">
        <v>0.57333333333333336</v>
      </c>
      <c r="V358" s="17">
        <v>18.775700000000001</v>
      </c>
      <c r="W358" s="17">
        <v>0.625857</v>
      </c>
    </row>
    <row r="359" spans="1:23" x14ac:dyDescent="0.25">
      <c r="A359" t="s">
        <v>380</v>
      </c>
      <c r="B359" t="s">
        <v>102</v>
      </c>
      <c r="C359">
        <v>0.31</v>
      </c>
      <c r="D359">
        <v>38.900700000000001</v>
      </c>
      <c r="E359">
        <v>1.3601700000000001</v>
      </c>
      <c r="G359" s="15" t="s">
        <v>249</v>
      </c>
      <c r="H359" s="15" t="s">
        <v>90</v>
      </c>
      <c r="I359" s="15">
        <v>1</v>
      </c>
      <c r="J359" s="15">
        <v>5.63537</v>
      </c>
      <c r="K359" s="15">
        <v>0.18784600000000001</v>
      </c>
      <c r="M359" s="16" t="s">
        <v>380</v>
      </c>
      <c r="N359" s="16" t="s">
        <v>90</v>
      </c>
      <c r="O359" s="16">
        <v>0</v>
      </c>
      <c r="P359" s="16">
        <v>34.494799999999998</v>
      </c>
      <c r="Q359" s="16">
        <v>1.1498299999999999</v>
      </c>
      <c r="S359" s="17" t="s">
        <v>142</v>
      </c>
      <c r="T359" s="17" t="s">
        <v>102</v>
      </c>
      <c r="U359" s="17">
        <v>0.30666666666666664</v>
      </c>
      <c r="V359" s="17">
        <v>30.495000000000001</v>
      </c>
      <c r="W359" s="17">
        <v>1.0165</v>
      </c>
    </row>
    <row r="360" spans="1:23" x14ac:dyDescent="0.25">
      <c r="A360" t="s">
        <v>381</v>
      </c>
      <c r="B360" t="s">
        <v>102</v>
      </c>
      <c r="C360">
        <v>0.14041095890410957</v>
      </c>
      <c r="D360">
        <v>36.333300000000001</v>
      </c>
      <c r="E360">
        <v>1.6899200000000001</v>
      </c>
      <c r="G360" s="15" t="s">
        <v>250</v>
      </c>
      <c r="H360" s="15" t="s">
        <v>90</v>
      </c>
      <c r="I360" s="15">
        <v>0.89333333333333331</v>
      </c>
      <c r="J360" s="15">
        <v>8.4608000000000008</v>
      </c>
      <c r="K360" s="15">
        <v>0.28202700000000003</v>
      </c>
      <c r="M360" s="16" t="s">
        <v>381</v>
      </c>
      <c r="N360" s="16" t="s">
        <v>90</v>
      </c>
      <c r="O360" s="16">
        <v>0.15333333333333332</v>
      </c>
      <c r="P360" s="16">
        <v>26.875699999999998</v>
      </c>
      <c r="Q360" s="16">
        <v>0.89585800000000004</v>
      </c>
      <c r="S360" s="17" t="s">
        <v>143</v>
      </c>
      <c r="T360" s="17" t="s">
        <v>102</v>
      </c>
      <c r="U360" s="17">
        <v>0.30666666666666664</v>
      </c>
      <c r="V360" s="17">
        <v>35.115900000000003</v>
      </c>
      <c r="W360" s="17">
        <v>1.1705300000000001</v>
      </c>
    </row>
    <row r="361" spans="1:23" x14ac:dyDescent="0.25">
      <c r="A361" t="s">
        <v>382</v>
      </c>
      <c r="B361" t="s">
        <v>102</v>
      </c>
      <c r="C361">
        <v>2.6755852842809364E-2</v>
      </c>
      <c r="D361">
        <v>42.6128</v>
      </c>
      <c r="E361">
        <v>2.3413599999999999</v>
      </c>
      <c r="G361" s="15" t="s">
        <v>251</v>
      </c>
      <c r="H361" s="15" t="s">
        <v>90</v>
      </c>
      <c r="I361" s="15">
        <v>1</v>
      </c>
      <c r="J361" s="15">
        <v>3.3490099999999998</v>
      </c>
      <c r="K361" s="15">
        <v>0.111634</v>
      </c>
      <c r="M361" s="16" t="s">
        <v>382</v>
      </c>
      <c r="N361" s="16" t="s">
        <v>90</v>
      </c>
      <c r="O361" s="16">
        <v>0.13666666666666666</v>
      </c>
      <c r="P361" s="16">
        <v>33.5764</v>
      </c>
      <c r="Q361" s="16">
        <v>1.11921</v>
      </c>
      <c r="S361" s="17" t="s">
        <v>144</v>
      </c>
      <c r="T361" s="17" t="s">
        <v>102</v>
      </c>
      <c r="U361" s="17">
        <v>0.67999999999999994</v>
      </c>
      <c r="V361" s="17">
        <v>17.0609</v>
      </c>
      <c r="W361" s="17">
        <v>0.56869800000000004</v>
      </c>
    </row>
    <row r="362" spans="1:23" x14ac:dyDescent="0.25">
      <c r="A362" t="s">
        <v>383</v>
      </c>
      <c r="B362" t="s">
        <v>102</v>
      </c>
      <c r="C362">
        <v>1.020408163265306E-2</v>
      </c>
      <c r="D362">
        <v>42.766300000000001</v>
      </c>
      <c r="E362">
        <v>2.0760299999999998</v>
      </c>
      <c r="G362" s="15" t="s">
        <v>252</v>
      </c>
      <c r="H362" s="15" t="s">
        <v>90</v>
      </c>
      <c r="I362" s="15">
        <v>1</v>
      </c>
      <c r="J362" s="15">
        <v>3.4607700000000001</v>
      </c>
      <c r="K362" s="15">
        <v>0.115359</v>
      </c>
      <c r="M362" s="16" t="s">
        <v>383</v>
      </c>
      <c r="N362" s="16" t="s">
        <v>90</v>
      </c>
      <c r="O362" s="16">
        <v>0.75333333333333341</v>
      </c>
      <c r="P362" s="16">
        <v>17.619199999999999</v>
      </c>
      <c r="Q362" s="16">
        <v>0.58730700000000002</v>
      </c>
      <c r="S362" s="17" t="s">
        <v>145</v>
      </c>
      <c r="T362" s="17" t="s">
        <v>102</v>
      </c>
      <c r="U362" s="17">
        <v>0.57666666666666666</v>
      </c>
      <c r="V362" s="17">
        <v>19.946300000000001</v>
      </c>
      <c r="W362" s="17">
        <v>0.66487700000000005</v>
      </c>
    </row>
    <row r="363" spans="1:23" x14ac:dyDescent="0.25">
      <c r="A363" t="s">
        <v>384</v>
      </c>
      <c r="B363" t="s">
        <v>102</v>
      </c>
      <c r="C363">
        <v>7.3333333333333334E-2</v>
      </c>
      <c r="D363">
        <v>64.729600000000005</v>
      </c>
      <c r="E363">
        <v>2.8768699999999998</v>
      </c>
      <c r="G363" s="15" t="s">
        <v>253</v>
      </c>
      <c r="H363" s="15" t="s">
        <v>90</v>
      </c>
      <c r="I363" s="15">
        <v>1</v>
      </c>
      <c r="J363" s="15">
        <v>3.5490499999999998</v>
      </c>
      <c r="K363" s="15">
        <v>0.118302</v>
      </c>
      <c r="M363" s="16" t="s">
        <v>384</v>
      </c>
      <c r="N363" s="16" t="s">
        <v>90</v>
      </c>
      <c r="O363" s="16">
        <v>0.18333333333333332</v>
      </c>
      <c r="P363" s="16">
        <v>36.433100000000003</v>
      </c>
      <c r="Q363" s="16">
        <v>1.21444</v>
      </c>
      <c r="S363" s="17" t="s">
        <v>146</v>
      </c>
      <c r="T363" s="17" t="s">
        <v>102</v>
      </c>
      <c r="U363" s="17">
        <v>0.60333333333333339</v>
      </c>
      <c r="V363" s="17">
        <v>21.925799999999999</v>
      </c>
      <c r="W363" s="17">
        <v>0.73085999999999995</v>
      </c>
    </row>
    <row r="364" spans="1:23" x14ac:dyDescent="0.25">
      <c r="A364" t="s">
        <v>385</v>
      </c>
      <c r="B364" t="s">
        <v>102</v>
      </c>
      <c r="C364">
        <v>0.26689189189189189</v>
      </c>
      <c r="D364">
        <v>47.302500000000002</v>
      </c>
      <c r="E364">
        <v>1.9958899999999999</v>
      </c>
      <c r="G364" s="15" t="s">
        <v>254</v>
      </c>
      <c r="H364" s="15" t="s">
        <v>90</v>
      </c>
      <c r="I364" s="15">
        <v>1</v>
      </c>
      <c r="J364" s="15">
        <v>3.3665099999999999</v>
      </c>
      <c r="K364" s="15">
        <v>0.112217</v>
      </c>
      <c r="M364" s="16" t="s">
        <v>385</v>
      </c>
      <c r="N364" s="16" t="s">
        <v>90</v>
      </c>
      <c r="O364" s="16">
        <v>0</v>
      </c>
      <c r="P364" s="16">
        <v>43.9681</v>
      </c>
      <c r="Q364" s="16">
        <v>1.48041</v>
      </c>
      <c r="S364" s="17" t="s">
        <v>147</v>
      </c>
      <c r="T364" s="17" t="s">
        <v>102</v>
      </c>
      <c r="U364" s="17">
        <v>0.40666666666666662</v>
      </c>
      <c r="V364" s="17">
        <v>25.8904</v>
      </c>
      <c r="W364" s="17">
        <v>0.86301499999999998</v>
      </c>
    </row>
    <row r="365" spans="1:23" x14ac:dyDescent="0.25">
      <c r="A365" t="s">
        <v>386</v>
      </c>
      <c r="B365" t="s">
        <v>102</v>
      </c>
      <c r="C365">
        <v>0.25666666666666665</v>
      </c>
      <c r="D365">
        <v>46.054499999999997</v>
      </c>
      <c r="E365">
        <v>1.66262</v>
      </c>
      <c r="G365" s="15" t="s">
        <v>255</v>
      </c>
      <c r="H365" s="15" t="s">
        <v>90</v>
      </c>
      <c r="I365" s="15">
        <v>0.92666666666666664</v>
      </c>
      <c r="J365" s="15">
        <v>6.1671899999999997</v>
      </c>
      <c r="K365" s="15">
        <v>0.20557300000000001</v>
      </c>
      <c r="M365" s="16" t="s">
        <v>386</v>
      </c>
      <c r="N365" s="16" t="s">
        <v>90</v>
      </c>
      <c r="O365" s="16">
        <v>0.05</v>
      </c>
      <c r="P365" s="16">
        <v>39.3733</v>
      </c>
      <c r="Q365" s="16">
        <v>1.3124400000000001</v>
      </c>
      <c r="S365" s="17" t="s">
        <v>148</v>
      </c>
      <c r="T365" s="17" t="s">
        <v>102</v>
      </c>
      <c r="U365" s="17">
        <v>0.28999999999999998</v>
      </c>
      <c r="V365" s="17">
        <v>23.029399999999999</v>
      </c>
      <c r="W365" s="17">
        <v>0.76764600000000005</v>
      </c>
    </row>
    <row r="366" spans="1:23" x14ac:dyDescent="0.25">
      <c r="A366" t="s">
        <v>387</v>
      </c>
      <c r="B366" t="s">
        <v>102</v>
      </c>
      <c r="C366">
        <v>8.3333333333333329E-2</v>
      </c>
      <c r="D366">
        <v>67.824299999999994</v>
      </c>
      <c r="E366">
        <v>2.4136799999999998</v>
      </c>
      <c r="G366" s="15" t="s">
        <v>256</v>
      </c>
      <c r="H366" s="15" t="s">
        <v>90</v>
      </c>
      <c r="I366" s="15">
        <v>0.88</v>
      </c>
      <c r="J366" s="15">
        <v>7.6278800000000002</v>
      </c>
      <c r="K366" s="15">
        <v>0.26485700000000001</v>
      </c>
      <c r="M366" s="16" t="s">
        <v>387</v>
      </c>
      <c r="N366" s="16" t="s">
        <v>90</v>
      </c>
      <c r="O366" s="16">
        <v>0.34666666666666668</v>
      </c>
      <c r="P366" s="16">
        <v>25.9956</v>
      </c>
      <c r="Q366" s="16">
        <v>0.86652099999999999</v>
      </c>
      <c r="S366" s="17" t="s">
        <v>149</v>
      </c>
      <c r="T366" s="17" t="s">
        <v>102</v>
      </c>
      <c r="U366" s="17">
        <v>0.26</v>
      </c>
      <c r="V366" s="17">
        <v>28.162400000000002</v>
      </c>
      <c r="W366" s="17">
        <v>0.938747</v>
      </c>
    </row>
    <row r="367" spans="1:23" x14ac:dyDescent="0.25">
      <c r="A367" t="s">
        <v>388</v>
      </c>
      <c r="B367" t="s">
        <v>102</v>
      </c>
      <c r="C367">
        <v>0.12000000000000001</v>
      </c>
      <c r="D367">
        <v>36.620399999999997</v>
      </c>
      <c r="E367">
        <v>1.28945</v>
      </c>
      <c r="G367" s="15" t="s">
        <v>257</v>
      </c>
      <c r="H367" s="15" t="s">
        <v>90</v>
      </c>
      <c r="I367" s="15">
        <v>1</v>
      </c>
      <c r="J367" s="15">
        <v>4.0834900000000003</v>
      </c>
      <c r="K367" s="15">
        <v>0.13611599999999999</v>
      </c>
      <c r="M367" s="16" t="s">
        <v>388</v>
      </c>
      <c r="N367" s="16" t="s">
        <v>90</v>
      </c>
      <c r="O367" s="16">
        <v>0.53333333333333333</v>
      </c>
      <c r="P367" s="16">
        <v>18.753399999999999</v>
      </c>
      <c r="Q367" s="16">
        <v>0.62511300000000003</v>
      </c>
      <c r="S367" s="17" t="s">
        <v>150</v>
      </c>
      <c r="T367" s="17" t="s">
        <v>102</v>
      </c>
      <c r="U367" s="17">
        <v>0.7566666666666666</v>
      </c>
      <c r="V367" s="17">
        <v>15.5946</v>
      </c>
      <c r="W367" s="17">
        <v>0.51981900000000003</v>
      </c>
    </row>
    <row r="368" spans="1:23" x14ac:dyDescent="0.25">
      <c r="A368" t="s">
        <v>389</v>
      </c>
      <c r="B368" t="s">
        <v>102</v>
      </c>
      <c r="C368">
        <v>0.23666666666666666</v>
      </c>
      <c r="D368">
        <v>36.128700000000002</v>
      </c>
      <c r="E368">
        <v>1.27214</v>
      </c>
      <c r="G368" s="15" t="s">
        <v>258</v>
      </c>
      <c r="H368" s="15" t="s">
        <v>90</v>
      </c>
      <c r="I368" s="15">
        <v>0.85666666666666669</v>
      </c>
      <c r="J368" s="15">
        <v>12.6637</v>
      </c>
      <c r="K368" s="15">
        <v>0.422124</v>
      </c>
      <c r="M368" s="16" t="s">
        <v>389</v>
      </c>
      <c r="N368" s="16" t="s">
        <v>90</v>
      </c>
      <c r="O368" s="16">
        <v>0.61333333333333329</v>
      </c>
      <c r="P368" s="16">
        <v>17.388200000000001</v>
      </c>
      <c r="Q368" s="16">
        <v>0.57960699999999998</v>
      </c>
      <c r="S368" s="17" t="s">
        <v>151</v>
      </c>
      <c r="T368" s="17" t="s">
        <v>102</v>
      </c>
      <c r="U368" s="17">
        <v>0.80666666666666664</v>
      </c>
      <c r="V368" s="17">
        <v>16.145199999999999</v>
      </c>
      <c r="W368" s="17">
        <v>0.53817400000000004</v>
      </c>
    </row>
    <row r="369" spans="1:23" x14ac:dyDescent="0.25">
      <c r="A369" t="s">
        <v>390</v>
      </c>
      <c r="B369" t="s">
        <v>102</v>
      </c>
      <c r="C369">
        <v>0.36333333333333334</v>
      </c>
      <c r="D369">
        <v>24.013200000000001</v>
      </c>
      <c r="E369">
        <v>0.80044000000000004</v>
      </c>
      <c r="G369" s="15" t="s">
        <v>259</v>
      </c>
      <c r="H369" s="15" t="s">
        <v>90</v>
      </c>
      <c r="I369" s="15">
        <v>0.83</v>
      </c>
      <c r="J369" s="15">
        <v>11.7509</v>
      </c>
      <c r="K369" s="15">
        <v>0.39169799999999999</v>
      </c>
      <c r="M369" s="16" t="s">
        <v>390</v>
      </c>
      <c r="N369" s="16" t="s">
        <v>90</v>
      </c>
      <c r="O369" s="16">
        <v>0.65333333333333343</v>
      </c>
      <c r="P369" s="16">
        <v>18.403600000000001</v>
      </c>
      <c r="Q369" s="16">
        <v>0.61345300000000003</v>
      </c>
      <c r="S369" s="17" t="s">
        <v>152</v>
      </c>
      <c r="T369" s="17" t="s">
        <v>102</v>
      </c>
      <c r="U369" s="17">
        <v>0.58333333333333337</v>
      </c>
      <c r="V369" s="17">
        <v>18.825500000000002</v>
      </c>
      <c r="W369" s="17">
        <v>0.62751800000000002</v>
      </c>
    </row>
    <row r="370" spans="1:23" x14ac:dyDescent="0.25">
      <c r="A370" t="s">
        <v>391</v>
      </c>
      <c r="B370" t="s">
        <v>102</v>
      </c>
      <c r="C370">
        <v>0.47</v>
      </c>
      <c r="D370">
        <v>23.6877</v>
      </c>
      <c r="E370">
        <v>0.78959100000000004</v>
      </c>
      <c r="G370" s="15" t="s">
        <v>260</v>
      </c>
      <c r="H370" s="15" t="s">
        <v>90</v>
      </c>
      <c r="I370" s="15">
        <v>0.88</v>
      </c>
      <c r="J370" s="15">
        <v>7.5629299999999997</v>
      </c>
      <c r="K370" s="15">
        <v>0.25209799999999999</v>
      </c>
      <c r="M370" s="16" t="s">
        <v>391</v>
      </c>
      <c r="N370" s="16" t="s">
        <v>90</v>
      </c>
      <c r="O370" s="16">
        <v>0</v>
      </c>
      <c r="P370" s="16">
        <v>26.8567</v>
      </c>
      <c r="Q370" s="16">
        <v>0.89522400000000002</v>
      </c>
      <c r="S370" s="17" t="s">
        <v>153</v>
      </c>
      <c r="T370" s="17" t="s">
        <v>102</v>
      </c>
      <c r="U370" s="17">
        <v>0.79666666666666663</v>
      </c>
      <c r="V370" s="17">
        <v>12.4017</v>
      </c>
      <c r="W370" s="17">
        <v>0.41338900000000001</v>
      </c>
    </row>
    <row r="371" spans="1:23" x14ac:dyDescent="0.25">
      <c r="A371" t="s">
        <v>392</v>
      </c>
      <c r="B371" t="s">
        <v>102</v>
      </c>
      <c r="C371">
        <v>0.30666666666666664</v>
      </c>
      <c r="D371">
        <v>35.154899999999998</v>
      </c>
      <c r="E371">
        <v>1.1718299999999999</v>
      </c>
      <c r="G371" s="15" t="s">
        <v>261</v>
      </c>
      <c r="H371" s="15" t="s">
        <v>90</v>
      </c>
      <c r="I371" s="15">
        <v>1</v>
      </c>
      <c r="J371" s="15">
        <v>4.0902099999999999</v>
      </c>
      <c r="K371" s="15">
        <v>0.13633999999999999</v>
      </c>
      <c r="M371" s="16" t="s">
        <v>392</v>
      </c>
      <c r="N371" s="16" t="s">
        <v>90</v>
      </c>
      <c r="O371" s="16">
        <v>0</v>
      </c>
      <c r="P371" s="16">
        <v>29.339099999999998</v>
      </c>
      <c r="Q371" s="16">
        <v>0.97796799999999995</v>
      </c>
      <c r="S371" s="17" t="s">
        <v>154</v>
      </c>
      <c r="T371" s="17" t="s">
        <v>102</v>
      </c>
      <c r="U371" s="17">
        <v>0.89666666666666661</v>
      </c>
      <c r="V371" s="17">
        <v>12.6602</v>
      </c>
      <c r="W371" s="17">
        <v>0.42200599999999999</v>
      </c>
    </row>
    <row r="372" spans="1:23" x14ac:dyDescent="0.25">
      <c r="A372" t="s">
        <v>393</v>
      </c>
      <c r="B372" t="s">
        <v>102</v>
      </c>
      <c r="C372">
        <v>0.12371134020618556</v>
      </c>
      <c r="D372">
        <v>37.9255</v>
      </c>
      <c r="E372">
        <v>1.6855800000000001</v>
      </c>
      <c r="G372" s="15" t="s">
        <v>262</v>
      </c>
      <c r="H372" s="15" t="s">
        <v>90</v>
      </c>
      <c r="I372" s="15">
        <v>1</v>
      </c>
      <c r="J372" s="15">
        <v>3.8722300000000001</v>
      </c>
      <c r="K372" s="15">
        <v>0.12907399999999999</v>
      </c>
      <c r="M372" s="16" t="s">
        <v>393</v>
      </c>
      <c r="N372" s="16" t="s">
        <v>90</v>
      </c>
      <c r="O372" s="16">
        <v>0.19666666666666668</v>
      </c>
      <c r="P372" s="16">
        <v>26.8872</v>
      </c>
      <c r="Q372" s="16">
        <v>0.89624099999999995</v>
      </c>
      <c r="S372" s="17" t="s">
        <v>155</v>
      </c>
      <c r="T372" s="17" t="s">
        <v>102</v>
      </c>
      <c r="U372" s="17">
        <v>0.81333333333333324</v>
      </c>
      <c r="V372" s="17">
        <v>13.0762</v>
      </c>
      <c r="W372" s="17">
        <v>0.43587199999999998</v>
      </c>
    </row>
    <row r="373" spans="1:23" x14ac:dyDescent="0.25">
      <c r="A373" t="s">
        <v>394</v>
      </c>
      <c r="B373" t="s">
        <v>102</v>
      </c>
      <c r="C373">
        <v>0.25</v>
      </c>
      <c r="D373">
        <v>33.622599999999998</v>
      </c>
      <c r="E373">
        <v>1.15541</v>
      </c>
      <c r="G373" s="15" t="s">
        <v>263</v>
      </c>
      <c r="H373" s="15" t="s">
        <v>90</v>
      </c>
      <c r="I373" s="15">
        <v>1</v>
      </c>
      <c r="J373" s="15">
        <v>3.5102199999999999</v>
      </c>
      <c r="K373" s="15">
        <v>0.117007</v>
      </c>
      <c r="M373" s="16" t="s">
        <v>394</v>
      </c>
      <c r="N373" s="16" t="s">
        <v>90</v>
      </c>
      <c r="O373" s="16">
        <v>0.83</v>
      </c>
      <c r="P373" s="16">
        <v>15.8027</v>
      </c>
      <c r="Q373" s="16">
        <v>0.526756</v>
      </c>
      <c r="S373" s="17" t="s">
        <v>156</v>
      </c>
      <c r="T373" s="17" t="s">
        <v>102</v>
      </c>
      <c r="U373" s="17">
        <v>0.92</v>
      </c>
      <c r="V373" s="17">
        <v>11.2355</v>
      </c>
      <c r="W373" s="17">
        <v>0.37451800000000002</v>
      </c>
    </row>
    <row r="374" spans="1:23" x14ac:dyDescent="0.25">
      <c r="A374" t="s">
        <v>395</v>
      </c>
      <c r="B374" t="s">
        <v>102</v>
      </c>
      <c r="C374">
        <v>0.34333333333333338</v>
      </c>
      <c r="D374">
        <v>45.7273</v>
      </c>
      <c r="E374">
        <v>1.58775</v>
      </c>
      <c r="G374" s="15" t="s">
        <v>264</v>
      </c>
      <c r="H374" s="15" t="s">
        <v>90</v>
      </c>
      <c r="I374" s="15">
        <v>0.98333333333333328</v>
      </c>
      <c r="J374" s="15">
        <v>6.3821399999999997</v>
      </c>
      <c r="K374" s="15">
        <v>0.21273800000000001</v>
      </c>
      <c r="M374" s="16" t="s">
        <v>395</v>
      </c>
      <c r="N374" s="16" t="s">
        <v>90</v>
      </c>
      <c r="O374" s="16">
        <v>0.65</v>
      </c>
      <c r="P374" s="16">
        <v>17.284199999999998</v>
      </c>
      <c r="Q374" s="16">
        <v>0.57614100000000001</v>
      </c>
      <c r="S374" s="17" t="s">
        <v>157</v>
      </c>
      <c r="T374" s="17" t="s">
        <v>102</v>
      </c>
      <c r="U374" s="17">
        <v>0.89333333333333331</v>
      </c>
      <c r="V374" s="17">
        <v>11.5976</v>
      </c>
      <c r="W374" s="17">
        <v>0.38658700000000001</v>
      </c>
    </row>
    <row r="375" spans="1:23" x14ac:dyDescent="0.25">
      <c r="A375" t="s">
        <v>396</v>
      </c>
      <c r="B375" t="s">
        <v>102</v>
      </c>
      <c r="C375">
        <v>0.78333333333333333</v>
      </c>
      <c r="D375">
        <v>14.294600000000001</v>
      </c>
      <c r="E375">
        <v>0.47648600000000002</v>
      </c>
      <c r="G375" s="15" t="s">
        <v>265</v>
      </c>
      <c r="H375" s="15" t="s">
        <v>90</v>
      </c>
      <c r="I375" s="15">
        <v>0.95</v>
      </c>
      <c r="J375" s="15">
        <v>4.8383599999999998</v>
      </c>
      <c r="K375" s="15">
        <v>0.16127900000000001</v>
      </c>
      <c r="M375" s="16" t="s">
        <v>396</v>
      </c>
      <c r="N375" s="16" t="s">
        <v>90</v>
      </c>
      <c r="O375" s="16">
        <v>0.69333333333333336</v>
      </c>
      <c r="P375" s="16">
        <v>17.199200000000001</v>
      </c>
      <c r="Q375" s="16">
        <v>0.57330700000000001</v>
      </c>
      <c r="S375" s="17" t="s">
        <v>158</v>
      </c>
      <c r="T375" s="17" t="s">
        <v>102</v>
      </c>
      <c r="U375" s="17">
        <v>1</v>
      </c>
      <c r="V375" s="17">
        <v>10.6472</v>
      </c>
      <c r="W375" s="17">
        <v>0.354906</v>
      </c>
    </row>
    <row r="376" spans="1:23" x14ac:dyDescent="0.25">
      <c r="A376" t="s">
        <v>397</v>
      </c>
      <c r="B376" t="s">
        <v>102</v>
      </c>
      <c r="C376">
        <v>0.30666666666666664</v>
      </c>
      <c r="D376">
        <v>32.269799999999996</v>
      </c>
      <c r="E376">
        <v>1.0902000000000001</v>
      </c>
      <c r="G376" s="15" t="s">
        <v>266</v>
      </c>
      <c r="H376" s="15" t="s">
        <v>90</v>
      </c>
      <c r="I376" s="15">
        <v>1</v>
      </c>
      <c r="J376" s="15">
        <v>3.7150699999999999</v>
      </c>
      <c r="K376" s="15">
        <v>0.123836</v>
      </c>
      <c r="M376" s="16" t="s">
        <v>397</v>
      </c>
      <c r="N376" s="16" t="s">
        <v>90</v>
      </c>
      <c r="O376" s="16">
        <v>1</v>
      </c>
      <c r="P376" s="16">
        <v>15.311999999999999</v>
      </c>
      <c r="Q376" s="16">
        <v>0.51039999999999996</v>
      </c>
      <c r="S376" s="17" t="s">
        <v>159</v>
      </c>
      <c r="T376" s="17" t="s">
        <v>102</v>
      </c>
      <c r="U376" s="17">
        <v>1</v>
      </c>
      <c r="V376" s="17">
        <v>11.0143</v>
      </c>
      <c r="W376" s="17">
        <v>0.36714400000000003</v>
      </c>
    </row>
    <row r="377" spans="1:23" x14ac:dyDescent="0.25">
      <c r="A377" t="s">
        <v>398</v>
      </c>
      <c r="B377" t="s">
        <v>102</v>
      </c>
      <c r="C377">
        <v>5.6666666666666664E-2</v>
      </c>
      <c r="D377">
        <v>30.7653</v>
      </c>
      <c r="E377">
        <v>1.1394599999999999</v>
      </c>
      <c r="G377" s="15" t="s">
        <v>267</v>
      </c>
      <c r="H377" s="15" t="s">
        <v>90</v>
      </c>
      <c r="I377" s="15">
        <v>1</v>
      </c>
      <c r="J377" s="15">
        <v>4.2237600000000004</v>
      </c>
      <c r="K377" s="15">
        <v>0.140792</v>
      </c>
      <c r="M377" s="16" t="s">
        <v>398</v>
      </c>
      <c r="N377" s="16" t="s">
        <v>90</v>
      </c>
      <c r="O377" s="16">
        <v>0.43333333333333335</v>
      </c>
      <c r="P377" s="16">
        <v>21.5307</v>
      </c>
      <c r="Q377" s="16">
        <v>0.71768900000000002</v>
      </c>
      <c r="S377" s="17" t="s">
        <v>160</v>
      </c>
      <c r="T377" s="17" t="s">
        <v>102</v>
      </c>
      <c r="U377" s="17">
        <v>0.78666666666666674</v>
      </c>
      <c r="V377" s="17">
        <v>15.513999999999999</v>
      </c>
      <c r="W377" s="17">
        <v>0.51713299999999995</v>
      </c>
    </row>
    <row r="378" spans="1:23" x14ac:dyDescent="0.25">
      <c r="A378" t="s">
        <v>399</v>
      </c>
      <c r="B378" t="s">
        <v>102</v>
      </c>
      <c r="C378">
        <v>5.7823129251700682E-2</v>
      </c>
      <c r="D378">
        <v>48.368699999999997</v>
      </c>
      <c r="E378">
        <v>1.94252</v>
      </c>
      <c r="G378" s="15" t="s">
        <v>268</v>
      </c>
      <c r="H378" s="15" t="s">
        <v>90</v>
      </c>
      <c r="I378" s="15">
        <v>0.90333333333333343</v>
      </c>
      <c r="J378" s="15">
        <v>7.7214299999999998</v>
      </c>
      <c r="K378" s="15">
        <v>0.25738100000000003</v>
      </c>
      <c r="M378" s="16" t="s">
        <v>399</v>
      </c>
      <c r="N378" s="16" t="s">
        <v>90</v>
      </c>
      <c r="O378" s="16">
        <v>0.51</v>
      </c>
      <c r="P378" s="16">
        <v>18.952100000000002</v>
      </c>
      <c r="Q378" s="16">
        <v>0.63173500000000005</v>
      </c>
      <c r="S378" s="17" t="s">
        <v>161</v>
      </c>
      <c r="T378" s="17" t="s">
        <v>102</v>
      </c>
      <c r="U378" s="17">
        <v>0.80666666666666664</v>
      </c>
      <c r="V378" s="17">
        <v>14.0113</v>
      </c>
      <c r="W378" s="17">
        <v>0.46704299999999999</v>
      </c>
    </row>
    <row r="379" spans="1:23" x14ac:dyDescent="0.25">
      <c r="A379" t="s">
        <v>400</v>
      </c>
      <c r="B379" t="s">
        <v>102</v>
      </c>
      <c r="C379">
        <v>6.3333333333333325E-2</v>
      </c>
      <c r="D379">
        <v>50.515799999999999</v>
      </c>
      <c r="E379">
        <v>2.14961</v>
      </c>
      <c r="G379" s="15" t="s">
        <v>269</v>
      </c>
      <c r="H379" s="15" t="s">
        <v>90</v>
      </c>
      <c r="I379" s="15">
        <v>0.94</v>
      </c>
      <c r="J379" s="15">
        <v>8.9627400000000002</v>
      </c>
      <c r="K379" s="15">
        <v>0.29875800000000002</v>
      </c>
      <c r="M379" s="16" t="s">
        <v>400</v>
      </c>
      <c r="N379" s="16" t="s">
        <v>90</v>
      </c>
      <c r="O379" s="16">
        <v>0.37666666666666671</v>
      </c>
      <c r="P379" s="16">
        <v>19.9024</v>
      </c>
      <c r="Q379" s="16">
        <v>0.66341399999999995</v>
      </c>
      <c r="S379" s="17" t="s">
        <v>162</v>
      </c>
      <c r="T379" s="17" t="s">
        <v>102</v>
      </c>
      <c r="U379" s="17">
        <v>0.78666666666666674</v>
      </c>
      <c r="V379" s="17">
        <v>15.430099999999999</v>
      </c>
      <c r="W379" s="17">
        <v>0.51433700000000004</v>
      </c>
    </row>
    <row r="380" spans="1:23" x14ac:dyDescent="0.25">
      <c r="A380" t="s">
        <v>401</v>
      </c>
      <c r="B380" t="s">
        <v>102</v>
      </c>
      <c r="C380">
        <v>0.18333333333333332</v>
      </c>
      <c r="D380">
        <v>41.709099999999999</v>
      </c>
      <c r="E380">
        <v>1.8213600000000001</v>
      </c>
      <c r="G380" s="15" t="s">
        <v>270</v>
      </c>
      <c r="H380" s="15" t="s">
        <v>90</v>
      </c>
      <c r="I380" s="15">
        <v>1</v>
      </c>
      <c r="J380" s="15">
        <v>2.9723600000000001</v>
      </c>
      <c r="K380" s="15">
        <v>9.9078700000000006E-2</v>
      </c>
      <c r="M380" s="16" t="s">
        <v>401</v>
      </c>
      <c r="N380" s="16" t="s">
        <v>90</v>
      </c>
      <c r="O380" s="16">
        <v>0.31</v>
      </c>
      <c r="P380" s="16">
        <v>20.345800000000001</v>
      </c>
      <c r="Q380" s="16">
        <v>0.67819200000000002</v>
      </c>
      <c r="S380" s="17" t="s">
        <v>163</v>
      </c>
      <c r="T380" s="17" t="s">
        <v>102</v>
      </c>
      <c r="U380" s="17">
        <v>0.81</v>
      </c>
      <c r="V380" s="17">
        <v>15.7012</v>
      </c>
      <c r="W380" s="17">
        <v>0.52337299999999998</v>
      </c>
    </row>
    <row r="381" spans="1:23" x14ac:dyDescent="0.25">
      <c r="A381" t="s">
        <v>402</v>
      </c>
      <c r="B381" t="s">
        <v>102</v>
      </c>
      <c r="C381">
        <v>5.3333333333333337E-2</v>
      </c>
      <c r="D381">
        <v>55.316800000000001</v>
      </c>
      <c r="E381">
        <v>2.3242400000000001</v>
      </c>
      <c r="G381" s="15" t="s">
        <v>271</v>
      </c>
      <c r="H381" s="15" t="s">
        <v>90</v>
      </c>
      <c r="I381" s="15">
        <v>1</v>
      </c>
      <c r="J381" s="15">
        <v>3.7014999999999998</v>
      </c>
      <c r="K381" s="15">
        <v>0.12338300000000001</v>
      </c>
      <c r="M381" s="16" t="s">
        <v>402</v>
      </c>
      <c r="N381" s="16" t="s">
        <v>90</v>
      </c>
      <c r="O381" s="16">
        <v>4.6666666666666662E-2</v>
      </c>
      <c r="P381" s="16">
        <v>28.913499999999999</v>
      </c>
      <c r="Q381" s="16">
        <v>0.96378299999999995</v>
      </c>
      <c r="S381" s="17" t="s">
        <v>164</v>
      </c>
      <c r="T381" s="17" t="s">
        <v>102</v>
      </c>
      <c r="U381" s="17">
        <v>0.77</v>
      </c>
      <c r="V381" s="17">
        <v>12.228300000000001</v>
      </c>
      <c r="W381" s="17">
        <v>0.407611</v>
      </c>
    </row>
    <row r="382" spans="1:23" x14ac:dyDescent="0.25">
      <c r="A382" t="s">
        <v>403</v>
      </c>
      <c r="B382" t="s">
        <v>102</v>
      </c>
      <c r="C382">
        <v>0.11666666666666667</v>
      </c>
      <c r="D382">
        <v>57.546700000000001</v>
      </c>
      <c r="E382">
        <v>2.3298299999999998</v>
      </c>
      <c r="G382" s="15" t="s">
        <v>272</v>
      </c>
      <c r="H382" s="15" t="s">
        <v>90</v>
      </c>
      <c r="I382" s="15">
        <v>0.95</v>
      </c>
      <c r="J382" s="15">
        <v>5.61165</v>
      </c>
      <c r="K382" s="15">
        <v>0.19087200000000001</v>
      </c>
      <c r="M382" s="16" t="s">
        <v>403</v>
      </c>
      <c r="N382" s="16" t="s">
        <v>90</v>
      </c>
      <c r="O382" s="16">
        <v>0</v>
      </c>
      <c r="P382" s="16">
        <v>68.554000000000002</v>
      </c>
      <c r="Q382" s="16">
        <v>2.4838399999999998</v>
      </c>
      <c r="S382" s="17" t="s">
        <v>165</v>
      </c>
      <c r="T382" s="17" t="s">
        <v>102</v>
      </c>
      <c r="U382" s="17">
        <v>0.65333333333333343</v>
      </c>
      <c r="V382" s="17">
        <v>18.254799999999999</v>
      </c>
      <c r="W382" s="17">
        <v>0.60849299999999995</v>
      </c>
    </row>
    <row r="383" spans="1:23" x14ac:dyDescent="0.25">
      <c r="A383" t="s">
        <v>404</v>
      </c>
      <c r="B383" t="s">
        <v>102</v>
      </c>
      <c r="C383">
        <v>8.3333333333333329E-2</v>
      </c>
      <c r="D383">
        <v>64.412700000000001</v>
      </c>
      <c r="E383">
        <v>2.3856600000000001</v>
      </c>
      <c r="G383" s="15" t="s">
        <v>273</v>
      </c>
      <c r="H383" s="15" t="s">
        <v>90</v>
      </c>
      <c r="I383" s="15">
        <v>1</v>
      </c>
      <c r="J383" s="15">
        <v>4.2264999999999997</v>
      </c>
      <c r="K383" s="15">
        <v>0.14088300000000001</v>
      </c>
      <c r="M383" s="16" t="s">
        <v>404</v>
      </c>
      <c r="N383" s="16" t="s">
        <v>90</v>
      </c>
      <c r="O383" s="16">
        <v>0.38333333333333336</v>
      </c>
      <c r="P383" s="16">
        <v>38.4542</v>
      </c>
      <c r="Q383" s="16">
        <v>1.2818099999999999</v>
      </c>
      <c r="S383" s="17" t="s">
        <v>166</v>
      </c>
      <c r="T383" s="17" t="s">
        <v>102</v>
      </c>
      <c r="U383" s="17">
        <v>0.75</v>
      </c>
      <c r="V383" s="17">
        <v>14.1906</v>
      </c>
      <c r="W383" s="17">
        <v>0.47302</v>
      </c>
    </row>
    <row r="384" spans="1:23" x14ac:dyDescent="0.25">
      <c r="A384" t="s">
        <v>405</v>
      </c>
      <c r="B384" t="s">
        <v>102</v>
      </c>
      <c r="C384">
        <v>0.22</v>
      </c>
      <c r="D384">
        <v>43.040799999999997</v>
      </c>
      <c r="E384">
        <v>1.66181</v>
      </c>
      <c r="G384" s="15" t="s">
        <v>274</v>
      </c>
      <c r="H384" s="15" t="s">
        <v>90</v>
      </c>
      <c r="I384" s="15">
        <v>1</v>
      </c>
      <c r="J384" s="15">
        <v>4.6152499999999996</v>
      </c>
      <c r="K384" s="15">
        <v>0.15384200000000001</v>
      </c>
      <c r="M384" s="16" t="s">
        <v>405</v>
      </c>
      <c r="N384" s="16" t="s">
        <v>90</v>
      </c>
      <c r="O384" s="16">
        <v>0.20333333333333331</v>
      </c>
      <c r="P384" s="16">
        <v>26.798300000000001</v>
      </c>
      <c r="Q384" s="16">
        <v>0.89327599999999996</v>
      </c>
      <c r="S384" s="17" t="s">
        <v>167</v>
      </c>
      <c r="T384" s="17" t="s">
        <v>102</v>
      </c>
      <c r="U384" s="17">
        <v>0.76666666666666672</v>
      </c>
      <c r="V384" s="17">
        <v>14.120799999999999</v>
      </c>
      <c r="W384" s="17">
        <v>0.47069499999999997</v>
      </c>
    </row>
    <row r="385" spans="1:23" x14ac:dyDescent="0.25">
      <c r="A385" t="s">
        <v>406</v>
      </c>
      <c r="B385" t="s">
        <v>102</v>
      </c>
      <c r="C385">
        <v>0.42</v>
      </c>
      <c r="D385">
        <v>43.371699999999997</v>
      </c>
      <c r="E385">
        <v>1.55454</v>
      </c>
      <c r="G385" s="15" t="s">
        <v>275</v>
      </c>
      <c r="H385" s="15" t="s">
        <v>90</v>
      </c>
      <c r="I385" s="15">
        <v>0.94</v>
      </c>
      <c r="J385" s="15">
        <v>6.3472400000000002</v>
      </c>
      <c r="K385" s="15">
        <v>0.21157500000000001</v>
      </c>
      <c r="M385" s="16" t="s">
        <v>406</v>
      </c>
      <c r="N385" s="16" t="s">
        <v>90</v>
      </c>
      <c r="O385" s="16">
        <v>0.43</v>
      </c>
      <c r="P385" s="16">
        <v>20.132999999999999</v>
      </c>
      <c r="Q385" s="16">
        <v>0.67110199999999998</v>
      </c>
      <c r="S385" s="17" t="s">
        <v>168</v>
      </c>
      <c r="T385" s="17" t="s">
        <v>102</v>
      </c>
      <c r="U385" s="17">
        <v>0.73666666666666669</v>
      </c>
      <c r="V385" s="17">
        <v>16.111999999999998</v>
      </c>
      <c r="W385" s="17">
        <v>0.53706600000000004</v>
      </c>
    </row>
    <row r="386" spans="1:23" x14ac:dyDescent="0.25">
      <c r="A386" t="s">
        <v>407</v>
      </c>
      <c r="B386" t="s">
        <v>102</v>
      </c>
      <c r="C386">
        <v>0.27666666666666667</v>
      </c>
      <c r="D386">
        <v>39.361800000000002</v>
      </c>
      <c r="E386">
        <v>1.36673</v>
      </c>
      <c r="G386" s="15" t="s">
        <v>276</v>
      </c>
      <c r="H386" s="15" t="s">
        <v>90</v>
      </c>
      <c r="I386" s="15">
        <v>1</v>
      </c>
      <c r="J386" s="15">
        <v>4.0006599999999999</v>
      </c>
      <c r="K386" s="15">
        <v>0.133355</v>
      </c>
      <c r="M386" s="16" t="s">
        <v>407</v>
      </c>
      <c r="N386" s="16" t="s">
        <v>90</v>
      </c>
      <c r="O386" s="16">
        <v>0.43666666666666665</v>
      </c>
      <c r="P386" s="16">
        <v>19.438199999999998</v>
      </c>
      <c r="Q386" s="16">
        <v>0.64793999999999996</v>
      </c>
      <c r="S386" s="17" t="s">
        <v>169</v>
      </c>
      <c r="T386" s="17" t="s">
        <v>102</v>
      </c>
      <c r="U386" s="17">
        <v>0.77999999999999992</v>
      </c>
      <c r="V386" s="17">
        <v>12.74</v>
      </c>
      <c r="W386" s="17">
        <v>0.42466799999999999</v>
      </c>
    </row>
    <row r="387" spans="1:23" x14ac:dyDescent="0.25">
      <c r="A387" t="s">
        <v>408</v>
      </c>
      <c r="B387" t="s">
        <v>102</v>
      </c>
      <c r="C387">
        <v>0.10169491525423729</v>
      </c>
      <c r="D387">
        <v>52.908200000000001</v>
      </c>
      <c r="E387">
        <v>2.3410700000000002</v>
      </c>
      <c r="G387" s="15" t="s">
        <v>277</v>
      </c>
      <c r="H387" s="15" t="s">
        <v>90</v>
      </c>
      <c r="I387" s="15">
        <v>0.67666666666666664</v>
      </c>
      <c r="J387" s="15">
        <v>9.7080400000000004</v>
      </c>
      <c r="K387" s="15">
        <v>0.37482799999999999</v>
      </c>
      <c r="M387" s="16" t="s">
        <v>408</v>
      </c>
      <c r="N387" s="16" t="s">
        <v>90</v>
      </c>
      <c r="O387" s="16">
        <v>0.81666666666666665</v>
      </c>
      <c r="P387" s="16">
        <v>15.920299999999999</v>
      </c>
      <c r="Q387" s="16">
        <v>0.53067799999999998</v>
      </c>
      <c r="S387" s="17" t="s">
        <v>170</v>
      </c>
      <c r="T387" s="17" t="s">
        <v>102</v>
      </c>
      <c r="U387" s="17">
        <v>0.58666666666666667</v>
      </c>
      <c r="V387" s="17">
        <v>20.104800000000001</v>
      </c>
      <c r="W387" s="17">
        <v>0.67015899999999995</v>
      </c>
    </row>
    <row r="388" spans="1:23" x14ac:dyDescent="0.25">
      <c r="A388" t="s">
        <v>409</v>
      </c>
      <c r="B388" t="s">
        <v>102</v>
      </c>
      <c r="C388">
        <v>4.3333333333333335E-2</v>
      </c>
      <c r="D388">
        <v>69.131500000000003</v>
      </c>
      <c r="E388">
        <v>2.8566799999999999</v>
      </c>
      <c r="G388" s="15" t="s">
        <v>278</v>
      </c>
      <c r="H388" s="15" t="s">
        <v>90</v>
      </c>
      <c r="I388" s="15">
        <v>0.99666666666666659</v>
      </c>
      <c r="J388" s="15">
        <v>6.4642299999999997</v>
      </c>
      <c r="K388" s="15">
        <v>0.22841800000000001</v>
      </c>
      <c r="M388" s="16" t="s">
        <v>409</v>
      </c>
      <c r="N388" s="16" t="s">
        <v>90</v>
      </c>
      <c r="O388" s="16">
        <v>0.71000000000000008</v>
      </c>
      <c r="P388" s="16">
        <v>18.626000000000001</v>
      </c>
      <c r="Q388" s="16">
        <v>0.62086600000000003</v>
      </c>
      <c r="S388" s="17" t="s">
        <v>171</v>
      </c>
      <c r="T388" s="17" t="s">
        <v>102</v>
      </c>
      <c r="U388" s="17">
        <v>0.93666666666666676</v>
      </c>
      <c r="V388" s="17">
        <v>13.6127</v>
      </c>
      <c r="W388" s="17">
        <v>0.45375700000000002</v>
      </c>
    </row>
    <row r="389" spans="1:23" x14ac:dyDescent="0.25">
      <c r="A389" t="s">
        <v>410</v>
      </c>
      <c r="B389" t="s">
        <v>102</v>
      </c>
      <c r="C389">
        <v>7.0000000000000007E-2</v>
      </c>
      <c r="D389">
        <v>50.727400000000003</v>
      </c>
      <c r="E389">
        <v>2.2953600000000001</v>
      </c>
      <c r="G389" s="15" t="s">
        <v>279</v>
      </c>
      <c r="H389" s="15" t="s">
        <v>90</v>
      </c>
      <c r="I389" s="15">
        <v>0.74666666666666659</v>
      </c>
      <c r="J389" s="15">
        <v>14.5244</v>
      </c>
      <c r="K389" s="15">
        <v>0.60018300000000002</v>
      </c>
      <c r="M389" s="16" t="s">
        <v>410</v>
      </c>
      <c r="N389" s="16" t="s">
        <v>90</v>
      </c>
      <c r="O389" s="16">
        <v>1</v>
      </c>
      <c r="P389" s="16">
        <v>12.418200000000001</v>
      </c>
      <c r="Q389" s="16">
        <v>0.41393999999999997</v>
      </c>
      <c r="S389" s="17" t="s">
        <v>172</v>
      </c>
      <c r="T389" s="17" t="s">
        <v>102</v>
      </c>
      <c r="U389" s="17">
        <v>0.64333333333333331</v>
      </c>
      <c r="V389" s="17">
        <v>18.816700000000001</v>
      </c>
      <c r="W389" s="17">
        <v>0.627224</v>
      </c>
    </row>
    <row r="390" spans="1:23" x14ac:dyDescent="0.25">
      <c r="A390" t="s">
        <v>411</v>
      </c>
      <c r="B390" t="s">
        <v>102</v>
      </c>
      <c r="C390">
        <v>3.3333333333333333E-2</v>
      </c>
      <c r="D390">
        <v>72.565299999999993</v>
      </c>
      <c r="E390">
        <v>3.3908999999999998</v>
      </c>
      <c r="G390" s="15" t="s">
        <v>280</v>
      </c>
      <c r="H390" s="15" t="s">
        <v>90</v>
      </c>
      <c r="I390" s="15">
        <v>0.81666666666666665</v>
      </c>
      <c r="J390" s="15">
        <v>9.6913400000000003</v>
      </c>
      <c r="K390" s="15">
        <v>0.36297099999999999</v>
      </c>
      <c r="M390" s="16" t="s">
        <v>411</v>
      </c>
      <c r="N390" s="16" t="s">
        <v>90</v>
      </c>
      <c r="O390" s="16">
        <v>0.96333333333333326</v>
      </c>
      <c r="P390" s="16">
        <v>14.786899999999999</v>
      </c>
      <c r="Q390" s="16">
        <v>0.49289699999999997</v>
      </c>
      <c r="S390" s="17" t="s">
        <v>173</v>
      </c>
      <c r="T390" s="17" t="s">
        <v>102</v>
      </c>
      <c r="U390" s="17">
        <v>1</v>
      </c>
      <c r="V390" s="17">
        <v>11.958</v>
      </c>
      <c r="W390" s="17">
        <v>0.39860000000000001</v>
      </c>
    </row>
    <row r="391" spans="1:23" x14ac:dyDescent="0.25">
      <c r="A391" t="s">
        <v>412</v>
      </c>
      <c r="B391" t="s">
        <v>102</v>
      </c>
      <c r="C391">
        <v>5.3333333333333337E-2</v>
      </c>
      <c r="D391">
        <v>52.873899999999999</v>
      </c>
      <c r="E391">
        <v>2.44787</v>
      </c>
      <c r="G391" s="15" t="s">
        <v>281</v>
      </c>
      <c r="H391" s="15" t="s">
        <v>90</v>
      </c>
      <c r="I391" s="15">
        <v>1</v>
      </c>
      <c r="J391" s="15">
        <v>5.8947399999999996</v>
      </c>
      <c r="K391" s="15">
        <v>0.201875</v>
      </c>
      <c r="M391" s="16" t="s">
        <v>412</v>
      </c>
      <c r="N391" s="16" t="s">
        <v>90</v>
      </c>
      <c r="O391" s="16">
        <v>0.91333333333333333</v>
      </c>
      <c r="P391" s="16">
        <v>13.8912</v>
      </c>
      <c r="Q391" s="16">
        <v>0.46303899999999998</v>
      </c>
      <c r="S391" s="17" t="s">
        <v>174</v>
      </c>
      <c r="T391" s="17" t="s">
        <v>102</v>
      </c>
      <c r="U391" s="17">
        <v>0.14000000000000001</v>
      </c>
      <c r="V391" s="17">
        <v>27.991399999999999</v>
      </c>
      <c r="W391" s="17">
        <v>0.93304699999999996</v>
      </c>
    </row>
    <row r="392" spans="1:23" x14ac:dyDescent="0.25">
      <c r="A392" t="s">
        <v>413</v>
      </c>
      <c r="B392" t="s">
        <v>102</v>
      </c>
      <c r="C392">
        <v>0.1773049645390071</v>
      </c>
      <c r="D392">
        <v>39.075200000000002</v>
      </c>
      <c r="E392">
        <v>1.62138</v>
      </c>
      <c r="G392" s="15" t="s">
        <v>282</v>
      </c>
      <c r="H392" s="15" t="s">
        <v>90</v>
      </c>
      <c r="I392" s="15">
        <v>1</v>
      </c>
      <c r="J392" s="15">
        <v>6.2100999999999997</v>
      </c>
      <c r="K392" s="15">
        <v>0.20700299999999999</v>
      </c>
      <c r="M392" s="16" t="s">
        <v>413</v>
      </c>
      <c r="N392" s="16" t="s">
        <v>90</v>
      </c>
      <c r="O392" s="16">
        <v>0.82333333333333336</v>
      </c>
      <c r="P392" s="16">
        <v>16.5383</v>
      </c>
      <c r="Q392" s="16">
        <v>0.56061899999999998</v>
      </c>
      <c r="S392" s="17" t="s">
        <v>175</v>
      </c>
      <c r="T392" s="17" t="s">
        <v>102</v>
      </c>
      <c r="U392" s="17">
        <v>0.13</v>
      </c>
      <c r="V392" s="17">
        <v>35.901200000000003</v>
      </c>
      <c r="W392" s="17">
        <v>1.22949</v>
      </c>
    </row>
    <row r="393" spans="1:23" x14ac:dyDescent="0.25">
      <c r="A393" t="s">
        <v>414</v>
      </c>
      <c r="B393" t="s">
        <v>102</v>
      </c>
      <c r="C393">
        <v>0.15</v>
      </c>
      <c r="D393">
        <v>50.970500000000001</v>
      </c>
      <c r="E393">
        <v>1.77597</v>
      </c>
      <c r="G393" s="15" t="s">
        <v>283</v>
      </c>
      <c r="H393" s="15" t="s">
        <v>90</v>
      </c>
      <c r="I393" s="15">
        <v>0.86333333333333329</v>
      </c>
      <c r="J393" s="15">
        <v>10.4764</v>
      </c>
      <c r="K393" s="15">
        <v>0.36125600000000002</v>
      </c>
      <c r="M393" s="16" t="s">
        <v>414</v>
      </c>
      <c r="N393" s="16" t="s">
        <v>90</v>
      </c>
      <c r="O393" s="16">
        <v>0.97333333333333327</v>
      </c>
      <c r="P393" s="16">
        <v>13.230700000000001</v>
      </c>
      <c r="Q393" s="16">
        <v>0.44102200000000003</v>
      </c>
      <c r="S393" s="17" t="s">
        <v>176</v>
      </c>
      <c r="T393" s="17" t="s">
        <v>102</v>
      </c>
      <c r="U393" s="17">
        <v>0.29666666666666669</v>
      </c>
      <c r="V393" s="17">
        <v>21.302800000000001</v>
      </c>
      <c r="W393" s="17">
        <v>0.71009199999999995</v>
      </c>
    </row>
    <row r="394" spans="1:23" x14ac:dyDescent="0.25">
      <c r="A394" t="s">
        <v>415</v>
      </c>
      <c r="B394" t="s">
        <v>102</v>
      </c>
      <c r="C394">
        <v>0.28000000000000003</v>
      </c>
      <c r="D394">
        <v>49.4482</v>
      </c>
      <c r="E394">
        <v>1.7534799999999999</v>
      </c>
      <c r="G394" s="15" t="s">
        <v>284</v>
      </c>
      <c r="H394" s="15" t="s">
        <v>90</v>
      </c>
      <c r="I394" s="15">
        <v>1</v>
      </c>
      <c r="J394" s="15">
        <v>6.9827899999999996</v>
      </c>
      <c r="K394" s="15">
        <v>0.23275999999999999</v>
      </c>
      <c r="M394" s="16" t="s">
        <v>415</v>
      </c>
      <c r="N394" s="16" t="s">
        <v>90</v>
      </c>
      <c r="O394" s="16">
        <v>1</v>
      </c>
      <c r="P394" s="16">
        <v>11.2805</v>
      </c>
      <c r="Q394" s="16">
        <v>0.37601800000000002</v>
      </c>
      <c r="S394" s="17" t="s">
        <v>177</v>
      </c>
      <c r="T394" s="17" t="s">
        <v>102</v>
      </c>
      <c r="U394" s="17">
        <v>0.10333333333333333</v>
      </c>
      <c r="V394" s="17">
        <v>34.5869</v>
      </c>
      <c r="W394" s="17">
        <v>1.1529</v>
      </c>
    </row>
    <row r="395" spans="1:23" x14ac:dyDescent="0.25">
      <c r="A395" t="s">
        <v>416</v>
      </c>
      <c r="B395" t="s">
        <v>102</v>
      </c>
      <c r="C395">
        <v>0.4</v>
      </c>
      <c r="D395">
        <v>27.281199999999998</v>
      </c>
      <c r="E395">
        <v>0.94073200000000001</v>
      </c>
      <c r="G395" s="15" t="s">
        <v>285</v>
      </c>
      <c r="H395" s="15" t="s">
        <v>90</v>
      </c>
      <c r="I395" s="15">
        <v>0.9</v>
      </c>
      <c r="J395" s="15">
        <v>8.6161600000000007</v>
      </c>
      <c r="K395" s="15">
        <v>0.33267000000000002</v>
      </c>
      <c r="M395" s="16" t="s">
        <v>416</v>
      </c>
      <c r="N395" s="16" t="s">
        <v>90</v>
      </c>
      <c r="O395" s="16">
        <v>0.12666666666666665</v>
      </c>
      <c r="P395" s="16">
        <v>32.884599999999999</v>
      </c>
      <c r="Q395" s="16">
        <v>1.1072299999999999</v>
      </c>
      <c r="S395" s="17" t="s">
        <v>178</v>
      </c>
      <c r="T395" s="17" t="s">
        <v>102</v>
      </c>
      <c r="U395" s="17">
        <v>0.22666666666666666</v>
      </c>
      <c r="V395" s="17">
        <v>29.784400000000002</v>
      </c>
      <c r="W395" s="17">
        <v>0.99281200000000003</v>
      </c>
    </row>
    <row r="396" spans="1:23" x14ac:dyDescent="0.25">
      <c r="A396" t="s">
        <v>417</v>
      </c>
      <c r="B396" t="s">
        <v>102</v>
      </c>
      <c r="C396">
        <v>0.64</v>
      </c>
      <c r="D396">
        <v>15.4719</v>
      </c>
      <c r="E396">
        <v>0.51572899999999999</v>
      </c>
      <c r="G396" s="15" t="s">
        <v>286</v>
      </c>
      <c r="H396" s="15" t="s">
        <v>90</v>
      </c>
      <c r="I396" s="15">
        <v>0.94666666666666666</v>
      </c>
      <c r="J396" s="15">
        <v>6.6109400000000003</v>
      </c>
      <c r="K396" s="15">
        <v>0.234431</v>
      </c>
      <c r="M396" s="16" t="s">
        <v>417</v>
      </c>
      <c r="N396" s="16" t="s">
        <v>90</v>
      </c>
      <c r="O396" s="16">
        <v>2.6666666666666668E-2</v>
      </c>
      <c r="P396" s="16">
        <v>48.103299999999997</v>
      </c>
      <c r="Q396" s="16">
        <v>1.60344</v>
      </c>
      <c r="S396" s="17" t="s">
        <v>179</v>
      </c>
      <c r="T396" s="17" t="s">
        <v>102</v>
      </c>
      <c r="U396" s="17">
        <v>0.71666666666666667</v>
      </c>
      <c r="V396" s="17">
        <v>16.285499999999999</v>
      </c>
      <c r="W396" s="17">
        <v>0.54285000000000005</v>
      </c>
    </row>
    <row r="397" spans="1:23" x14ac:dyDescent="0.25">
      <c r="A397" t="s">
        <v>418</v>
      </c>
      <c r="B397" t="s">
        <v>102</v>
      </c>
      <c r="C397">
        <v>0.53999999999999992</v>
      </c>
      <c r="D397">
        <v>21.215499999999999</v>
      </c>
      <c r="E397">
        <v>0.70718499999999995</v>
      </c>
      <c r="G397" s="15" t="s">
        <v>287</v>
      </c>
      <c r="H397" s="15" t="s">
        <v>90</v>
      </c>
      <c r="I397" s="15">
        <v>0.78999999999999992</v>
      </c>
      <c r="J397" s="15">
        <v>12.6195</v>
      </c>
      <c r="K397" s="15">
        <v>0.45723000000000003</v>
      </c>
      <c r="M397" s="16" t="s">
        <v>418</v>
      </c>
      <c r="N397" s="16" t="s">
        <v>90</v>
      </c>
      <c r="O397" s="16">
        <v>0.23</v>
      </c>
      <c r="P397" s="16">
        <v>28.061499999999999</v>
      </c>
      <c r="Q397" s="16">
        <v>0.93538200000000005</v>
      </c>
      <c r="S397" s="17" t="s">
        <v>180</v>
      </c>
      <c r="T397" s="17" t="s">
        <v>102</v>
      </c>
      <c r="U397" s="17">
        <v>0.17666666666666667</v>
      </c>
      <c r="V397" s="17">
        <v>30.5824</v>
      </c>
      <c r="W397" s="17">
        <v>1.0194099999999999</v>
      </c>
    </row>
    <row r="398" spans="1:23" x14ac:dyDescent="0.25">
      <c r="A398" t="s">
        <v>419</v>
      </c>
      <c r="B398" t="s">
        <v>102</v>
      </c>
      <c r="C398">
        <v>0.56000000000000005</v>
      </c>
      <c r="D398">
        <v>19.540900000000001</v>
      </c>
      <c r="E398">
        <v>0.65136300000000003</v>
      </c>
      <c r="G398" s="15" t="s">
        <v>288</v>
      </c>
      <c r="H398" s="15" t="s">
        <v>90</v>
      </c>
      <c r="I398" s="15">
        <v>1</v>
      </c>
      <c r="J398" s="15">
        <v>4.5251099999999997</v>
      </c>
      <c r="K398" s="15">
        <v>0.150837</v>
      </c>
      <c r="M398" s="16" t="s">
        <v>419</v>
      </c>
      <c r="N398" s="16" t="s">
        <v>90</v>
      </c>
      <c r="O398" s="16">
        <v>0.26</v>
      </c>
      <c r="P398" s="16">
        <v>22.1541</v>
      </c>
      <c r="Q398" s="16">
        <v>0.73846999999999996</v>
      </c>
      <c r="S398" s="17" t="s">
        <v>181</v>
      </c>
      <c r="T398" s="17" t="s">
        <v>102</v>
      </c>
      <c r="U398" s="17">
        <v>0</v>
      </c>
      <c r="V398" s="17">
        <v>42.980400000000003</v>
      </c>
      <c r="W398" s="17">
        <v>1.67239</v>
      </c>
    </row>
    <row r="399" spans="1:23" x14ac:dyDescent="0.25">
      <c r="A399" t="s">
        <v>420</v>
      </c>
      <c r="B399" t="s">
        <v>102</v>
      </c>
      <c r="C399">
        <v>0.46</v>
      </c>
      <c r="D399">
        <v>24.221599999999999</v>
      </c>
      <c r="E399">
        <v>0.80738699999999997</v>
      </c>
      <c r="G399" s="15" t="s">
        <v>289</v>
      </c>
      <c r="H399" s="15" t="s">
        <v>90</v>
      </c>
      <c r="I399" s="15">
        <v>0.9</v>
      </c>
      <c r="J399" s="15">
        <v>7.9128800000000004</v>
      </c>
      <c r="K399" s="15">
        <v>0.27192</v>
      </c>
      <c r="M399" s="16" t="s">
        <v>420</v>
      </c>
      <c r="N399" s="16" t="s">
        <v>90</v>
      </c>
      <c r="O399" s="16">
        <v>2.3333333333333331E-2</v>
      </c>
      <c r="P399" s="16">
        <v>36.349200000000003</v>
      </c>
      <c r="Q399" s="16">
        <v>1.2116400000000001</v>
      </c>
      <c r="S399" s="17" t="s">
        <v>182</v>
      </c>
      <c r="T399" s="17" t="s">
        <v>102</v>
      </c>
      <c r="U399" s="17">
        <v>0.38</v>
      </c>
      <c r="V399" s="17">
        <v>23.011500000000002</v>
      </c>
      <c r="W399" s="17">
        <v>0.76705100000000004</v>
      </c>
    </row>
    <row r="400" spans="1:23" x14ac:dyDescent="0.25">
      <c r="A400" t="s">
        <v>421</v>
      </c>
      <c r="B400" t="s">
        <v>102</v>
      </c>
      <c r="C400">
        <v>0.53333333333333333</v>
      </c>
      <c r="D400">
        <v>23.821200000000001</v>
      </c>
      <c r="E400">
        <v>0.79403900000000005</v>
      </c>
      <c r="G400" s="15" t="s">
        <v>290</v>
      </c>
      <c r="H400" s="15" t="s">
        <v>90</v>
      </c>
      <c r="I400" s="15">
        <v>1</v>
      </c>
      <c r="J400" s="15">
        <v>3.8069199999999999</v>
      </c>
      <c r="K400" s="15">
        <v>0.12689700000000001</v>
      </c>
      <c r="M400" s="16" t="s">
        <v>421</v>
      </c>
      <c r="N400" s="16" t="s">
        <v>90</v>
      </c>
      <c r="O400" s="16">
        <v>0</v>
      </c>
      <c r="P400" s="16">
        <v>48.805999999999997</v>
      </c>
      <c r="Q400" s="16">
        <v>1.62687</v>
      </c>
      <c r="S400" s="17" t="s">
        <v>183</v>
      </c>
      <c r="T400" s="17" t="s">
        <v>102</v>
      </c>
      <c r="U400" s="17">
        <v>2.6666666666666668E-2</v>
      </c>
      <c r="V400" s="17">
        <v>26.388400000000001</v>
      </c>
      <c r="W400" s="17">
        <v>0.87961199999999995</v>
      </c>
    </row>
    <row r="401" spans="1:23" x14ac:dyDescent="0.25">
      <c r="A401" t="s">
        <v>422</v>
      </c>
      <c r="B401" t="s">
        <v>102</v>
      </c>
      <c r="C401">
        <v>0.40666666666666662</v>
      </c>
      <c r="D401">
        <v>26.468699999999998</v>
      </c>
      <c r="E401">
        <v>0.88228899999999999</v>
      </c>
      <c r="G401" s="15" t="s">
        <v>291</v>
      </c>
      <c r="H401" s="15" t="s">
        <v>90</v>
      </c>
      <c r="I401" s="15">
        <v>1</v>
      </c>
      <c r="J401" s="15">
        <v>5.0542499999999997</v>
      </c>
      <c r="K401" s="15">
        <v>0.16847500000000001</v>
      </c>
      <c r="M401" s="16" t="s">
        <v>422</v>
      </c>
      <c r="N401" s="16" t="s">
        <v>90</v>
      </c>
      <c r="O401" s="16">
        <v>3.6666666666666667E-2</v>
      </c>
      <c r="P401" s="16">
        <v>31.028500000000001</v>
      </c>
      <c r="Q401" s="16">
        <v>1.0342800000000001</v>
      </c>
      <c r="S401" s="17" t="s">
        <v>184</v>
      </c>
      <c r="T401" s="17" t="s">
        <v>102</v>
      </c>
      <c r="U401" s="17">
        <v>0.37666666666666671</v>
      </c>
      <c r="V401" s="17">
        <v>23.371200000000002</v>
      </c>
      <c r="W401" s="17">
        <v>0.77904200000000001</v>
      </c>
    </row>
    <row r="402" spans="1:23" x14ac:dyDescent="0.25">
      <c r="A402" t="s">
        <v>423</v>
      </c>
      <c r="B402" t="s">
        <v>102</v>
      </c>
      <c r="C402">
        <v>7.6666666666666661E-2</v>
      </c>
      <c r="D402">
        <v>67.469800000000006</v>
      </c>
      <c r="E402">
        <v>2.4988800000000002</v>
      </c>
      <c r="G402" s="15" t="s">
        <v>292</v>
      </c>
      <c r="H402" s="15" t="s">
        <v>90</v>
      </c>
      <c r="I402" s="15">
        <v>1</v>
      </c>
      <c r="J402" s="15">
        <v>6.1663500000000004</v>
      </c>
      <c r="K402" s="15">
        <v>0.20554500000000001</v>
      </c>
      <c r="M402" s="16" t="s">
        <v>423</v>
      </c>
      <c r="N402" s="16" t="s">
        <v>90</v>
      </c>
      <c r="O402" s="16">
        <v>0.37333333333333329</v>
      </c>
      <c r="P402" s="16">
        <v>25.496099999999998</v>
      </c>
      <c r="Q402" s="16">
        <v>0.84986899999999999</v>
      </c>
      <c r="S402" s="17" t="s">
        <v>185</v>
      </c>
      <c r="T402" s="17" t="s">
        <v>102</v>
      </c>
      <c r="U402" s="17">
        <v>0.91333333333333333</v>
      </c>
      <c r="V402" s="17">
        <v>13.8531</v>
      </c>
      <c r="W402" s="17">
        <v>0.46177000000000001</v>
      </c>
    </row>
    <row r="403" spans="1:23" x14ac:dyDescent="0.25">
      <c r="A403" t="s">
        <v>424</v>
      </c>
      <c r="B403" t="s">
        <v>102</v>
      </c>
      <c r="C403">
        <v>0.35666666666666663</v>
      </c>
      <c r="D403">
        <v>32.2256</v>
      </c>
      <c r="E403">
        <v>1.2687200000000001</v>
      </c>
      <c r="G403" s="15" t="s">
        <v>293</v>
      </c>
      <c r="H403" s="15" t="s">
        <v>90</v>
      </c>
      <c r="I403" s="15">
        <v>0.95333333333333337</v>
      </c>
      <c r="J403" s="15">
        <v>5.9922500000000003</v>
      </c>
      <c r="K403" s="15">
        <v>0.20244100000000001</v>
      </c>
      <c r="M403" s="16" t="s">
        <v>424</v>
      </c>
      <c r="N403" s="16" t="s">
        <v>90</v>
      </c>
      <c r="O403" s="16">
        <v>0.45333333333333331</v>
      </c>
      <c r="P403" s="16">
        <v>18.933700000000002</v>
      </c>
      <c r="Q403" s="16">
        <v>0.63112500000000005</v>
      </c>
      <c r="S403" s="17" t="s">
        <v>186</v>
      </c>
      <c r="T403" s="17" t="s">
        <v>102</v>
      </c>
      <c r="U403" s="17">
        <v>0.4966666666666667</v>
      </c>
      <c r="V403" s="17">
        <v>23.767800000000001</v>
      </c>
      <c r="W403" s="17">
        <v>0.79225999999999996</v>
      </c>
    </row>
    <row r="404" spans="1:23" x14ac:dyDescent="0.25">
      <c r="A404" t="s">
        <v>425</v>
      </c>
      <c r="B404" t="s">
        <v>102</v>
      </c>
      <c r="C404">
        <v>0.26666666666666666</v>
      </c>
      <c r="D404">
        <v>40.015000000000001</v>
      </c>
      <c r="E404">
        <v>1.3846000000000001</v>
      </c>
      <c r="G404" s="15" t="s">
        <v>294</v>
      </c>
      <c r="H404" s="15" t="s">
        <v>90</v>
      </c>
      <c r="I404" s="15">
        <v>1</v>
      </c>
      <c r="J404" s="15">
        <v>7.0447699999999998</v>
      </c>
      <c r="K404" s="15">
        <v>0.23482600000000001</v>
      </c>
      <c r="M404" s="16" t="s">
        <v>425</v>
      </c>
      <c r="N404" s="16" t="s">
        <v>90</v>
      </c>
      <c r="O404" s="16">
        <v>0.31666666666666665</v>
      </c>
      <c r="P404" s="16">
        <v>20.931100000000001</v>
      </c>
      <c r="Q404" s="16">
        <v>0.69770500000000002</v>
      </c>
      <c r="S404" s="17" t="s">
        <v>187</v>
      </c>
      <c r="T404" s="17" t="s">
        <v>102</v>
      </c>
      <c r="U404" s="17">
        <v>0.30666666666666664</v>
      </c>
      <c r="V404" s="17">
        <v>26.141300000000001</v>
      </c>
      <c r="W404" s="17">
        <v>0.87137500000000001</v>
      </c>
    </row>
    <row r="405" spans="1:23" x14ac:dyDescent="0.25">
      <c r="A405" t="s">
        <v>426</v>
      </c>
      <c r="B405" t="s">
        <v>102</v>
      </c>
      <c r="C405">
        <v>0.87666666666666671</v>
      </c>
      <c r="D405">
        <v>11.450200000000001</v>
      </c>
      <c r="E405">
        <v>0.38167200000000001</v>
      </c>
      <c r="G405" s="15" t="s">
        <v>295</v>
      </c>
      <c r="H405" s="15" t="s">
        <v>90</v>
      </c>
      <c r="I405" s="15">
        <v>0.93333333333333335</v>
      </c>
      <c r="J405" s="15">
        <v>6.9027799999999999</v>
      </c>
      <c r="K405" s="15">
        <v>0.23968</v>
      </c>
      <c r="M405" s="16" t="s">
        <v>426</v>
      </c>
      <c r="N405" s="16" t="s">
        <v>90</v>
      </c>
      <c r="O405" s="16">
        <v>0.37333333333333329</v>
      </c>
      <c r="P405" s="16">
        <v>20.950800000000001</v>
      </c>
      <c r="Q405" s="16">
        <v>0.69835999999999998</v>
      </c>
      <c r="S405" s="17" t="s">
        <v>188</v>
      </c>
      <c r="T405" s="17" t="s">
        <v>102</v>
      </c>
      <c r="U405" s="17">
        <v>0.38666666666666666</v>
      </c>
      <c r="V405" s="17">
        <v>28.121600000000001</v>
      </c>
      <c r="W405" s="17">
        <v>0.93738699999999997</v>
      </c>
    </row>
    <row r="406" spans="1:23" x14ac:dyDescent="0.25">
      <c r="A406" t="s">
        <v>427</v>
      </c>
      <c r="B406" t="s">
        <v>102</v>
      </c>
      <c r="C406">
        <v>0.26999999999999996</v>
      </c>
      <c r="D406">
        <v>22.498200000000001</v>
      </c>
      <c r="E406">
        <v>0.74993900000000002</v>
      </c>
      <c r="G406" s="15" t="s">
        <v>296</v>
      </c>
      <c r="H406" s="15" t="s">
        <v>90</v>
      </c>
      <c r="I406" s="15">
        <v>0.87</v>
      </c>
      <c r="J406" s="15">
        <v>6.9837100000000003</v>
      </c>
      <c r="K406" s="15">
        <v>0.24677399999999999</v>
      </c>
      <c r="M406" s="16" t="s">
        <v>427</v>
      </c>
      <c r="N406" s="16" t="s">
        <v>90</v>
      </c>
      <c r="O406" s="16">
        <v>0.22666666666666666</v>
      </c>
      <c r="P406" s="16">
        <v>25</v>
      </c>
      <c r="Q406" s="16">
        <v>0.83333299999999999</v>
      </c>
      <c r="S406" s="17" t="s">
        <v>189</v>
      </c>
      <c r="T406" s="17" t="s">
        <v>102</v>
      </c>
      <c r="U406" s="17">
        <v>0.62666666666666671</v>
      </c>
      <c r="V406" s="17">
        <v>21.87</v>
      </c>
      <c r="W406" s="17">
        <v>0.72899999999999998</v>
      </c>
    </row>
    <row r="407" spans="1:23" x14ac:dyDescent="0.25">
      <c r="A407" t="s">
        <v>428</v>
      </c>
      <c r="B407" t="s">
        <v>102</v>
      </c>
      <c r="C407">
        <v>0.37333333333333329</v>
      </c>
      <c r="D407">
        <v>24.561299999999999</v>
      </c>
      <c r="E407">
        <v>0.81871099999999997</v>
      </c>
      <c r="G407" s="15" t="s">
        <v>297</v>
      </c>
      <c r="H407" s="15" t="s">
        <v>90</v>
      </c>
      <c r="I407" s="15">
        <v>0.96666666666666667</v>
      </c>
      <c r="J407" s="15">
        <v>9.3903199999999991</v>
      </c>
      <c r="K407" s="15">
        <v>0.32718900000000001</v>
      </c>
      <c r="M407" s="16" t="s">
        <v>428</v>
      </c>
      <c r="N407" s="16" t="s">
        <v>90</v>
      </c>
      <c r="O407" s="16">
        <v>0.68333333333333335</v>
      </c>
      <c r="P407" s="16">
        <v>17.650200000000002</v>
      </c>
      <c r="Q407" s="16">
        <v>0.58833899999999995</v>
      </c>
      <c r="S407" s="17" t="s">
        <v>190</v>
      </c>
      <c r="T407" s="17" t="s">
        <v>102</v>
      </c>
      <c r="U407" s="17">
        <v>0.81333333333333324</v>
      </c>
      <c r="V407" s="17">
        <v>15.535</v>
      </c>
      <c r="W407" s="17">
        <v>0.51783400000000002</v>
      </c>
    </row>
    <row r="408" spans="1:23" x14ac:dyDescent="0.25">
      <c r="A408" t="s">
        <v>429</v>
      </c>
      <c r="B408" t="s">
        <v>102</v>
      </c>
      <c r="C408">
        <v>0.92</v>
      </c>
      <c r="D408">
        <v>10.954800000000001</v>
      </c>
      <c r="E408">
        <v>0.36515900000000001</v>
      </c>
      <c r="G408" s="15" t="s">
        <v>298</v>
      </c>
      <c r="H408" s="15" t="s">
        <v>90</v>
      </c>
      <c r="I408" s="15">
        <v>1</v>
      </c>
      <c r="J408" s="15">
        <v>7.7021199999999999</v>
      </c>
      <c r="K408" s="15">
        <v>0.25673699999999999</v>
      </c>
      <c r="M408" s="16" t="s">
        <v>429</v>
      </c>
      <c r="N408" s="16" t="s">
        <v>90</v>
      </c>
      <c r="O408" s="16">
        <v>0.30333333333333334</v>
      </c>
      <c r="P408" s="16">
        <v>38.8369</v>
      </c>
      <c r="Q408" s="16">
        <v>1.2945599999999999</v>
      </c>
      <c r="S408" s="17" t="s">
        <v>191</v>
      </c>
      <c r="T408" s="17" t="s">
        <v>102</v>
      </c>
      <c r="U408" s="17">
        <v>0.46666666666666667</v>
      </c>
      <c r="V408" s="17">
        <v>24.578600000000002</v>
      </c>
      <c r="W408" s="17">
        <v>0.81928500000000004</v>
      </c>
    </row>
    <row r="409" spans="1:23" x14ac:dyDescent="0.25">
      <c r="A409" t="s">
        <v>430</v>
      </c>
      <c r="B409" t="s">
        <v>102</v>
      </c>
      <c r="C409">
        <v>0.94666666666666666</v>
      </c>
      <c r="D409">
        <v>10.1393</v>
      </c>
      <c r="E409">
        <v>0.337976</v>
      </c>
      <c r="G409" s="15" t="s">
        <v>299</v>
      </c>
      <c r="H409" s="15" t="s">
        <v>90</v>
      </c>
      <c r="I409" s="15">
        <v>1</v>
      </c>
      <c r="J409" s="15">
        <v>7.2722300000000004</v>
      </c>
      <c r="K409" s="15">
        <v>0.24240800000000001</v>
      </c>
      <c r="M409" s="16" t="s">
        <v>430</v>
      </c>
      <c r="N409" s="16" t="s">
        <v>90</v>
      </c>
      <c r="O409" s="16">
        <v>0.84</v>
      </c>
      <c r="P409" s="16">
        <v>14.9514</v>
      </c>
      <c r="Q409" s="16">
        <v>0.49837900000000002</v>
      </c>
      <c r="S409" s="17" t="s">
        <v>192</v>
      </c>
      <c r="T409" s="17" t="s">
        <v>102</v>
      </c>
      <c r="U409" s="17">
        <v>0.77333333333333332</v>
      </c>
      <c r="V409" s="17">
        <v>15.993600000000001</v>
      </c>
      <c r="W409" s="17">
        <v>0.53311900000000001</v>
      </c>
    </row>
    <row r="410" spans="1:23" x14ac:dyDescent="0.25">
      <c r="A410" t="s">
        <v>431</v>
      </c>
      <c r="B410" t="s">
        <v>102</v>
      </c>
      <c r="C410">
        <v>0.79666666666666663</v>
      </c>
      <c r="D410">
        <v>16.4711</v>
      </c>
      <c r="E410">
        <v>0.55458399999999997</v>
      </c>
      <c r="G410" s="15" t="s">
        <v>300</v>
      </c>
      <c r="H410" s="15" t="s">
        <v>90</v>
      </c>
      <c r="I410" s="15">
        <v>1</v>
      </c>
      <c r="J410" s="15">
        <v>9.4339099999999991</v>
      </c>
      <c r="K410" s="15">
        <v>0.31446400000000002</v>
      </c>
      <c r="M410" s="16" t="s">
        <v>431</v>
      </c>
      <c r="N410" s="16" t="s">
        <v>90</v>
      </c>
      <c r="O410" s="16">
        <v>0.47666666666666668</v>
      </c>
      <c r="P410" s="16">
        <v>26.088200000000001</v>
      </c>
      <c r="Q410" s="16">
        <v>0.86960499999999996</v>
      </c>
      <c r="S410" s="17" t="s">
        <v>193</v>
      </c>
      <c r="T410" s="17" t="s">
        <v>102</v>
      </c>
      <c r="U410" s="17">
        <v>0.90333333333333343</v>
      </c>
      <c r="V410" s="17">
        <v>12.636200000000001</v>
      </c>
      <c r="W410" s="17">
        <v>0.421207</v>
      </c>
    </row>
    <row r="411" spans="1:23" x14ac:dyDescent="0.25">
      <c r="A411" t="s">
        <v>432</v>
      </c>
      <c r="B411" t="s">
        <v>102</v>
      </c>
      <c r="C411">
        <v>0.65</v>
      </c>
      <c r="D411">
        <v>20.631499999999999</v>
      </c>
      <c r="E411">
        <v>0.69700899999999999</v>
      </c>
      <c r="G411" s="15" t="s">
        <v>301</v>
      </c>
      <c r="H411" s="15" t="s">
        <v>90</v>
      </c>
      <c r="I411" s="15">
        <v>1</v>
      </c>
      <c r="J411" s="15">
        <v>10.039</v>
      </c>
      <c r="K411" s="15">
        <v>0.33463300000000001</v>
      </c>
      <c r="M411" s="16" t="s">
        <v>432</v>
      </c>
      <c r="N411" s="16" t="s">
        <v>90</v>
      </c>
      <c r="O411" s="16">
        <v>1.3333333333333334E-2</v>
      </c>
      <c r="P411" s="16">
        <v>43.088700000000003</v>
      </c>
      <c r="Q411" s="16">
        <v>1.4362900000000001</v>
      </c>
      <c r="S411" s="17" t="s">
        <v>194</v>
      </c>
      <c r="T411" s="17" t="s">
        <v>102</v>
      </c>
      <c r="U411" s="17">
        <v>0.94333333333333336</v>
      </c>
      <c r="V411" s="17">
        <v>10.9855</v>
      </c>
      <c r="W411" s="17">
        <v>0.36618200000000001</v>
      </c>
    </row>
    <row r="412" spans="1:23" x14ac:dyDescent="0.25">
      <c r="A412" t="s">
        <v>433</v>
      </c>
      <c r="B412" t="s">
        <v>102</v>
      </c>
      <c r="C412">
        <v>0.31</v>
      </c>
      <c r="D412">
        <v>29.175999999999998</v>
      </c>
      <c r="E412">
        <v>1.0609500000000001</v>
      </c>
      <c r="G412" s="15" t="s">
        <v>302</v>
      </c>
      <c r="H412" s="15" t="s">
        <v>90</v>
      </c>
      <c r="I412" s="15">
        <v>1</v>
      </c>
      <c r="J412" s="15">
        <v>8.8744300000000003</v>
      </c>
      <c r="K412" s="15">
        <v>0.29581400000000002</v>
      </c>
      <c r="M412" s="16" t="s">
        <v>433</v>
      </c>
      <c r="N412" s="16" t="s">
        <v>90</v>
      </c>
      <c r="O412" s="16">
        <v>0.26</v>
      </c>
      <c r="P412" s="16">
        <v>27.3857</v>
      </c>
      <c r="Q412" s="16">
        <v>0.91285700000000003</v>
      </c>
      <c r="S412" s="17" t="s">
        <v>195</v>
      </c>
      <c r="T412" s="17" t="s">
        <v>102</v>
      </c>
      <c r="U412" s="17">
        <v>0.83666666666666667</v>
      </c>
      <c r="V412" s="17">
        <v>13.5844</v>
      </c>
      <c r="W412" s="17">
        <v>0.45281300000000002</v>
      </c>
    </row>
    <row r="413" spans="1:23" x14ac:dyDescent="0.25">
      <c r="A413" t="s">
        <v>434</v>
      </c>
      <c r="B413" t="s">
        <v>102</v>
      </c>
      <c r="C413">
        <v>9.3333333333333324E-2</v>
      </c>
      <c r="D413">
        <v>23.4527</v>
      </c>
      <c r="E413">
        <v>1.3877299999999999</v>
      </c>
      <c r="G413" s="15" t="s">
        <v>303</v>
      </c>
      <c r="H413" s="15" t="s">
        <v>90</v>
      </c>
      <c r="I413" s="15">
        <v>0.90666666666666662</v>
      </c>
      <c r="J413" s="15">
        <v>11.386200000000001</v>
      </c>
      <c r="K413" s="15">
        <v>0.37953999999999999</v>
      </c>
      <c r="M413" s="16" t="s">
        <v>434</v>
      </c>
      <c r="N413" s="16" t="s">
        <v>90</v>
      </c>
      <c r="O413" s="16">
        <v>6.6666666666666671E-3</v>
      </c>
      <c r="P413" s="16">
        <v>29.790500000000002</v>
      </c>
      <c r="Q413" s="16">
        <v>0.99301600000000001</v>
      </c>
      <c r="S413" s="17" t="s">
        <v>196</v>
      </c>
      <c r="T413" s="17" t="s">
        <v>102</v>
      </c>
      <c r="U413" s="17">
        <v>0.57000000000000006</v>
      </c>
      <c r="V413" s="17">
        <v>19.831700000000001</v>
      </c>
      <c r="W413" s="17">
        <v>0.66105599999999998</v>
      </c>
    </row>
    <row r="414" spans="1:23" x14ac:dyDescent="0.25">
      <c r="A414" t="s">
        <v>435</v>
      </c>
      <c r="B414" t="s">
        <v>102</v>
      </c>
      <c r="C414">
        <v>0.23239436619718309</v>
      </c>
      <c r="D414">
        <v>15.5283</v>
      </c>
      <c r="E414">
        <v>1.21315</v>
      </c>
      <c r="G414" s="15" t="s">
        <v>304</v>
      </c>
      <c r="H414" s="15" t="s">
        <v>90</v>
      </c>
      <c r="I414" s="15">
        <v>0.86333333333333329</v>
      </c>
      <c r="J414" s="15">
        <v>11.481</v>
      </c>
      <c r="K414" s="15">
        <v>0.38270100000000001</v>
      </c>
      <c r="M414" s="16" t="s">
        <v>435</v>
      </c>
      <c r="N414" s="16" t="s">
        <v>90</v>
      </c>
      <c r="O414" s="16">
        <v>0.04</v>
      </c>
      <c r="P414" s="16">
        <v>32.141800000000003</v>
      </c>
      <c r="Q414" s="16">
        <v>1.0713900000000001</v>
      </c>
      <c r="S414" s="17" t="s">
        <v>197</v>
      </c>
      <c r="T414" s="17" t="s">
        <v>102</v>
      </c>
      <c r="U414" s="17">
        <v>1</v>
      </c>
      <c r="V414" s="17">
        <v>13.2516</v>
      </c>
      <c r="W414" s="17">
        <v>0.44171899999999997</v>
      </c>
    </row>
    <row r="415" spans="1:23" x14ac:dyDescent="0.25">
      <c r="A415" t="s">
        <v>436</v>
      </c>
      <c r="B415" t="s">
        <v>102</v>
      </c>
      <c r="C415">
        <v>0.11</v>
      </c>
      <c r="D415">
        <v>18.276800000000001</v>
      </c>
      <c r="E415">
        <v>1.0267900000000001</v>
      </c>
      <c r="G415" s="15" t="s">
        <v>305</v>
      </c>
      <c r="H415" s="15" t="s">
        <v>90</v>
      </c>
      <c r="I415" s="15">
        <v>1</v>
      </c>
      <c r="J415" s="15">
        <v>4.6520400000000004</v>
      </c>
      <c r="K415" s="15">
        <v>0.15506800000000001</v>
      </c>
      <c r="M415" s="16" t="s">
        <v>436</v>
      </c>
      <c r="N415" s="16" t="s">
        <v>90</v>
      </c>
      <c r="O415" s="16">
        <v>0</v>
      </c>
      <c r="P415" s="16">
        <v>30.584900000000001</v>
      </c>
      <c r="Q415" s="16">
        <v>1.0195000000000001</v>
      </c>
      <c r="S415" s="17" t="s">
        <v>198</v>
      </c>
      <c r="T415" s="17" t="s">
        <v>102</v>
      </c>
      <c r="U415" s="17">
        <v>1</v>
      </c>
      <c r="V415" s="17">
        <v>9.4526299999999992</v>
      </c>
      <c r="W415" s="17">
        <v>0.31508799999999998</v>
      </c>
    </row>
    <row r="416" spans="1:23" x14ac:dyDescent="0.25">
      <c r="A416" t="s">
        <v>437</v>
      </c>
      <c r="B416" t="s">
        <v>102</v>
      </c>
      <c r="C416">
        <v>4.3771043771043773E-2</v>
      </c>
      <c r="D416">
        <v>20.7545</v>
      </c>
      <c r="E416">
        <v>1.0124200000000001</v>
      </c>
      <c r="G416" s="15" t="s">
        <v>306</v>
      </c>
      <c r="H416" s="15" t="s">
        <v>90</v>
      </c>
      <c r="I416" s="15">
        <v>1</v>
      </c>
      <c r="J416" s="15">
        <v>3.6564000000000001</v>
      </c>
      <c r="K416" s="15">
        <v>0.12188</v>
      </c>
      <c r="M416" s="16" t="s">
        <v>437</v>
      </c>
      <c r="N416" s="16" t="s">
        <v>90</v>
      </c>
      <c r="O416" s="16">
        <v>0.13666666666666666</v>
      </c>
      <c r="P416" s="16">
        <v>23.863700000000001</v>
      </c>
      <c r="Q416" s="16">
        <v>0.795458</v>
      </c>
      <c r="S416" s="17" t="s">
        <v>199</v>
      </c>
      <c r="T416" s="17" t="s">
        <v>102</v>
      </c>
      <c r="U416" s="17">
        <v>0.83666666666666667</v>
      </c>
      <c r="V416" s="17">
        <v>14.338100000000001</v>
      </c>
      <c r="W416" s="17">
        <v>0.47793600000000003</v>
      </c>
    </row>
    <row r="417" spans="1:23" x14ac:dyDescent="0.25">
      <c r="A417" t="s">
        <v>438</v>
      </c>
      <c r="B417" t="s">
        <v>102</v>
      </c>
      <c r="C417">
        <v>0.18118466898954705</v>
      </c>
      <c r="D417">
        <v>14.0267</v>
      </c>
      <c r="E417">
        <v>0.87666699999999997</v>
      </c>
      <c r="G417" s="15" t="s">
        <v>307</v>
      </c>
      <c r="H417" s="15" t="s">
        <v>90</v>
      </c>
      <c r="I417" s="15">
        <v>1</v>
      </c>
      <c r="J417" s="15">
        <v>5.0309200000000001</v>
      </c>
      <c r="K417" s="15">
        <v>0.16769700000000001</v>
      </c>
      <c r="M417" s="16" t="s">
        <v>438</v>
      </c>
      <c r="N417" s="16" t="s">
        <v>90</v>
      </c>
      <c r="O417" s="16">
        <v>0.31666666666666665</v>
      </c>
      <c r="P417" s="16">
        <v>27.629100000000001</v>
      </c>
      <c r="Q417" s="16">
        <v>0.92096999999999996</v>
      </c>
      <c r="S417" s="17" t="s">
        <v>200</v>
      </c>
      <c r="T417" s="17" t="s">
        <v>102</v>
      </c>
      <c r="U417" s="17">
        <v>1</v>
      </c>
      <c r="V417" s="17">
        <v>9.6475200000000001</v>
      </c>
      <c r="W417" s="17">
        <v>0.32158399999999998</v>
      </c>
    </row>
    <row r="418" spans="1:23" x14ac:dyDescent="0.25">
      <c r="A418" t="s">
        <v>439</v>
      </c>
      <c r="B418" t="s">
        <v>102</v>
      </c>
      <c r="C418">
        <v>6.2937062937062929E-2</v>
      </c>
      <c r="D418">
        <v>19.896599999999999</v>
      </c>
      <c r="E418">
        <v>1.02034</v>
      </c>
      <c r="G418" s="15" t="s">
        <v>308</v>
      </c>
      <c r="H418" s="15" t="s">
        <v>90</v>
      </c>
      <c r="I418" s="15">
        <v>1</v>
      </c>
      <c r="J418" s="15">
        <v>3.2294200000000002</v>
      </c>
      <c r="K418" s="15">
        <v>0.10764700000000001</v>
      </c>
      <c r="M418" s="16" t="s">
        <v>439</v>
      </c>
      <c r="N418" s="16" t="s">
        <v>90</v>
      </c>
      <c r="O418" s="16">
        <v>0.16666666666666666</v>
      </c>
      <c r="P418" s="16">
        <v>23.317</v>
      </c>
      <c r="Q418" s="16">
        <v>0.77723500000000001</v>
      </c>
      <c r="S418" s="17" t="s">
        <v>201</v>
      </c>
      <c r="T418" s="17" t="s">
        <v>102</v>
      </c>
      <c r="U418" s="17">
        <v>0.7433333333333334</v>
      </c>
      <c r="V418" s="17">
        <v>12.923999999999999</v>
      </c>
      <c r="W418" s="17">
        <v>0.43080099999999999</v>
      </c>
    </row>
    <row r="419" spans="1:23" x14ac:dyDescent="0.25">
      <c r="A419" t="s">
        <v>440</v>
      </c>
      <c r="B419" t="s">
        <v>102</v>
      </c>
      <c r="C419">
        <v>0.11409395973154363</v>
      </c>
      <c r="D419">
        <v>27.8414</v>
      </c>
      <c r="E419">
        <v>1.7400899999999999</v>
      </c>
      <c r="G419" s="15" t="s">
        <v>309</v>
      </c>
      <c r="H419" s="15" t="s">
        <v>90</v>
      </c>
      <c r="I419" s="15">
        <v>1</v>
      </c>
      <c r="J419" s="15">
        <v>3.16147</v>
      </c>
      <c r="K419" s="15">
        <v>0.105382</v>
      </c>
      <c r="M419" s="16" t="s">
        <v>440</v>
      </c>
      <c r="N419" s="16" t="s">
        <v>90</v>
      </c>
      <c r="O419" s="16">
        <v>0.35</v>
      </c>
      <c r="P419" s="16">
        <v>21.8718</v>
      </c>
      <c r="Q419" s="16">
        <v>0.72905799999999998</v>
      </c>
      <c r="S419" s="17" t="s">
        <v>202</v>
      </c>
      <c r="T419" s="17" t="s">
        <v>102</v>
      </c>
      <c r="U419" s="17">
        <v>0.84</v>
      </c>
      <c r="V419" s="17">
        <v>12.609</v>
      </c>
      <c r="W419" s="17">
        <v>0.42030099999999998</v>
      </c>
    </row>
    <row r="420" spans="1:23" x14ac:dyDescent="0.25">
      <c r="A420" t="s">
        <v>441</v>
      </c>
      <c r="B420" t="s">
        <v>102</v>
      </c>
      <c r="C420">
        <v>0.33916083916083917</v>
      </c>
      <c r="D420">
        <v>15.988899999999999</v>
      </c>
      <c r="E420">
        <v>0.90845799999999999</v>
      </c>
      <c r="G420" s="15" t="s">
        <v>310</v>
      </c>
      <c r="H420" s="15" t="s">
        <v>90</v>
      </c>
      <c r="I420" s="15">
        <v>1</v>
      </c>
      <c r="J420" s="15">
        <v>3.3769900000000002</v>
      </c>
      <c r="K420" s="15">
        <v>0.112566</v>
      </c>
      <c r="M420" s="16" t="s">
        <v>441</v>
      </c>
      <c r="N420" s="16" t="s">
        <v>90</v>
      </c>
      <c r="O420" s="16">
        <v>2.3333333333333331E-2</v>
      </c>
      <c r="P420" s="16">
        <v>32.797600000000003</v>
      </c>
      <c r="Q420" s="16">
        <v>1.0932500000000001</v>
      </c>
      <c r="S420" s="17" t="s">
        <v>203</v>
      </c>
      <c r="T420" s="17" t="s">
        <v>102</v>
      </c>
      <c r="U420" s="17">
        <v>1</v>
      </c>
      <c r="V420" s="17">
        <v>7.6446100000000001</v>
      </c>
      <c r="W420" s="17">
        <v>0.25481999999999999</v>
      </c>
    </row>
    <row r="421" spans="1:23" x14ac:dyDescent="0.25">
      <c r="A421" t="s">
        <v>442</v>
      </c>
      <c r="B421" t="s">
        <v>102</v>
      </c>
      <c r="C421">
        <v>0.39130434782608697</v>
      </c>
      <c r="D421">
        <v>19.521699999999999</v>
      </c>
      <c r="E421">
        <v>1.4249400000000001</v>
      </c>
      <c r="G421" s="15" t="s">
        <v>311</v>
      </c>
      <c r="H421" s="15" t="s">
        <v>90</v>
      </c>
      <c r="I421" s="15">
        <v>0.92999999999999994</v>
      </c>
      <c r="J421" s="15">
        <v>7.0684100000000001</v>
      </c>
      <c r="K421" s="15">
        <v>0.23561399999999999</v>
      </c>
      <c r="M421" s="16" t="s">
        <v>442</v>
      </c>
      <c r="N421" s="16" t="s">
        <v>90</v>
      </c>
      <c r="O421" s="16">
        <v>0</v>
      </c>
      <c r="P421" s="16">
        <v>26.034600000000001</v>
      </c>
      <c r="Q421" s="16">
        <v>0.86782099999999995</v>
      </c>
      <c r="S421" s="17" t="s">
        <v>204</v>
      </c>
      <c r="T421" s="17" t="s">
        <v>102</v>
      </c>
      <c r="U421" s="17">
        <v>0.65666666666666662</v>
      </c>
      <c r="V421" s="17">
        <v>15.1989</v>
      </c>
      <c r="W421" s="17">
        <v>0.506629</v>
      </c>
    </row>
    <row r="422" spans="1:23" x14ac:dyDescent="0.25">
      <c r="A422" t="s">
        <v>443</v>
      </c>
      <c r="B422" t="s">
        <v>102</v>
      </c>
      <c r="C422">
        <v>0.37666666666666671</v>
      </c>
      <c r="D422">
        <v>32.692900000000002</v>
      </c>
      <c r="E422">
        <v>1.44021</v>
      </c>
      <c r="G422" s="15" t="s">
        <v>312</v>
      </c>
      <c r="H422" s="15" t="s">
        <v>90</v>
      </c>
      <c r="I422" s="15">
        <v>0.97333333333333327</v>
      </c>
      <c r="J422" s="15">
        <v>4.2751599999999996</v>
      </c>
      <c r="K422" s="15">
        <v>0.14250499999999999</v>
      </c>
      <c r="M422" s="16" t="s">
        <v>443</v>
      </c>
      <c r="N422" s="16" t="s">
        <v>90</v>
      </c>
      <c r="O422" s="16">
        <v>4.3333333333333335E-2</v>
      </c>
      <c r="P422" s="16">
        <v>26.187999999999999</v>
      </c>
      <c r="Q422" s="16">
        <v>0.87293399999999999</v>
      </c>
      <c r="S422" s="17" t="s">
        <v>205</v>
      </c>
      <c r="T422" s="17" t="s">
        <v>102</v>
      </c>
      <c r="U422" s="17">
        <v>0.84333333333333338</v>
      </c>
      <c r="V422" s="17">
        <v>13.050700000000001</v>
      </c>
      <c r="W422" s="17">
        <v>0.43502299999999999</v>
      </c>
    </row>
    <row r="423" spans="1:23" x14ac:dyDescent="0.25">
      <c r="A423" t="s">
        <v>444</v>
      </c>
      <c r="B423" t="s">
        <v>102</v>
      </c>
      <c r="C423">
        <v>0.36026936026936024</v>
      </c>
      <c r="D423">
        <v>25.5274</v>
      </c>
      <c r="E423">
        <v>1.5565500000000001</v>
      </c>
      <c r="G423" s="15" t="s">
        <v>313</v>
      </c>
      <c r="H423" s="15" t="s">
        <v>90</v>
      </c>
      <c r="I423" s="15">
        <v>0.91</v>
      </c>
      <c r="J423" s="15">
        <v>6.5471199999999996</v>
      </c>
      <c r="K423" s="15">
        <v>0.21823699999999999</v>
      </c>
      <c r="M423" s="16" t="s">
        <v>444</v>
      </c>
      <c r="N423" s="16" t="s">
        <v>90</v>
      </c>
      <c r="O423" s="16">
        <v>0</v>
      </c>
      <c r="P423" s="16">
        <v>51.881399999999999</v>
      </c>
      <c r="Q423" s="16">
        <v>1.75275</v>
      </c>
      <c r="S423" s="17" t="s">
        <v>206</v>
      </c>
      <c r="T423" s="17" t="s">
        <v>102</v>
      </c>
      <c r="U423" s="17">
        <v>0.94666666666666666</v>
      </c>
      <c r="V423" s="17">
        <v>9.4393600000000006</v>
      </c>
      <c r="W423" s="17">
        <v>0.31464500000000001</v>
      </c>
    </row>
    <row r="424" spans="1:23" x14ac:dyDescent="0.25">
      <c r="A424" t="s">
        <v>445</v>
      </c>
      <c r="B424" t="s">
        <v>102</v>
      </c>
      <c r="C424">
        <v>0.37666666666666671</v>
      </c>
      <c r="D424">
        <v>18.704799999999999</v>
      </c>
      <c r="E424">
        <v>1.3753500000000001</v>
      </c>
      <c r="G424" s="15" t="s">
        <v>314</v>
      </c>
      <c r="H424" s="15" t="s">
        <v>90</v>
      </c>
      <c r="I424" s="15">
        <v>1</v>
      </c>
      <c r="J424" s="15">
        <v>5.8541800000000004</v>
      </c>
      <c r="K424" s="15">
        <v>0.19513900000000001</v>
      </c>
      <c r="M424" s="16" t="s">
        <v>445</v>
      </c>
      <c r="N424" s="16" t="s">
        <v>90</v>
      </c>
      <c r="O424" s="16">
        <v>0</v>
      </c>
      <c r="P424" s="16">
        <v>30.053000000000001</v>
      </c>
      <c r="Q424" s="16">
        <v>1.00177</v>
      </c>
      <c r="S424" s="17" t="s">
        <v>207</v>
      </c>
      <c r="T424" s="17" t="s">
        <v>102</v>
      </c>
      <c r="U424" s="17">
        <v>0.86</v>
      </c>
      <c r="V424" s="17">
        <v>12.583</v>
      </c>
      <c r="W424" s="17">
        <v>0.41943399999999997</v>
      </c>
    </row>
    <row r="425" spans="1:23" x14ac:dyDescent="0.25">
      <c r="A425" t="s">
        <v>446</v>
      </c>
      <c r="B425" t="s">
        <v>102</v>
      </c>
      <c r="C425">
        <v>6.1151079136690642E-2</v>
      </c>
      <c r="D425">
        <v>40.161900000000003</v>
      </c>
      <c r="E425">
        <v>2.6249600000000002</v>
      </c>
      <c r="G425" s="15" t="s">
        <v>315</v>
      </c>
      <c r="H425" s="15" t="s">
        <v>90</v>
      </c>
      <c r="I425" s="15">
        <v>0.96333333333333326</v>
      </c>
      <c r="J425" s="15">
        <v>6.6050300000000002</v>
      </c>
      <c r="K425" s="15">
        <v>0.220168</v>
      </c>
      <c r="M425" s="16" t="s">
        <v>446</v>
      </c>
      <c r="N425" s="16" t="s">
        <v>90</v>
      </c>
      <c r="O425" s="16">
        <v>0.58333333333333337</v>
      </c>
      <c r="P425" s="16">
        <v>24.060400000000001</v>
      </c>
      <c r="Q425" s="16">
        <v>0.80201299999999998</v>
      </c>
      <c r="S425" s="17" t="s">
        <v>208</v>
      </c>
      <c r="T425" s="17" t="s">
        <v>102</v>
      </c>
      <c r="U425" s="17">
        <v>0.94666666666666666</v>
      </c>
      <c r="V425" s="17">
        <v>13.8599</v>
      </c>
      <c r="W425" s="17">
        <v>0.46199499999999999</v>
      </c>
    </row>
    <row r="426" spans="1:23" x14ac:dyDescent="0.25">
      <c r="A426" t="s">
        <v>447</v>
      </c>
      <c r="B426" t="s">
        <v>102</v>
      </c>
      <c r="C426">
        <v>8.666666666666667E-2</v>
      </c>
      <c r="D426">
        <v>46.318899999999999</v>
      </c>
      <c r="E426">
        <v>1.7283200000000001</v>
      </c>
      <c r="G426" s="15" t="s">
        <v>316</v>
      </c>
      <c r="H426" s="15" t="s">
        <v>90</v>
      </c>
      <c r="I426" s="15">
        <v>1</v>
      </c>
      <c r="J426" s="15">
        <v>4.3401300000000003</v>
      </c>
      <c r="K426" s="15">
        <v>0.14467099999999999</v>
      </c>
      <c r="M426" s="16" t="s">
        <v>447</v>
      </c>
      <c r="N426" s="16" t="s">
        <v>90</v>
      </c>
      <c r="O426" s="16">
        <v>3.0000000000000002E-2</v>
      </c>
      <c r="P426" s="16">
        <v>26.766999999999999</v>
      </c>
      <c r="Q426" s="16">
        <v>0.89223399999999997</v>
      </c>
      <c r="S426" s="17" t="s">
        <v>209</v>
      </c>
      <c r="T426" s="17" t="s">
        <v>102</v>
      </c>
      <c r="U426" s="17">
        <v>0.94666666666666666</v>
      </c>
      <c r="V426" s="17">
        <v>14.396699999999999</v>
      </c>
      <c r="W426" s="17">
        <v>0.47988900000000001</v>
      </c>
    </row>
    <row r="427" spans="1:23" x14ac:dyDescent="0.25">
      <c r="A427" t="s">
        <v>448</v>
      </c>
      <c r="B427" t="s">
        <v>102</v>
      </c>
      <c r="C427">
        <v>0.14765100671140943</v>
      </c>
      <c r="D427">
        <v>39.026400000000002</v>
      </c>
      <c r="E427">
        <v>1.5864400000000001</v>
      </c>
      <c r="G427" s="15" t="s">
        <v>317</v>
      </c>
      <c r="H427" s="15" t="s">
        <v>90</v>
      </c>
      <c r="I427" s="15">
        <v>1</v>
      </c>
      <c r="J427" s="15">
        <v>3.5454400000000001</v>
      </c>
      <c r="K427" s="15">
        <v>0.11818099999999999</v>
      </c>
      <c r="M427" s="16" t="s">
        <v>448</v>
      </c>
      <c r="N427" s="16" t="s">
        <v>90</v>
      </c>
      <c r="O427" s="16">
        <v>0.1</v>
      </c>
      <c r="P427" s="16">
        <v>25.162600000000001</v>
      </c>
      <c r="Q427" s="16">
        <v>0.838754</v>
      </c>
      <c r="S427" s="17" t="s">
        <v>210</v>
      </c>
      <c r="T427" s="17" t="s">
        <v>102</v>
      </c>
      <c r="U427" s="17">
        <v>1</v>
      </c>
      <c r="V427" s="17">
        <v>13.4552</v>
      </c>
      <c r="W427" s="17">
        <v>0.44850600000000002</v>
      </c>
    </row>
    <row r="428" spans="1:23" x14ac:dyDescent="0.25">
      <c r="A428" t="s">
        <v>449</v>
      </c>
      <c r="B428" t="s">
        <v>102</v>
      </c>
      <c r="C428">
        <v>8.3333333333333329E-2</v>
      </c>
      <c r="D428">
        <v>44.825099999999999</v>
      </c>
      <c r="E428">
        <v>1.7306999999999999</v>
      </c>
      <c r="G428" s="15" t="s">
        <v>318</v>
      </c>
      <c r="H428" s="15" t="s">
        <v>90</v>
      </c>
      <c r="I428" s="15">
        <v>1</v>
      </c>
      <c r="J428" s="15">
        <v>4.2698400000000003</v>
      </c>
      <c r="K428" s="15">
        <v>0.14232800000000001</v>
      </c>
      <c r="M428" s="16" t="s">
        <v>449</v>
      </c>
      <c r="N428" s="16" t="s">
        <v>90</v>
      </c>
      <c r="O428" s="16">
        <v>0.36000000000000004</v>
      </c>
      <c r="P428" s="16">
        <v>20.061900000000001</v>
      </c>
      <c r="Q428" s="16">
        <v>0.66872900000000002</v>
      </c>
      <c r="S428" s="17" t="s">
        <v>211</v>
      </c>
      <c r="T428" s="17" t="s">
        <v>102</v>
      </c>
      <c r="U428" s="17">
        <v>0.93666666666666676</v>
      </c>
      <c r="V428" s="17">
        <v>11.245799999999999</v>
      </c>
      <c r="W428" s="17">
        <v>0.37486000000000003</v>
      </c>
    </row>
    <row r="429" spans="1:23" x14ac:dyDescent="0.25">
      <c r="A429" t="s">
        <v>450</v>
      </c>
      <c r="B429" t="s">
        <v>102</v>
      </c>
      <c r="C429">
        <v>0.28333333333333333</v>
      </c>
      <c r="D429">
        <v>31.8826</v>
      </c>
      <c r="E429">
        <v>1.13059</v>
      </c>
      <c r="G429" s="15" t="s">
        <v>319</v>
      </c>
      <c r="H429" s="15" t="s">
        <v>90</v>
      </c>
      <c r="I429" s="15">
        <v>1</v>
      </c>
      <c r="J429" s="15">
        <v>4.6657200000000003</v>
      </c>
      <c r="K429" s="15">
        <v>0.155524</v>
      </c>
      <c r="M429" s="16" t="s">
        <v>450</v>
      </c>
      <c r="N429" s="16" t="s">
        <v>90</v>
      </c>
      <c r="O429" s="16">
        <v>0.94</v>
      </c>
      <c r="P429" s="16">
        <v>14.824299999999999</v>
      </c>
      <c r="Q429" s="16">
        <v>0.494143</v>
      </c>
      <c r="S429" s="17" t="s">
        <v>212</v>
      </c>
      <c r="T429" s="17" t="s">
        <v>102</v>
      </c>
      <c r="U429" s="17">
        <v>1</v>
      </c>
      <c r="V429" s="17">
        <v>12.742800000000001</v>
      </c>
      <c r="W429" s="17">
        <v>0.424761</v>
      </c>
    </row>
    <row r="430" spans="1:23" x14ac:dyDescent="0.25">
      <c r="A430" t="s">
        <v>451</v>
      </c>
      <c r="B430" t="s">
        <v>102</v>
      </c>
      <c r="C430">
        <v>2.6666666666666668E-2</v>
      </c>
      <c r="D430">
        <v>51.7166</v>
      </c>
      <c r="E430">
        <v>2.2985199999999999</v>
      </c>
      <c r="G430" s="15" t="s">
        <v>320</v>
      </c>
      <c r="H430" s="15" t="s">
        <v>90</v>
      </c>
      <c r="I430" s="15">
        <v>1</v>
      </c>
      <c r="J430" s="15">
        <v>5.28226</v>
      </c>
      <c r="K430" s="15">
        <v>0.17607500000000001</v>
      </c>
      <c r="M430" s="16" t="s">
        <v>451</v>
      </c>
      <c r="N430" s="16" t="s">
        <v>90</v>
      </c>
      <c r="O430" s="16">
        <v>0.91</v>
      </c>
      <c r="P430" s="16">
        <v>16.582899999999999</v>
      </c>
      <c r="Q430" s="16">
        <v>0.55276400000000003</v>
      </c>
      <c r="S430" s="17" t="s">
        <v>213</v>
      </c>
      <c r="T430" s="17" t="s">
        <v>102</v>
      </c>
      <c r="U430" s="17">
        <v>0.94</v>
      </c>
      <c r="V430" s="17">
        <v>13.546799999999999</v>
      </c>
      <c r="W430" s="17">
        <v>0.45155899999999999</v>
      </c>
    </row>
    <row r="431" spans="1:23" x14ac:dyDescent="0.25">
      <c r="A431" t="s">
        <v>452</v>
      </c>
      <c r="B431" t="s">
        <v>102</v>
      </c>
      <c r="C431">
        <v>0</v>
      </c>
      <c r="D431">
        <v>73.084900000000005</v>
      </c>
      <c r="E431">
        <v>2.6576300000000002</v>
      </c>
      <c r="G431" s="15" t="s">
        <v>321</v>
      </c>
      <c r="H431" s="15" t="s">
        <v>90</v>
      </c>
      <c r="I431" s="15">
        <v>1</v>
      </c>
      <c r="J431" s="15">
        <v>4.82212</v>
      </c>
      <c r="K431" s="15">
        <v>0.16073699999999999</v>
      </c>
      <c r="M431" s="16" t="s">
        <v>452</v>
      </c>
      <c r="N431" s="16" t="s">
        <v>90</v>
      </c>
      <c r="O431" s="16">
        <v>0.52</v>
      </c>
      <c r="P431" s="16">
        <v>21.123100000000001</v>
      </c>
      <c r="Q431" s="16">
        <v>0.70410300000000003</v>
      </c>
      <c r="S431" s="17" t="s">
        <v>214</v>
      </c>
      <c r="T431" s="17" t="s">
        <v>102</v>
      </c>
      <c r="U431" s="17">
        <v>1</v>
      </c>
      <c r="V431" s="17">
        <v>13.278700000000001</v>
      </c>
      <c r="W431" s="17">
        <v>0.44262400000000002</v>
      </c>
    </row>
    <row r="432" spans="1:23" x14ac:dyDescent="0.25">
      <c r="A432" t="s">
        <v>453</v>
      </c>
      <c r="B432" t="s">
        <v>102</v>
      </c>
      <c r="C432">
        <v>0</v>
      </c>
      <c r="D432">
        <v>57.331899999999997</v>
      </c>
      <c r="E432">
        <v>2.6542500000000002</v>
      </c>
      <c r="G432" s="15" t="s">
        <v>322</v>
      </c>
      <c r="H432" s="15" t="s">
        <v>90</v>
      </c>
      <c r="I432" s="15">
        <v>0.97666666666666668</v>
      </c>
      <c r="J432" s="15">
        <v>4.9069200000000004</v>
      </c>
      <c r="K432" s="15">
        <v>0.16356399999999999</v>
      </c>
      <c r="M432" s="16" t="s">
        <v>453</v>
      </c>
      <c r="N432" s="16" t="s">
        <v>90</v>
      </c>
      <c r="O432" s="16">
        <v>0</v>
      </c>
      <c r="P432" s="16">
        <v>34.084800000000001</v>
      </c>
      <c r="Q432" s="16">
        <v>1.1361600000000001</v>
      </c>
      <c r="S432" s="17" t="s">
        <v>215</v>
      </c>
      <c r="T432" s="17" t="s">
        <v>102</v>
      </c>
      <c r="U432" s="17">
        <v>1</v>
      </c>
      <c r="V432" s="17">
        <v>15.273300000000001</v>
      </c>
      <c r="W432" s="17">
        <v>0.509108</v>
      </c>
    </row>
    <row r="433" spans="1:23" x14ac:dyDescent="0.25">
      <c r="A433" t="s">
        <v>454</v>
      </c>
      <c r="B433" t="s">
        <v>102</v>
      </c>
      <c r="C433">
        <v>0.55000000000000004</v>
      </c>
      <c r="D433">
        <v>28.837700000000002</v>
      </c>
      <c r="E433">
        <v>1.05247</v>
      </c>
      <c r="G433" s="15" t="s">
        <v>323</v>
      </c>
      <c r="H433" s="15" t="s">
        <v>90</v>
      </c>
      <c r="I433" s="15">
        <v>0.84</v>
      </c>
      <c r="J433" s="15">
        <v>8.9024900000000002</v>
      </c>
      <c r="K433" s="15">
        <v>0.29675000000000001</v>
      </c>
      <c r="M433" s="16" t="s">
        <v>454</v>
      </c>
      <c r="N433" s="16" t="s">
        <v>90</v>
      </c>
      <c r="O433" s="16">
        <v>0</v>
      </c>
      <c r="P433" s="16">
        <v>46.770600000000002</v>
      </c>
      <c r="Q433" s="16">
        <v>1.6585300000000001</v>
      </c>
      <c r="S433" s="17" t="s">
        <v>216</v>
      </c>
      <c r="T433" s="17" t="s">
        <v>102</v>
      </c>
      <c r="U433" s="17">
        <v>0.84</v>
      </c>
      <c r="V433" s="17">
        <v>16.329499999999999</v>
      </c>
      <c r="W433" s="17">
        <v>0.54431700000000005</v>
      </c>
    </row>
    <row r="434" spans="1:23" x14ac:dyDescent="0.25">
      <c r="A434" t="s">
        <v>455</v>
      </c>
      <c r="B434" t="s">
        <v>102</v>
      </c>
      <c r="C434">
        <v>0.16999999999999998</v>
      </c>
      <c r="D434">
        <v>32.444600000000001</v>
      </c>
      <c r="E434">
        <v>1.55237</v>
      </c>
      <c r="G434" s="15" t="s">
        <v>324</v>
      </c>
      <c r="H434" s="15" t="s">
        <v>90</v>
      </c>
      <c r="I434" s="15">
        <v>1</v>
      </c>
      <c r="J434" s="15">
        <v>4.0388099999999998</v>
      </c>
      <c r="K434" s="15">
        <v>0.134627</v>
      </c>
      <c r="M434" s="16" t="s">
        <v>455</v>
      </c>
      <c r="N434" s="16" t="s">
        <v>90</v>
      </c>
      <c r="O434" s="16">
        <v>0</v>
      </c>
      <c r="P434" s="16">
        <v>53.825499999999998</v>
      </c>
      <c r="Q434" s="16">
        <v>1.8123100000000001</v>
      </c>
      <c r="S434" s="17" t="s">
        <v>217</v>
      </c>
      <c r="T434" s="17" t="s">
        <v>102</v>
      </c>
      <c r="U434" s="17">
        <v>0.96000000000000008</v>
      </c>
      <c r="V434" s="17">
        <v>13.2784</v>
      </c>
      <c r="W434" s="17">
        <v>0.44261299999999998</v>
      </c>
    </row>
    <row r="435" spans="1:23" x14ac:dyDescent="0.25">
      <c r="A435" t="s">
        <v>456</v>
      </c>
      <c r="B435" t="s">
        <v>102</v>
      </c>
      <c r="C435">
        <v>0.73154362416107388</v>
      </c>
      <c r="D435">
        <v>7.29948</v>
      </c>
      <c r="E435">
        <v>0.42687000000000003</v>
      </c>
      <c r="G435" s="15" t="s">
        <v>325</v>
      </c>
      <c r="H435" s="15" t="s">
        <v>90</v>
      </c>
      <c r="I435" s="15">
        <v>1</v>
      </c>
      <c r="J435" s="15">
        <v>2.9338700000000002</v>
      </c>
      <c r="K435" s="15">
        <v>9.7795800000000002E-2</v>
      </c>
      <c r="M435" s="16" t="s">
        <v>456</v>
      </c>
      <c r="N435" s="16" t="s">
        <v>90</v>
      </c>
      <c r="O435" s="16">
        <v>0.05</v>
      </c>
      <c r="P435" s="16">
        <v>28.997900000000001</v>
      </c>
      <c r="Q435" s="16">
        <v>0.97635899999999998</v>
      </c>
      <c r="S435" s="17" t="s">
        <v>218</v>
      </c>
      <c r="T435" s="17" t="s">
        <v>102</v>
      </c>
      <c r="U435" s="17">
        <v>0.9</v>
      </c>
      <c r="V435" s="17">
        <v>11.601699999999999</v>
      </c>
      <c r="W435" s="17">
        <v>0.38672499999999999</v>
      </c>
    </row>
    <row r="436" spans="1:23" x14ac:dyDescent="0.25">
      <c r="A436" t="s">
        <v>457</v>
      </c>
      <c r="B436" t="s">
        <v>102</v>
      </c>
      <c r="C436">
        <v>0.60333333333333339</v>
      </c>
      <c r="D436">
        <v>18.928000000000001</v>
      </c>
      <c r="E436">
        <v>0.82295799999999997</v>
      </c>
      <c r="G436" s="15" t="s">
        <v>326</v>
      </c>
      <c r="H436" s="15" t="s">
        <v>90</v>
      </c>
      <c r="I436" s="15">
        <v>1</v>
      </c>
      <c r="J436" s="15">
        <v>4.9669299999999996</v>
      </c>
      <c r="K436" s="15">
        <v>0.16556399999999999</v>
      </c>
      <c r="M436" s="16" t="s">
        <v>457</v>
      </c>
      <c r="N436" s="16" t="s">
        <v>90</v>
      </c>
      <c r="O436" s="16">
        <v>0.34333333333333338</v>
      </c>
      <c r="P436" s="16">
        <v>21.7532</v>
      </c>
      <c r="Q436" s="16">
        <v>0.73243100000000005</v>
      </c>
      <c r="S436" s="17" t="s">
        <v>219</v>
      </c>
      <c r="T436" s="17" t="s">
        <v>102</v>
      </c>
      <c r="U436" s="17">
        <v>0.8</v>
      </c>
      <c r="V436" s="17">
        <v>13.0372</v>
      </c>
      <c r="W436" s="17">
        <v>0.43457299999999999</v>
      </c>
    </row>
    <row r="437" spans="1:23" x14ac:dyDescent="0.25">
      <c r="A437" t="s">
        <v>458</v>
      </c>
      <c r="B437" t="s">
        <v>102</v>
      </c>
      <c r="C437">
        <v>0.35</v>
      </c>
      <c r="D437">
        <v>40.379600000000003</v>
      </c>
      <c r="E437">
        <v>1.54121</v>
      </c>
      <c r="G437" s="15" t="s">
        <v>327</v>
      </c>
      <c r="H437" s="15" t="s">
        <v>90</v>
      </c>
      <c r="I437" s="15">
        <v>1</v>
      </c>
      <c r="J437" s="15">
        <v>5.9108400000000003</v>
      </c>
      <c r="K437" s="15">
        <v>0.19702800000000001</v>
      </c>
      <c r="M437" s="16" t="s">
        <v>458</v>
      </c>
      <c r="N437" s="16" t="s">
        <v>90</v>
      </c>
      <c r="O437" s="16">
        <v>0</v>
      </c>
      <c r="P437" s="16">
        <v>38.776400000000002</v>
      </c>
      <c r="Q437" s="16">
        <v>1.4522999999999999</v>
      </c>
      <c r="S437" s="17" t="s">
        <v>220</v>
      </c>
      <c r="T437" s="17" t="s">
        <v>102</v>
      </c>
      <c r="U437" s="17">
        <v>1</v>
      </c>
      <c r="V437" s="17">
        <v>11.504899999999999</v>
      </c>
      <c r="W437" s="17">
        <v>0.38349499999999997</v>
      </c>
    </row>
    <row r="438" spans="1:23" x14ac:dyDescent="0.25">
      <c r="A438" t="s">
        <v>459</v>
      </c>
      <c r="B438" t="s">
        <v>102</v>
      </c>
      <c r="C438">
        <v>0.33666666666666667</v>
      </c>
      <c r="D438">
        <v>44.275799999999997</v>
      </c>
      <c r="E438">
        <v>1.63984</v>
      </c>
      <c r="G438" s="15" t="s">
        <v>328</v>
      </c>
      <c r="H438" s="15" t="s">
        <v>90</v>
      </c>
      <c r="I438" s="15">
        <v>0.93666666666666676</v>
      </c>
      <c r="J438" s="15">
        <v>10.5861</v>
      </c>
      <c r="K438" s="15">
        <v>0.35763800000000001</v>
      </c>
      <c r="M438" s="16" t="s">
        <v>459</v>
      </c>
      <c r="N438" s="16" t="s">
        <v>90</v>
      </c>
      <c r="O438" s="16">
        <v>0</v>
      </c>
      <c r="P438" s="16">
        <v>32.318100000000001</v>
      </c>
      <c r="Q438" s="16">
        <v>1.2335100000000001</v>
      </c>
      <c r="S438" s="17" t="s">
        <v>221</v>
      </c>
      <c r="T438" s="17" t="s">
        <v>102</v>
      </c>
      <c r="U438" s="17">
        <v>0.89666666666666661</v>
      </c>
      <c r="V438" s="17">
        <v>14.4862</v>
      </c>
      <c r="W438" s="17">
        <v>0.48287400000000003</v>
      </c>
    </row>
    <row r="439" spans="1:23" x14ac:dyDescent="0.25">
      <c r="A439" t="s">
        <v>460</v>
      </c>
      <c r="B439" t="s">
        <v>102</v>
      </c>
      <c r="C439">
        <v>9.6666666666666665E-2</v>
      </c>
      <c r="D439">
        <v>41.537100000000002</v>
      </c>
      <c r="E439">
        <v>2.0066299999999999</v>
      </c>
      <c r="G439" s="15" t="s">
        <v>329</v>
      </c>
      <c r="H439" s="15" t="s">
        <v>90</v>
      </c>
      <c r="I439" s="15">
        <v>1</v>
      </c>
      <c r="J439" s="15">
        <v>4.8607899999999997</v>
      </c>
      <c r="K439" s="15">
        <v>0.162026</v>
      </c>
      <c r="M439" s="16" t="s">
        <v>460</v>
      </c>
      <c r="N439" s="16" t="s">
        <v>90</v>
      </c>
      <c r="O439" s="16">
        <v>0.12666666666666665</v>
      </c>
      <c r="P439" s="16">
        <v>37.254399999999997</v>
      </c>
      <c r="Q439" s="16">
        <v>1.44397</v>
      </c>
      <c r="S439" s="17" t="s">
        <v>222</v>
      </c>
      <c r="T439" s="17" t="s">
        <v>102</v>
      </c>
      <c r="U439" s="17">
        <v>1</v>
      </c>
      <c r="V439" s="17">
        <v>10.7392</v>
      </c>
      <c r="W439" s="17">
        <v>0.35797400000000001</v>
      </c>
    </row>
    <row r="440" spans="1:23" x14ac:dyDescent="0.25">
      <c r="A440" t="s">
        <v>461</v>
      </c>
      <c r="B440" t="s">
        <v>102</v>
      </c>
      <c r="C440">
        <v>0.12027491408934707</v>
      </c>
      <c r="D440">
        <v>26.397500000000001</v>
      </c>
      <c r="E440">
        <v>1.38934</v>
      </c>
      <c r="G440" s="15" t="s">
        <v>330</v>
      </c>
      <c r="H440" s="15" t="s">
        <v>90</v>
      </c>
      <c r="I440" s="15">
        <v>0.95666666666666667</v>
      </c>
      <c r="J440" s="15">
        <v>7.8600599999999998</v>
      </c>
      <c r="K440" s="15">
        <v>0.26200200000000001</v>
      </c>
      <c r="M440" s="16" t="s">
        <v>461</v>
      </c>
      <c r="N440" s="16" t="s">
        <v>90</v>
      </c>
      <c r="O440" s="16">
        <v>0.32</v>
      </c>
      <c r="P440" s="16">
        <v>23.5825</v>
      </c>
      <c r="Q440" s="16">
        <v>0.83626</v>
      </c>
      <c r="S440" s="17" t="s">
        <v>223</v>
      </c>
      <c r="T440" s="17" t="s">
        <v>102</v>
      </c>
      <c r="U440" s="17">
        <v>0.76666666666666672</v>
      </c>
      <c r="V440" s="17">
        <v>16.018899999999999</v>
      </c>
      <c r="W440" s="17">
        <v>0.53396299999999997</v>
      </c>
    </row>
    <row r="441" spans="1:23" x14ac:dyDescent="0.25">
      <c r="G441" s="15" t="s">
        <v>331</v>
      </c>
      <c r="H441" s="15" t="s">
        <v>90</v>
      </c>
      <c r="I441" s="15">
        <v>0.91</v>
      </c>
      <c r="J441" s="15">
        <v>8.4819399999999998</v>
      </c>
      <c r="K441" s="15">
        <v>0.28273100000000001</v>
      </c>
      <c r="M441" s="16" t="s">
        <v>462</v>
      </c>
      <c r="N441" s="16" t="s">
        <v>90</v>
      </c>
      <c r="O441" s="16">
        <v>8.3333333333333329E-2</v>
      </c>
      <c r="P441" s="16">
        <v>28.381499999999999</v>
      </c>
      <c r="Q441" s="16">
        <v>0.94604999999999995</v>
      </c>
      <c r="S441" s="17" t="s">
        <v>224</v>
      </c>
      <c r="T441" s="17" t="s">
        <v>102</v>
      </c>
      <c r="U441" s="17">
        <v>0.85666666666666669</v>
      </c>
      <c r="V441" s="17">
        <v>11.5763</v>
      </c>
      <c r="W441" s="17">
        <v>0.385878</v>
      </c>
    </row>
    <row r="442" spans="1:23" x14ac:dyDescent="0.25">
      <c r="G442" s="15" t="s">
        <v>332</v>
      </c>
      <c r="H442" s="15" t="s">
        <v>90</v>
      </c>
      <c r="I442" s="15">
        <v>1</v>
      </c>
      <c r="J442" s="15">
        <v>5.5335299999999998</v>
      </c>
      <c r="K442" s="15">
        <v>0.184451</v>
      </c>
      <c r="M442" s="16" t="s">
        <v>463</v>
      </c>
      <c r="N442" s="16" t="s">
        <v>90</v>
      </c>
      <c r="O442" s="16">
        <v>0</v>
      </c>
      <c r="P442" s="16">
        <v>39.737099999999998</v>
      </c>
      <c r="Q442" s="16">
        <v>1.45557</v>
      </c>
      <c r="S442" s="17" t="s">
        <v>225</v>
      </c>
      <c r="T442" s="17" t="s">
        <v>102</v>
      </c>
      <c r="U442" s="17">
        <v>1</v>
      </c>
      <c r="V442" s="17">
        <v>14.279500000000001</v>
      </c>
      <c r="W442" s="17">
        <v>0.47598400000000002</v>
      </c>
    </row>
    <row r="443" spans="1:23" x14ac:dyDescent="0.25">
      <c r="G443" s="15" t="s">
        <v>333</v>
      </c>
      <c r="H443" s="15" t="s">
        <v>90</v>
      </c>
      <c r="I443" s="15">
        <v>1</v>
      </c>
      <c r="J443" s="15">
        <v>5.2838099999999999</v>
      </c>
      <c r="K443" s="15">
        <v>0.17612700000000001</v>
      </c>
      <c r="M443" s="16" t="s">
        <v>464</v>
      </c>
      <c r="N443" s="16" t="s">
        <v>90</v>
      </c>
      <c r="O443" s="16">
        <v>0</v>
      </c>
      <c r="P443" s="16">
        <v>54.437100000000001</v>
      </c>
      <c r="Q443" s="16">
        <v>1.89676</v>
      </c>
      <c r="S443" s="17" t="s">
        <v>226</v>
      </c>
      <c r="T443" s="17" t="s">
        <v>102</v>
      </c>
      <c r="U443" s="17">
        <v>0.91666666666666663</v>
      </c>
      <c r="V443" s="17">
        <v>14.975899999999999</v>
      </c>
      <c r="W443" s="17">
        <v>0.499195</v>
      </c>
    </row>
    <row r="444" spans="1:23" x14ac:dyDescent="0.25">
      <c r="G444" s="15" t="s">
        <v>334</v>
      </c>
      <c r="H444" s="15" t="s">
        <v>90</v>
      </c>
      <c r="I444" s="15">
        <v>1</v>
      </c>
      <c r="J444" s="15">
        <v>4.5101399999999998</v>
      </c>
      <c r="K444" s="15">
        <v>0.150338</v>
      </c>
      <c r="M444" s="16" t="s">
        <v>465</v>
      </c>
      <c r="N444" s="16" t="s">
        <v>90</v>
      </c>
      <c r="O444" s="16">
        <v>6.6666666666666666E-2</v>
      </c>
      <c r="P444" s="16">
        <v>35.120899999999999</v>
      </c>
      <c r="Q444" s="16">
        <v>1.1707000000000001</v>
      </c>
      <c r="S444" s="17" t="s">
        <v>227</v>
      </c>
      <c r="T444" s="17" t="s">
        <v>102</v>
      </c>
      <c r="U444" s="17">
        <v>0.80666666666666664</v>
      </c>
      <c r="V444" s="17">
        <v>12.4877</v>
      </c>
      <c r="W444" s="17">
        <v>0.41625699999999999</v>
      </c>
    </row>
    <row r="445" spans="1:23" x14ac:dyDescent="0.25">
      <c r="G445" s="15" t="s">
        <v>335</v>
      </c>
      <c r="H445" s="15" t="s">
        <v>90</v>
      </c>
      <c r="I445" s="15">
        <v>1</v>
      </c>
      <c r="J445" s="15">
        <v>3.8791099999999998</v>
      </c>
      <c r="K445" s="15">
        <v>0.129304</v>
      </c>
      <c r="M445" s="16" t="s">
        <v>466</v>
      </c>
      <c r="N445" s="16" t="s">
        <v>90</v>
      </c>
      <c r="O445" s="16">
        <v>0</v>
      </c>
      <c r="P445" s="16">
        <v>33.976900000000001</v>
      </c>
      <c r="Q445" s="16">
        <v>1.2968299999999999</v>
      </c>
      <c r="S445" s="17" t="s">
        <v>228</v>
      </c>
      <c r="T445" s="17" t="s">
        <v>102</v>
      </c>
      <c r="U445" s="17">
        <v>0.92</v>
      </c>
      <c r="V445" s="17">
        <v>14.5426</v>
      </c>
      <c r="W445" s="17">
        <v>0.48475299999999999</v>
      </c>
    </row>
    <row r="446" spans="1:23" x14ac:dyDescent="0.25">
      <c r="G446" s="15" t="s">
        <v>336</v>
      </c>
      <c r="H446" s="15" t="s">
        <v>90</v>
      </c>
      <c r="I446" s="15">
        <v>1</v>
      </c>
      <c r="J446" s="15">
        <v>3.0417200000000002</v>
      </c>
      <c r="K446" s="15">
        <v>0.101391</v>
      </c>
      <c r="S446" s="17" t="s">
        <v>229</v>
      </c>
      <c r="T446" s="17" t="s">
        <v>102</v>
      </c>
      <c r="U446" s="17">
        <v>0.72333333333333327</v>
      </c>
      <c r="V446" s="17">
        <v>14.8415</v>
      </c>
      <c r="W446" s="17">
        <v>0.49471500000000002</v>
      </c>
    </row>
    <row r="447" spans="1:23" x14ac:dyDescent="0.25">
      <c r="G447" s="15" t="s">
        <v>337</v>
      </c>
      <c r="H447" s="15" t="s">
        <v>90</v>
      </c>
      <c r="I447" s="15">
        <v>1</v>
      </c>
      <c r="J447" s="15">
        <v>3.81717</v>
      </c>
      <c r="K447" s="15">
        <v>0.12723899999999999</v>
      </c>
      <c r="S447" s="17" t="s">
        <v>230</v>
      </c>
      <c r="T447" s="17" t="s">
        <v>102</v>
      </c>
      <c r="U447" s="17">
        <v>1</v>
      </c>
      <c r="V447" s="17">
        <v>10.6623</v>
      </c>
      <c r="W447" s="17">
        <v>0.35541</v>
      </c>
    </row>
    <row r="448" spans="1:23" x14ac:dyDescent="0.25">
      <c r="G448" s="15" t="s">
        <v>338</v>
      </c>
      <c r="H448" s="15" t="s">
        <v>90</v>
      </c>
      <c r="I448" s="15">
        <v>1</v>
      </c>
      <c r="J448" s="15">
        <v>3.1892200000000002</v>
      </c>
      <c r="K448" s="15">
        <v>0.106307</v>
      </c>
      <c r="S448" s="17" t="s">
        <v>231</v>
      </c>
      <c r="T448" s="17" t="s">
        <v>102</v>
      </c>
      <c r="U448" s="17">
        <v>1</v>
      </c>
      <c r="V448" s="17">
        <v>11.340199999999999</v>
      </c>
      <c r="W448" s="17">
        <v>0.37800499999999998</v>
      </c>
    </row>
    <row r="449" spans="7:23" x14ac:dyDescent="0.25">
      <c r="G449" s="15" t="s">
        <v>339</v>
      </c>
      <c r="H449" s="15" t="s">
        <v>90</v>
      </c>
      <c r="I449" s="15">
        <v>0.95333333333333337</v>
      </c>
      <c r="J449" s="15">
        <v>4.4795800000000003</v>
      </c>
      <c r="K449" s="15">
        <v>0.14931900000000001</v>
      </c>
      <c r="S449" s="17" t="s">
        <v>232</v>
      </c>
      <c r="T449" s="17" t="s">
        <v>102</v>
      </c>
      <c r="U449" s="17">
        <v>0.56000000000000005</v>
      </c>
      <c r="V449" s="17">
        <v>19.011399999999998</v>
      </c>
      <c r="W449" s="17">
        <v>0.633714</v>
      </c>
    </row>
    <row r="450" spans="7:23" x14ac:dyDescent="0.25">
      <c r="G450" s="15" t="s">
        <v>340</v>
      </c>
      <c r="H450" s="15" t="s">
        <v>90</v>
      </c>
      <c r="I450" s="15">
        <v>1</v>
      </c>
      <c r="J450" s="15">
        <v>3.51491</v>
      </c>
      <c r="K450" s="15">
        <v>0.117164</v>
      </c>
      <c r="S450" s="17" t="s">
        <v>233</v>
      </c>
      <c r="T450" s="17" t="s">
        <v>102</v>
      </c>
      <c r="U450" s="17">
        <v>0.63666666666666671</v>
      </c>
      <c r="V450" s="17">
        <v>15.756500000000001</v>
      </c>
      <c r="W450" s="17">
        <v>0.52521600000000002</v>
      </c>
    </row>
    <row r="451" spans="7:23" x14ac:dyDescent="0.25">
      <c r="S451" s="17" t="s">
        <v>234</v>
      </c>
      <c r="T451" s="17" t="s">
        <v>102</v>
      </c>
      <c r="U451" s="17">
        <v>0.66</v>
      </c>
      <c r="V451" s="17">
        <v>16.087399999999999</v>
      </c>
      <c r="W451" s="17">
        <v>0.53624700000000003</v>
      </c>
    </row>
    <row r="452" spans="7:23" x14ac:dyDescent="0.25">
      <c r="S452" s="17" t="s">
        <v>235</v>
      </c>
      <c r="T452" s="17" t="s">
        <v>102</v>
      </c>
      <c r="U452" s="17">
        <v>0.65</v>
      </c>
      <c r="V452" s="17">
        <v>16.6143</v>
      </c>
      <c r="W452" s="17">
        <v>0.553809</v>
      </c>
    </row>
    <row r="453" spans="7:23" x14ac:dyDescent="0.25">
      <c r="S453" s="17" t="s">
        <v>236</v>
      </c>
      <c r="T453" s="17" t="s">
        <v>102</v>
      </c>
      <c r="U453" s="17">
        <v>0.88</v>
      </c>
      <c r="V453" s="17">
        <v>16.238700000000001</v>
      </c>
      <c r="W453" s="17">
        <v>0.54129099999999997</v>
      </c>
    </row>
    <row r="454" spans="7:23" x14ac:dyDescent="0.25">
      <c r="S454" s="17" t="s">
        <v>237</v>
      </c>
      <c r="T454" s="17" t="s">
        <v>102</v>
      </c>
      <c r="U454" s="17">
        <v>0.74666666666666659</v>
      </c>
      <c r="V454" s="17">
        <v>17.054400000000001</v>
      </c>
      <c r="W454" s="17">
        <v>0.56847899999999996</v>
      </c>
    </row>
    <row r="455" spans="7:23" x14ac:dyDescent="0.25">
      <c r="S455" s="17" t="s">
        <v>238</v>
      </c>
      <c r="T455" s="17" t="s">
        <v>102</v>
      </c>
      <c r="U455" s="17">
        <v>0.70333333333333337</v>
      </c>
      <c r="V455" s="17">
        <v>17.460599999999999</v>
      </c>
      <c r="W455" s="17">
        <v>0.58202100000000001</v>
      </c>
    </row>
    <row r="456" spans="7:23" x14ac:dyDescent="0.25">
      <c r="S456" s="17" t="s">
        <v>239</v>
      </c>
      <c r="T456" s="17" t="s">
        <v>102</v>
      </c>
      <c r="U456" s="17">
        <v>0.91</v>
      </c>
      <c r="V456" s="17">
        <v>14.436400000000001</v>
      </c>
      <c r="W456" s="17">
        <v>0.48121399999999998</v>
      </c>
    </row>
    <row r="457" spans="7:23" x14ac:dyDescent="0.25">
      <c r="S457" s="17" t="s">
        <v>240</v>
      </c>
      <c r="T457" s="17" t="s">
        <v>102</v>
      </c>
      <c r="U457" s="17">
        <v>1</v>
      </c>
      <c r="V457" s="17">
        <v>11.779299999999999</v>
      </c>
      <c r="W457" s="17">
        <v>0.39264399999999999</v>
      </c>
    </row>
    <row r="458" spans="7:23" x14ac:dyDescent="0.25">
      <c r="S458" s="17" t="s">
        <v>241</v>
      </c>
      <c r="T458" s="17" t="s">
        <v>102</v>
      </c>
      <c r="U458" s="17">
        <v>0.91666666666666663</v>
      </c>
      <c r="V458" s="17">
        <v>11.7477</v>
      </c>
      <c r="W458" s="17">
        <v>0.39158900000000002</v>
      </c>
    </row>
    <row r="459" spans="7:23" x14ac:dyDescent="0.25">
      <c r="S459" s="17" t="s">
        <v>242</v>
      </c>
      <c r="T459" s="17" t="s">
        <v>102</v>
      </c>
      <c r="U459" s="17">
        <v>1</v>
      </c>
      <c r="V459" s="17">
        <v>12.111599999999999</v>
      </c>
      <c r="W459" s="17">
        <v>0.40371899999999999</v>
      </c>
    </row>
    <row r="460" spans="7:23" x14ac:dyDescent="0.25">
      <c r="S460" s="17" t="s">
        <v>243</v>
      </c>
      <c r="T460" s="17" t="s">
        <v>102</v>
      </c>
      <c r="U460" s="17">
        <v>0.77</v>
      </c>
      <c r="V460" s="17">
        <v>13.959199999999999</v>
      </c>
      <c r="W460" s="17">
        <v>0.465306</v>
      </c>
    </row>
    <row r="461" spans="7:23" x14ac:dyDescent="0.25">
      <c r="S461" s="17" t="s">
        <v>244</v>
      </c>
      <c r="T461" s="17" t="s">
        <v>102</v>
      </c>
      <c r="U461" s="17">
        <v>0.99</v>
      </c>
      <c r="V461" s="17">
        <v>11.549099999999999</v>
      </c>
      <c r="W461" s="17">
        <v>0.38497100000000001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35"/>
  <sheetViews>
    <sheetView workbookViewId="0">
      <selection activeCell="C2" sqref="C2:G2"/>
    </sheetView>
  </sheetViews>
  <sheetFormatPr defaultColWidth="8.85546875" defaultRowHeight="15" x14ac:dyDescent="0.25"/>
  <cols>
    <col min="2" max="2" width="12.28515625" customWidth="1"/>
    <col min="7" max="7" width="8.85546875" style="17"/>
    <col min="14" max="14" width="8.85546875" style="17"/>
    <col min="20" max="20" width="8.85546875" style="17"/>
    <col min="27" max="27" width="8.85546875" style="17"/>
    <col min="30" max="31" width="8.85546875" style="17"/>
    <col min="32" max="32" width="11.85546875" style="17" bestFit="1" customWidth="1"/>
    <col min="33" max="33" width="8.85546875" style="17"/>
  </cols>
  <sheetData>
    <row r="1" spans="1:156" s="7" customFormat="1" x14ac:dyDescent="0.25">
      <c r="A1" s="7" t="s">
        <v>35</v>
      </c>
      <c r="H1" s="7" t="s">
        <v>37</v>
      </c>
      <c r="O1" s="7" t="s">
        <v>38</v>
      </c>
      <c r="V1" s="7" t="s">
        <v>46</v>
      </c>
      <c r="AD1" s="7" t="s">
        <v>491</v>
      </c>
    </row>
    <row r="2" spans="1:156" x14ac:dyDescent="0.25">
      <c r="C2" s="7" t="s">
        <v>476</v>
      </c>
      <c r="D2" s="7" t="s">
        <v>477</v>
      </c>
      <c r="E2" s="7" t="s">
        <v>478</v>
      </c>
      <c r="F2" s="7" t="s">
        <v>492</v>
      </c>
      <c r="G2" s="7" t="s">
        <v>493</v>
      </c>
      <c r="J2" s="7" t="s">
        <v>476</v>
      </c>
      <c r="K2" s="7" t="s">
        <v>477</v>
      </c>
      <c r="L2" s="7" t="s">
        <v>478</v>
      </c>
      <c r="M2" s="7" t="s">
        <v>492</v>
      </c>
      <c r="N2" s="7" t="s">
        <v>493</v>
      </c>
      <c r="Q2" s="7" t="s">
        <v>476</v>
      </c>
      <c r="R2" s="7" t="s">
        <v>477</v>
      </c>
      <c r="S2" s="7" t="s">
        <v>478</v>
      </c>
      <c r="T2" s="7" t="s">
        <v>492</v>
      </c>
      <c r="U2" s="7" t="s">
        <v>493</v>
      </c>
      <c r="X2" s="7" t="s">
        <v>476</v>
      </c>
      <c r="Y2" s="7" t="s">
        <v>477</v>
      </c>
      <c r="Z2" s="7" t="s">
        <v>478</v>
      </c>
      <c r="AA2" s="7" t="s">
        <v>492</v>
      </c>
      <c r="AB2" s="7" t="s">
        <v>493</v>
      </c>
      <c r="AD2" s="7" t="s">
        <v>486</v>
      </c>
      <c r="AE2" s="7" t="s">
        <v>488</v>
      </c>
      <c r="AF2" s="7" t="s">
        <v>482</v>
      </c>
    </row>
    <row r="3" spans="1:156" x14ac:dyDescent="0.25">
      <c r="A3" t="s">
        <v>64</v>
      </c>
      <c r="B3" t="s">
        <v>65</v>
      </c>
      <c r="C3">
        <v>1</v>
      </c>
      <c r="D3">
        <v>191.096</v>
      </c>
      <c r="E3">
        <v>0.318546</v>
      </c>
      <c r="F3">
        <f>C3</f>
        <v>1</v>
      </c>
      <c r="G3" s="17">
        <v>1</v>
      </c>
      <c r="H3" t="s">
        <v>64</v>
      </c>
      <c r="I3" t="s">
        <v>65</v>
      </c>
      <c r="J3">
        <v>0.93672581185135595</v>
      </c>
      <c r="K3">
        <v>205.697</v>
      </c>
      <c r="L3">
        <v>0.34432000000000001</v>
      </c>
      <c r="M3">
        <f>J3</f>
        <v>0.93672581185135595</v>
      </c>
      <c r="N3" s="17">
        <f>M3/0.937</f>
        <v>0.99970737657561992</v>
      </c>
      <c r="O3" s="6" t="s">
        <v>64</v>
      </c>
      <c r="P3" s="6" t="s">
        <v>85</v>
      </c>
      <c r="Q3" s="6">
        <v>0.88548099999999996</v>
      </c>
      <c r="R3" s="6">
        <v>281.30799999999999</v>
      </c>
      <c r="S3" s="6">
        <v>0.46892400000000001</v>
      </c>
      <c r="T3" s="17">
        <f>Q3</f>
        <v>0.88548099999999996</v>
      </c>
      <c r="U3">
        <f>T3/0.885481</f>
        <v>1</v>
      </c>
      <c r="V3" t="s">
        <v>64</v>
      </c>
      <c r="W3" t="s">
        <v>88</v>
      </c>
      <c r="X3">
        <v>0.61810301716952831</v>
      </c>
      <c r="Y3">
        <v>385.71300000000002</v>
      </c>
      <c r="Z3">
        <v>0.64328399999999997</v>
      </c>
      <c r="AA3" s="17">
        <f>X3</f>
        <v>0.61810301716952831</v>
      </c>
      <c r="AB3">
        <f>AA3/0.618103</f>
        <v>1.0000000277777787</v>
      </c>
      <c r="AD3" s="17">
        <f t="shared" ref="AD3:AD22" si="0">AVERAGE(AB3,U3,N3,G3)</f>
        <v>0.99992685108834967</v>
      </c>
      <c r="AE3" s="17">
        <f>STDEV(AA3,T3,M3,F3)</f>
        <v>0.16797842904098317</v>
      </c>
      <c r="AF3" s="17">
        <f>AE3/SQRT(4)</f>
        <v>8.3989214520491587E-2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</row>
    <row r="4" spans="1:156" s="10" customFormat="1" x14ac:dyDescent="0.25">
      <c r="A4" s="10" t="s">
        <v>64</v>
      </c>
      <c r="B4" s="10" t="s">
        <v>66</v>
      </c>
      <c r="C4" s="10">
        <v>0.79046507751291883</v>
      </c>
      <c r="D4" s="10">
        <v>287.45600000000002</v>
      </c>
      <c r="E4" s="10">
        <v>0.47989399999999999</v>
      </c>
      <c r="F4" s="10">
        <f>AVERAGE(C4:C6)</f>
        <v>0.75371058139319513</v>
      </c>
      <c r="G4" s="10">
        <v>0.75371058139319513</v>
      </c>
      <c r="H4" s="10" t="s">
        <v>64</v>
      </c>
      <c r="I4" s="10" t="s">
        <v>66</v>
      </c>
      <c r="J4" s="10">
        <v>0.66977829638273045</v>
      </c>
      <c r="K4" s="10">
        <v>423.51799999999997</v>
      </c>
      <c r="L4" s="10">
        <v>0.705982</v>
      </c>
      <c r="M4" s="10">
        <f>AVERAGE(J4:J6)</f>
        <v>0.59108773206171927</v>
      </c>
      <c r="N4" s="10">
        <f t="shared" ref="N4:N22" si="1">M4/0.937</f>
        <v>0.63083002354505791</v>
      </c>
      <c r="O4" s="11" t="s">
        <v>64</v>
      </c>
      <c r="P4" s="11" t="s">
        <v>86</v>
      </c>
      <c r="Q4" s="11">
        <v>0.81680299999999995</v>
      </c>
      <c r="R4" s="11">
        <v>271.726</v>
      </c>
      <c r="S4" s="11">
        <v>0.45295299999999999</v>
      </c>
      <c r="T4" s="10">
        <f>AVERAGE(Q4:Q6)</f>
        <v>0.67215633333333324</v>
      </c>
      <c r="U4" s="10">
        <f t="shared" ref="U4:U22" si="2">T4/0.885481</f>
        <v>0.75908611628406852</v>
      </c>
      <c r="V4" s="10" t="s">
        <v>64</v>
      </c>
      <c r="W4" s="10" t="s">
        <v>89</v>
      </c>
      <c r="X4" s="10">
        <v>0.31677225741913972</v>
      </c>
      <c r="Y4" s="10">
        <v>706.34</v>
      </c>
      <c r="Z4" s="10">
        <v>1.2086600000000001</v>
      </c>
      <c r="AA4" s="10">
        <f>AVERAGE(X4:X6)</f>
        <v>0.49064630802860215</v>
      </c>
      <c r="AB4" s="10">
        <f t="shared" ref="AB4:AB22" si="3">AA4/0.618103</f>
        <v>0.79379376581023253</v>
      </c>
      <c r="AD4" s="10">
        <f t="shared" si="0"/>
        <v>0.73435512175813855</v>
      </c>
      <c r="AE4" s="10">
        <f t="shared" ref="AE4:AE22" si="4">STDEV(AB4,U4,N4,G4)</f>
        <v>7.1266294685742818E-2</v>
      </c>
      <c r="AF4" s="10">
        <f t="shared" ref="AF4:AF22" si="5">AE4/SQRT(4)</f>
        <v>3.5633147342871409E-2</v>
      </c>
    </row>
    <row r="5" spans="1:156" s="10" customFormat="1" x14ac:dyDescent="0.25">
      <c r="A5" s="10" t="s">
        <v>67</v>
      </c>
      <c r="B5" s="10" t="s">
        <v>66</v>
      </c>
      <c r="C5" s="10">
        <v>0.67283333333333328</v>
      </c>
      <c r="D5" s="10">
        <v>453.53500000000003</v>
      </c>
      <c r="E5" s="10">
        <v>0.76792300000000002</v>
      </c>
      <c r="H5" s="10" t="s">
        <v>67</v>
      </c>
      <c r="I5" s="10" t="s">
        <v>66</v>
      </c>
      <c r="J5" s="10">
        <v>0.66233333333333333</v>
      </c>
      <c r="K5" s="10">
        <v>424.80500000000001</v>
      </c>
      <c r="L5" s="10">
        <v>0.708009</v>
      </c>
      <c r="N5" s="10">
        <f t="shared" si="1"/>
        <v>0</v>
      </c>
      <c r="O5" s="11" t="s">
        <v>67</v>
      </c>
      <c r="P5" s="11" t="s">
        <v>86</v>
      </c>
      <c r="Q5" s="11">
        <v>0.69383300000000003</v>
      </c>
      <c r="R5" s="11">
        <v>392.30200000000002</v>
      </c>
      <c r="S5" s="11">
        <v>0.65383599999999997</v>
      </c>
      <c r="U5" s="10">
        <f t="shared" si="2"/>
        <v>0</v>
      </c>
      <c r="V5" s="10" t="s">
        <v>67</v>
      </c>
      <c r="W5" s="10" t="s">
        <v>89</v>
      </c>
      <c r="X5" s="10">
        <v>0.63166666666666671</v>
      </c>
      <c r="Y5" s="10">
        <v>464.041</v>
      </c>
      <c r="Z5" s="10">
        <v>0.79841799999999996</v>
      </c>
      <c r="AB5" s="10">
        <f t="shared" si="3"/>
        <v>0</v>
      </c>
      <c r="AD5" s="10">
        <f t="shared" si="0"/>
        <v>0</v>
      </c>
      <c r="AE5" s="10">
        <f t="shared" si="4"/>
        <v>0</v>
      </c>
      <c r="AF5" s="10">
        <f t="shared" si="5"/>
        <v>0</v>
      </c>
    </row>
    <row r="6" spans="1:156" s="10" customFormat="1" x14ac:dyDescent="0.25">
      <c r="A6" s="10" t="s">
        <v>68</v>
      </c>
      <c r="B6" s="10" t="s">
        <v>66</v>
      </c>
      <c r="C6" s="10">
        <v>0.79783333333333328</v>
      </c>
      <c r="D6" s="10">
        <v>265.66899999999998</v>
      </c>
      <c r="E6" s="10">
        <v>0.44278200000000001</v>
      </c>
      <c r="H6" s="10" t="s">
        <v>68</v>
      </c>
      <c r="I6" s="10" t="s">
        <v>66</v>
      </c>
      <c r="J6" s="10">
        <v>0.44115156646909398</v>
      </c>
      <c r="K6" s="10">
        <v>721.95299999999997</v>
      </c>
      <c r="L6" s="10">
        <v>1.26525</v>
      </c>
      <c r="N6" s="10">
        <f t="shared" si="1"/>
        <v>0</v>
      </c>
      <c r="O6" s="11" t="s">
        <v>68</v>
      </c>
      <c r="P6" s="11" t="s">
        <v>86</v>
      </c>
      <c r="Q6" s="11">
        <v>0.50583299999999998</v>
      </c>
      <c r="R6" s="11">
        <v>631.44200000000001</v>
      </c>
      <c r="S6" s="11">
        <v>1.0902000000000001</v>
      </c>
      <c r="U6" s="10">
        <f t="shared" si="2"/>
        <v>0</v>
      </c>
      <c r="V6" s="10" t="s">
        <v>68</v>
      </c>
      <c r="W6" s="10" t="s">
        <v>89</v>
      </c>
      <c r="X6" s="10">
        <v>0.52350000000000008</v>
      </c>
      <c r="Y6" s="10">
        <v>475.38499999999999</v>
      </c>
      <c r="Z6" s="10">
        <v>0.81611199999999995</v>
      </c>
      <c r="AB6" s="10">
        <f t="shared" si="3"/>
        <v>0</v>
      </c>
      <c r="AD6" s="10">
        <f t="shared" si="0"/>
        <v>0</v>
      </c>
      <c r="AE6" s="10">
        <f t="shared" si="4"/>
        <v>0</v>
      </c>
      <c r="AF6" s="10">
        <f t="shared" si="5"/>
        <v>0</v>
      </c>
    </row>
    <row r="7" spans="1:156" x14ac:dyDescent="0.25">
      <c r="A7" t="s">
        <v>64</v>
      </c>
      <c r="B7" t="s">
        <v>69</v>
      </c>
      <c r="C7">
        <v>0.70628438073012167</v>
      </c>
      <c r="D7">
        <v>319.404</v>
      </c>
      <c r="E7">
        <v>0.53242900000000004</v>
      </c>
      <c r="F7">
        <f>AVERAGE(C7:C9)</f>
        <v>0.86976146024337397</v>
      </c>
      <c r="G7" s="17">
        <v>0.86976146024337397</v>
      </c>
      <c r="H7" t="s">
        <v>64</v>
      </c>
      <c r="I7" t="s">
        <v>69</v>
      </c>
      <c r="J7">
        <v>0.75679279879979999</v>
      </c>
      <c r="K7">
        <v>301.80799999999999</v>
      </c>
      <c r="L7">
        <v>0.50309800000000005</v>
      </c>
      <c r="M7" s="17">
        <f>AVERAGE(J7:J9)</f>
        <v>0.77415315515548888</v>
      </c>
      <c r="N7" s="17">
        <f t="shared" si="1"/>
        <v>0.8262040076365943</v>
      </c>
      <c r="O7" s="6" t="s">
        <v>64</v>
      </c>
      <c r="P7" s="6" t="s">
        <v>87</v>
      </c>
      <c r="Q7" s="6">
        <v>0.19595000000000001</v>
      </c>
      <c r="R7" s="6">
        <v>875.89800000000002</v>
      </c>
      <c r="S7" s="6">
        <v>1.7669900000000001</v>
      </c>
      <c r="T7" s="17">
        <f>AVERAGE(Q7:Q9)</f>
        <v>0.3414436666666667</v>
      </c>
      <c r="U7" s="17">
        <f t="shared" si="2"/>
        <v>0.38560247669534042</v>
      </c>
      <c r="V7" t="s">
        <v>64</v>
      </c>
      <c r="W7" t="s">
        <v>90</v>
      </c>
      <c r="X7">
        <v>1</v>
      </c>
      <c r="Y7">
        <v>155.018</v>
      </c>
      <c r="Z7">
        <v>0.25840600000000002</v>
      </c>
      <c r="AA7" s="17">
        <f>AVERAGE(X7:X9)</f>
        <v>0.77527777777777784</v>
      </c>
      <c r="AB7" s="17">
        <f t="shared" si="3"/>
        <v>1.2542857384251134</v>
      </c>
      <c r="AD7" s="17">
        <f t="shared" si="0"/>
        <v>0.83396342075010554</v>
      </c>
      <c r="AE7" s="17">
        <f t="shared" si="4"/>
        <v>0.3554528074690077</v>
      </c>
      <c r="AF7" s="17">
        <f t="shared" si="5"/>
        <v>0.17772640373450385</v>
      </c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</row>
    <row r="8" spans="1:156" x14ac:dyDescent="0.25">
      <c r="A8" t="s">
        <v>67</v>
      </c>
      <c r="B8" t="s">
        <v>69</v>
      </c>
      <c r="C8">
        <v>0.94333333333333336</v>
      </c>
      <c r="D8">
        <v>216.41499999999999</v>
      </c>
      <c r="E8">
        <v>0.36069200000000001</v>
      </c>
      <c r="H8" t="s">
        <v>67</v>
      </c>
      <c r="I8" t="s">
        <v>69</v>
      </c>
      <c r="J8">
        <v>0.76449999999999996</v>
      </c>
      <c r="K8">
        <v>305.96800000000002</v>
      </c>
      <c r="L8">
        <v>0.50994700000000004</v>
      </c>
      <c r="N8" s="17">
        <f t="shared" si="1"/>
        <v>0</v>
      </c>
      <c r="O8" s="6" t="s">
        <v>67</v>
      </c>
      <c r="P8" s="6" t="s">
        <v>87</v>
      </c>
      <c r="Q8" s="6">
        <v>0.380214</v>
      </c>
      <c r="R8" s="6">
        <v>700.92600000000004</v>
      </c>
      <c r="S8" s="6">
        <v>1.26956</v>
      </c>
      <c r="U8" s="17">
        <f t="shared" si="2"/>
        <v>0</v>
      </c>
      <c r="V8" t="s">
        <v>67</v>
      </c>
      <c r="W8" t="s">
        <v>90</v>
      </c>
      <c r="X8">
        <v>0.76583333333333337</v>
      </c>
      <c r="Y8">
        <v>325.03699999999998</v>
      </c>
      <c r="Z8">
        <v>0.545547</v>
      </c>
      <c r="AB8" s="17">
        <f t="shared" si="3"/>
        <v>0</v>
      </c>
      <c r="AD8" s="17">
        <f t="shared" si="0"/>
        <v>0</v>
      </c>
      <c r="AE8" s="17">
        <f t="shared" si="4"/>
        <v>0</v>
      </c>
      <c r="AF8" s="17">
        <f t="shared" si="5"/>
        <v>0</v>
      </c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</row>
    <row r="9" spans="1:156" x14ac:dyDescent="0.25">
      <c r="A9" t="s">
        <v>68</v>
      </c>
      <c r="B9" t="s">
        <v>69</v>
      </c>
      <c r="C9">
        <v>0.95966666666666656</v>
      </c>
      <c r="D9">
        <v>163.36000000000001</v>
      </c>
      <c r="E9">
        <v>0.27226699999999998</v>
      </c>
      <c r="H9" t="s">
        <v>68</v>
      </c>
      <c r="I9" t="s">
        <v>69</v>
      </c>
      <c r="J9">
        <v>0.80116666666666669</v>
      </c>
      <c r="K9">
        <v>302.61099999999999</v>
      </c>
      <c r="L9">
        <v>0.50435200000000002</v>
      </c>
      <c r="N9" s="17">
        <f t="shared" si="1"/>
        <v>0</v>
      </c>
      <c r="O9" s="6" t="s">
        <v>68</v>
      </c>
      <c r="P9" s="6" t="s">
        <v>87</v>
      </c>
      <c r="Q9" s="6">
        <v>0.44816699999999998</v>
      </c>
      <c r="R9" s="6">
        <v>641.67700000000002</v>
      </c>
      <c r="S9" s="6">
        <v>1.1696599999999999</v>
      </c>
      <c r="U9" s="17">
        <f t="shared" si="2"/>
        <v>0</v>
      </c>
      <c r="V9" t="s">
        <v>68</v>
      </c>
      <c r="W9" t="s">
        <v>90</v>
      </c>
      <c r="X9">
        <v>0.56000000000000005</v>
      </c>
      <c r="Y9">
        <v>421.82299999999998</v>
      </c>
      <c r="Z9">
        <v>0.70303899999999997</v>
      </c>
      <c r="AB9" s="17">
        <f t="shared" si="3"/>
        <v>0</v>
      </c>
      <c r="AD9" s="17">
        <f t="shared" si="0"/>
        <v>0</v>
      </c>
      <c r="AE9" s="17">
        <f t="shared" si="4"/>
        <v>0</v>
      </c>
      <c r="AF9" s="17">
        <f t="shared" si="5"/>
        <v>0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</row>
    <row r="10" spans="1:156" x14ac:dyDescent="0.25">
      <c r="A10" t="s">
        <v>70</v>
      </c>
      <c r="B10" t="s">
        <v>69</v>
      </c>
      <c r="C10">
        <v>0.94883333333333331</v>
      </c>
      <c r="D10">
        <v>189.13</v>
      </c>
      <c r="E10">
        <v>0.31521700000000002</v>
      </c>
      <c r="F10">
        <f>AVERAGE(C10:C12)</f>
        <v>0.91983333333333339</v>
      </c>
      <c r="G10" s="17">
        <v>0.91983333333333339</v>
      </c>
      <c r="H10" t="s">
        <v>70</v>
      </c>
      <c r="I10" t="s">
        <v>69</v>
      </c>
      <c r="J10">
        <v>0.76533333333333331</v>
      </c>
      <c r="K10">
        <v>293.73</v>
      </c>
      <c r="L10">
        <v>0.48955100000000001</v>
      </c>
      <c r="M10" s="17">
        <f>AVERAGE(J10:J12)</f>
        <v>0.79427777777777775</v>
      </c>
      <c r="N10" s="17">
        <f t="shared" si="1"/>
        <v>0.84768172655045648</v>
      </c>
      <c r="O10" s="6" t="s">
        <v>70</v>
      </c>
      <c r="P10" s="6" t="s">
        <v>87</v>
      </c>
      <c r="Q10" s="6">
        <v>0.57099999999999995</v>
      </c>
      <c r="R10" s="6">
        <v>449.63299999999998</v>
      </c>
      <c r="S10" s="6">
        <v>0.75189399999999995</v>
      </c>
      <c r="T10" s="17">
        <f>AVERAGE(Q10:Q12)</f>
        <v>0.42896566666666663</v>
      </c>
      <c r="U10" s="17">
        <f t="shared" si="2"/>
        <v>0.48444367148099921</v>
      </c>
      <c r="V10" t="s">
        <v>70</v>
      </c>
      <c r="W10" t="s">
        <v>90</v>
      </c>
      <c r="X10">
        <v>0.88049999999999995</v>
      </c>
      <c r="Y10">
        <v>256.93400000000003</v>
      </c>
      <c r="Z10">
        <v>0.42851</v>
      </c>
      <c r="AA10" s="17">
        <f>AVERAGE(X10:X12)</f>
        <v>0.81160150926395225</v>
      </c>
      <c r="AB10" s="17">
        <f t="shared" si="3"/>
        <v>1.3130522085541605</v>
      </c>
      <c r="AD10" s="17">
        <f t="shared" si="0"/>
        <v>0.89125273497973745</v>
      </c>
      <c r="AE10" s="17">
        <f t="shared" si="4"/>
        <v>0.33966831538535458</v>
      </c>
      <c r="AF10" s="17">
        <f t="shared" si="5"/>
        <v>0.16983415769267729</v>
      </c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</row>
    <row r="11" spans="1:156" x14ac:dyDescent="0.25">
      <c r="A11" t="s">
        <v>71</v>
      </c>
      <c r="B11" t="s">
        <v>69</v>
      </c>
      <c r="C11">
        <v>0.9388333333333333</v>
      </c>
      <c r="D11">
        <v>182.36799999999999</v>
      </c>
      <c r="E11">
        <v>0.30394599999999999</v>
      </c>
      <c r="H11" t="s">
        <v>71</v>
      </c>
      <c r="I11" t="s">
        <v>69</v>
      </c>
      <c r="J11">
        <v>0.73366666666666669</v>
      </c>
      <c r="K11">
        <v>326.34500000000003</v>
      </c>
      <c r="L11">
        <v>0.54390799999999995</v>
      </c>
      <c r="N11" s="17">
        <f t="shared" si="1"/>
        <v>0</v>
      </c>
      <c r="O11" s="6" t="s">
        <v>71</v>
      </c>
      <c r="P11" s="6" t="s">
        <v>87</v>
      </c>
      <c r="Q11" s="6">
        <v>0.24689700000000001</v>
      </c>
      <c r="R11" s="6">
        <v>854.61800000000005</v>
      </c>
      <c r="S11" s="6">
        <v>1.65239</v>
      </c>
      <c r="U11" s="17">
        <f t="shared" si="2"/>
        <v>0</v>
      </c>
      <c r="V11" t="s">
        <v>71</v>
      </c>
      <c r="W11" t="s">
        <v>90</v>
      </c>
      <c r="X11">
        <v>0.95150000000000001</v>
      </c>
      <c r="Y11">
        <v>228.97900000000001</v>
      </c>
      <c r="Z11">
        <v>0.38163200000000003</v>
      </c>
      <c r="AB11" s="17">
        <f t="shared" si="3"/>
        <v>0</v>
      </c>
      <c r="AD11" s="17">
        <f t="shared" si="0"/>
        <v>0</v>
      </c>
      <c r="AE11" s="17">
        <f t="shared" si="4"/>
        <v>0</v>
      </c>
      <c r="AF11" s="17">
        <f t="shared" si="5"/>
        <v>0</v>
      </c>
    </row>
    <row r="12" spans="1:156" x14ac:dyDescent="0.25">
      <c r="A12" t="s">
        <v>72</v>
      </c>
      <c r="B12" t="s">
        <v>69</v>
      </c>
      <c r="C12">
        <v>0.87183333333333335</v>
      </c>
      <c r="D12">
        <v>222.78</v>
      </c>
      <c r="E12">
        <v>0.37130000000000002</v>
      </c>
      <c r="H12" t="s">
        <v>72</v>
      </c>
      <c r="I12" t="s">
        <v>69</v>
      </c>
      <c r="J12">
        <v>0.88383333333333325</v>
      </c>
      <c r="K12">
        <v>235.63399999999999</v>
      </c>
      <c r="L12">
        <v>0.39272299999999999</v>
      </c>
      <c r="N12" s="17">
        <f t="shared" si="1"/>
        <v>0</v>
      </c>
      <c r="O12" s="6" t="s">
        <v>72</v>
      </c>
      <c r="P12" s="6" t="s">
        <v>87</v>
      </c>
      <c r="Q12" s="6">
        <v>0.46899999999999997</v>
      </c>
      <c r="R12" s="6">
        <v>499.166</v>
      </c>
      <c r="S12" s="6">
        <v>0.83514500000000003</v>
      </c>
      <c r="U12" s="17">
        <f t="shared" si="2"/>
        <v>0</v>
      </c>
      <c r="V12" t="s">
        <v>72</v>
      </c>
      <c r="W12" t="s">
        <v>90</v>
      </c>
      <c r="X12">
        <v>0.60280452779185678</v>
      </c>
      <c r="Y12">
        <v>429.45499999999998</v>
      </c>
      <c r="Z12">
        <v>0.72628899999999996</v>
      </c>
      <c r="AB12" s="17">
        <f t="shared" si="3"/>
        <v>0</v>
      </c>
      <c r="AD12" s="17">
        <f t="shared" si="0"/>
        <v>0</v>
      </c>
      <c r="AE12" s="17">
        <f t="shared" si="4"/>
        <v>0</v>
      </c>
      <c r="AF12" s="17">
        <f t="shared" si="5"/>
        <v>0</v>
      </c>
    </row>
    <row r="13" spans="1:156" x14ac:dyDescent="0.25">
      <c r="A13" t="s">
        <v>73</v>
      </c>
      <c r="B13" t="s">
        <v>69</v>
      </c>
      <c r="C13">
        <v>0.97533333333333339</v>
      </c>
      <c r="D13">
        <v>145.447</v>
      </c>
      <c r="E13">
        <v>0.24241199999999999</v>
      </c>
      <c r="F13">
        <f>AVERAGE(C13:C15)</f>
        <v>0.97883333333333333</v>
      </c>
      <c r="G13" s="17">
        <v>0.97883333333333333</v>
      </c>
      <c r="H13" t="s">
        <v>73</v>
      </c>
      <c r="I13" t="s">
        <v>69</v>
      </c>
      <c r="J13">
        <v>0.97750000000000004</v>
      </c>
      <c r="K13">
        <v>189.74100000000001</v>
      </c>
      <c r="L13">
        <v>0.31623499999999999</v>
      </c>
      <c r="M13" s="17">
        <f>AVERAGE(J13:J15)</f>
        <v>0.87361111111111123</v>
      </c>
      <c r="N13" s="17">
        <f t="shared" si="1"/>
        <v>0.93234910470769605</v>
      </c>
      <c r="O13" s="6" t="s">
        <v>73</v>
      </c>
      <c r="P13" s="6" t="s">
        <v>87</v>
      </c>
      <c r="Q13" s="6">
        <v>0.18023900000000001</v>
      </c>
      <c r="R13" s="6">
        <v>787.20600000000002</v>
      </c>
      <c r="S13" s="6">
        <v>1.6247799999999999</v>
      </c>
      <c r="T13" s="17">
        <f>AVERAGE(Q13:Q15)</f>
        <v>0.29311766666666667</v>
      </c>
      <c r="U13" s="17">
        <f t="shared" si="2"/>
        <v>0.33102648918120964</v>
      </c>
      <c r="V13" t="s">
        <v>64</v>
      </c>
      <c r="W13" t="s">
        <v>90</v>
      </c>
      <c r="X13">
        <v>0.93998999833305552</v>
      </c>
      <c r="Y13">
        <v>163.62100000000001</v>
      </c>
      <c r="Z13">
        <v>0.27274700000000002</v>
      </c>
      <c r="AA13" s="17">
        <f>AVERAGE(X13:X15)</f>
        <v>0.8568299994443519</v>
      </c>
      <c r="AB13" s="17">
        <f t="shared" si="3"/>
        <v>1.3862252722351323</v>
      </c>
      <c r="AD13" s="17">
        <f t="shared" si="0"/>
        <v>0.90710854986434275</v>
      </c>
      <c r="AE13" s="17">
        <f t="shared" si="4"/>
        <v>0.434819849465932</v>
      </c>
      <c r="AF13" s="17">
        <f t="shared" si="5"/>
        <v>0.217409924732966</v>
      </c>
    </row>
    <row r="14" spans="1:156" x14ac:dyDescent="0.25">
      <c r="A14" t="s">
        <v>74</v>
      </c>
      <c r="B14" t="s">
        <v>69</v>
      </c>
      <c r="C14">
        <v>0.97166666666666668</v>
      </c>
      <c r="D14">
        <v>186.655</v>
      </c>
      <c r="E14">
        <v>0.31109100000000001</v>
      </c>
      <c r="H14" t="s">
        <v>74</v>
      </c>
      <c r="I14" t="s">
        <v>69</v>
      </c>
      <c r="J14">
        <v>0.7606666666666666</v>
      </c>
      <c r="K14">
        <v>319.34199999999998</v>
      </c>
      <c r="L14">
        <v>0.53223699999999996</v>
      </c>
      <c r="N14" s="17">
        <f t="shared" si="1"/>
        <v>0</v>
      </c>
      <c r="O14" s="6" t="s">
        <v>74</v>
      </c>
      <c r="P14" s="6" t="s">
        <v>87</v>
      </c>
      <c r="Q14" s="6">
        <v>0.29566999999999999</v>
      </c>
      <c r="R14" s="6">
        <v>703.33100000000002</v>
      </c>
      <c r="S14" s="6">
        <v>1.3656900000000001</v>
      </c>
      <c r="U14" s="17">
        <f t="shared" si="2"/>
        <v>0</v>
      </c>
      <c r="V14" t="s">
        <v>67</v>
      </c>
      <c r="W14" t="s">
        <v>90</v>
      </c>
      <c r="X14">
        <v>0.97433333333333338</v>
      </c>
      <c r="Y14">
        <v>130.24799999999999</v>
      </c>
      <c r="Z14">
        <v>0.217081</v>
      </c>
      <c r="AB14" s="17">
        <f t="shared" si="3"/>
        <v>0</v>
      </c>
      <c r="AD14" s="17">
        <f t="shared" si="0"/>
        <v>0</v>
      </c>
      <c r="AE14" s="17">
        <f t="shared" si="4"/>
        <v>0</v>
      </c>
      <c r="AF14" s="17">
        <f t="shared" si="5"/>
        <v>0</v>
      </c>
    </row>
    <row r="15" spans="1:156" x14ac:dyDescent="0.25">
      <c r="A15" t="s">
        <v>75</v>
      </c>
      <c r="B15" t="s">
        <v>69</v>
      </c>
      <c r="C15">
        <v>0.98950000000000005</v>
      </c>
      <c r="D15">
        <v>141.108</v>
      </c>
      <c r="E15">
        <v>0.23518</v>
      </c>
      <c r="H15" t="s">
        <v>75</v>
      </c>
      <c r="I15" t="s">
        <v>69</v>
      </c>
      <c r="J15">
        <v>0.88266666666666671</v>
      </c>
      <c r="K15">
        <v>188.267</v>
      </c>
      <c r="L15">
        <v>0.31377899999999997</v>
      </c>
      <c r="N15" s="17">
        <f t="shared" si="1"/>
        <v>0</v>
      </c>
      <c r="O15" s="6" t="s">
        <v>75</v>
      </c>
      <c r="P15" s="6" t="s">
        <v>87</v>
      </c>
      <c r="Q15" s="6">
        <v>0.40344400000000002</v>
      </c>
      <c r="R15" s="6">
        <v>601.66300000000001</v>
      </c>
      <c r="S15" s="6">
        <v>1.10094</v>
      </c>
      <c r="U15" s="17">
        <f t="shared" si="2"/>
        <v>0</v>
      </c>
      <c r="V15" t="s">
        <v>68</v>
      </c>
      <c r="W15" t="s">
        <v>90</v>
      </c>
      <c r="X15">
        <v>0.65616666666666668</v>
      </c>
      <c r="Y15">
        <v>355.93299999999999</v>
      </c>
      <c r="Z15">
        <v>0.62117500000000003</v>
      </c>
      <c r="AB15" s="17">
        <f t="shared" si="3"/>
        <v>0</v>
      </c>
      <c r="AD15" s="17">
        <f t="shared" si="0"/>
        <v>0</v>
      </c>
      <c r="AE15" s="17">
        <f t="shared" si="4"/>
        <v>0</v>
      </c>
      <c r="AF15" s="17">
        <f t="shared" si="5"/>
        <v>0</v>
      </c>
    </row>
    <row r="16" spans="1:156" x14ac:dyDescent="0.25">
      <c r="A16" t="s">
        <v>76</v>
      </c>
      <c r="B16" t="s">
        <v>69</v>
      </c>
      <c r="C16">
        <v>0.97549999999999992</v>
      </c>
      <c r="D16">
        <v>167.36099999999999</v>
      </c>
      <c r="E16">
        <v>0.27893400000000002</v>
      </c>
      <c r="F16">
        <f>AVERAGE(C16:C18)</f>
        <v>0.96861111111111098</v>
      </c>
      <c r="G16" s="17">
        <v>0.96861111111111098</v>
      </c>
      <c r="H16" t="s">
        <v>76</v>
      </c>
      <c r="I16" t="s">
        <v>69</v>
      </c>
      <c r="J16">
        <v>0.98383333333333323</v>
      </c>
      <c r="K16">
        <v>114.158</v>
      </c>
      <c r="L16">
        <v>0.19026299999999999</v>
      </c>
      <c r="M16" s="17">
        <f>AVERAGE(J16:J18)</f>
        <v>0.98816666666666653</v>
      </c>
      <c r="N16" s="17">
        <f t="shared" si="1"/>
        <v>1.0546069014585555</v>
      </c>
      <c r="O16" s="6" t="s">
        <v>76</v>
      </c>
      <c r="P16" s="6" t="s">
        <v>87</v>
      </c>
      <c r="Q16" s="6">
        <v>0.34649999999999997</v>
      </c>
      <c r="R16" s="6">
        <v>557.81100000000004</v>
      </c>
      <c r="S16" s="6">
        <v>0.94113500000000005</v>
      </c>
      <c r="T16" s="17">
        <f>AVERAGE(Q16:Q18)</f>
        <v>0.24045199999999997</v>
      </c>
      <c r="U16" s="17">
        <f t="shared" si="2"/>
        <v>0.2715495871735249</v>
      </c>
      <c r="V16" t="s">
        <v>70</v>
      </c>
      <c r="W16" t="s">
        <v>90</v>
      </c>
      <c r="X16">
        <v>0.75283333333333335</v>
      </c>
      <c r="Y16">
        <v>295.012</v>
      </c>
      <c r="Z16">
        <v>0.492425</v>
      </c>
      <c r="AA16" s="17">
        <f>AVERAGE(X16:X18)</f>
        <v>0.8332601263470828</v>
      </c>
      <c r="AB16" s="17">
        <f t="shared" si="3"/>
        <v>1.3480926744362718</v>
      </c>
      <c r="AD16" s="17">
        <f t="shared" si="0"/>
        <v>0.91071506854486584</v>
      </c>
      <c r="AE16" s="17">
        <f t="shared" si="4"/>
        <v>0.45602941938579977</v>
      </c>
      <c r="AF16" s="17">
        <f t="shared" si="5"/>
        <v>0.22801470969289989</v>
      </c>
    </row>
    <row r="17" spans="1:32" x14ac:dyDescent="0.25">
      <c r="A17" t="s">
        <v>77</v>
      </c>
      <c r="B17" t="s">
        <v>69</v>
      </c>
      <c r="C17">
        <v>0.97049999999999992</v>
      </c>
      <c r="D17">
        <v>169.25700000000001</v>
      </c>
      <c r="E17">
        <v>0.28209600000000001</v>
      </c>
      <c r="H17" t="s">
        <v>77</v>
      </c>
      <c r="I17" t="s">
        <v>69</v>
      </c>
      <c r="J17">
        <v>0.98566666666666658</v>
      </c>
      <c r="K17">
        <v>126.047</v>
      </c>
      <c r="L17">
        <v>0.21007899999999999</v>
      </c>
      <c r="N17" s="17">
        <f t="shared" si="1"/>
        <v>0</v>
      </c>
      <c r="O17" s="6" t="s">
        <v>77</v>
      </c>
      <c r="P17" s="6" t="s">
        <v>87</v>
      </c>
      <c r="Q17" s="6">
        <v>0.16397600000000001</v>
      </c>
      <c r="R17" s="6">
        <v>830.827</v>
      </c>
      <c r="S17" s="6">
        <v>1.6002099999999999</v>
      </c>
      <c r="U17" s="17">
        <f t="shared" si="2"/>
        <v>0</v>
      </c>
      <c r="V17" t="s">
        <v>71</v>
      </c>
      <c r="W17" t="s">
        <v>90</v>
      </c>
      <c r="X17">
        <v>0.91283333333333339</v>
      </c>
      <c r="Y17">
        <v>139.26</v>
      </c>
      <c r="Z17">
        <v>0.23401</v>
      </c>
      <c r="AB17" s="17">
        <f t="shared" si="3"/>
        <v>0</v>
      </c>
      <c r="AD17" s="17">
        <f t="shared" si="0"/>
        <v>0</v>
      </c>
      <c r="AE17" s="17">
        <f t="shared" si="4"/>
        <v>0</v>
      </c>
      <c r="AF17" s="17">
        <f t="shared" si="5"/>
        <v>0</v>
      </c>
    </row>
    <row r="18" spans="1:32" x14ac:dyDescent="0.25">
      <c r="A18" t="s">
        <v>78</v>
      </c>
      <c r="B18" t="s">
        <v>69</v>
      </c>
      <c r="C18">
        <v>0.95983333333333332</v>
      </c>
      <c r="D18">
        <v>160.39400000000001</v>
      </c>
      <c r="E18">
        <v>0.26732299999999998</v>
      </c>
      <c r="H18" t="s">
        <v>78</v>
      </c>
      <c r="I18" t="s">
        <v>69</v>
      </c>
      <c r="J18">
        <v>0.995</v>
      </c>
      <c r="K18">
        <v>137.386</v>
      </c>
      <c r="L18">
        <v>0.22897700000000001</v>
      </c>
      <c r="N18" s="17">
        <f t="shared" si="1"/>
        <v>0</v>
      </c>
      <c r="O18" s="6" t="s">
        <v>78</v>
      </c>
      <c r="P18" s="6" t="s">
        <v>87</v>
      </c>
      <c r="Q18" s="6">
        <v>0.21088000000000001</v>
      </c>
      <c r="R18" s="6">
        <v>687.39200000000005</v>
      </c>
      <c r="S18" s="6">
        <v>1.22814</v>
      </c>
      <c r="U18" s="17">
        <f t="shared" si="2"/>
        <v>0</v>
      </c>
      <c r="V18" t="s">
        <v>72</v>
      </c>
      <c r="W18" t="s">
        <v>90</v>
      </c>
      <c r="X18">
        <v>0.83411371237458198</v>
      </c>
      <c r="Y18">
        <v>181.613</v>
      </c>
      <c r="Z18">
        <v>0.32104199999999999</v>
      </c>
      <c r="AB18" s="17">
        <f t="shared" si="3"/>
        <v>0</v>
      </c>
      <c r="AD18" s="17">
        <f t="shared" si="0"/>
        <v>0</v>
      </c>
      <c r="AE18" s="17">
        <f t="shared" si="4"/>
        <v>0</v>
      </c>
      <c r="AF18" s="17">
        <f t="shared" si="5"/>
        <v>0</v>
      </c>
    </row>
    <row r="19" spans="1:32" x14ac:dyDescent="0.25">
      <c r="A19" t="s">
        <v>79</v>
      </c>
      <c r="B19" t="s">
        <v>69</v>
      </c>
      <c r="C19">
        <v>0.84866666666666668</v>
      </c>
      <c r="D19">
        <v>212.63800000000001</v>
      </c>
      <c r="E19">
        <v>0.35439700000000002</v>
      </c>
      <c r="F19">
        <f>AVERAGE(C19:C21)</f>
        <v>0.90122222222222226</v>
      </c>
      <c r="G19" s="17">
        <v>0.90122222222222226</v>
      </c>
      <c r="H19" t="s">
        <v>79</v>
      </c>
      <c r="I19" t="s">
        <v>69</v>
      </c>
      <c r="J19">
        <v>0.63383333333333336</v>
      </c>
      <c r="K19">
        <v>394.45499999999998</v>
      </c>
      <c r="L19">
        <v>0.65742500000000004</v>
      </c>
      <c r="M19" s="17">
        <f>AVERAGE(J19:J21)</f>
        <v>0.7038888888888889</v>
      </c>
      <c r="N19" s="17">
        <f t="shared" si="1"/>
        <v>0.75121546306178111</v>
      </c>
      <c r="O19" s="6" t="s">
        <v>79</v>
      </c>
      <c r="P19" s="6" t="s">
        <v>87</v>
      </c>
      <c r="Q19" s="6">
        <v>6.7421999999999996E-2</v>
      </c>
      <c r="R19" s="6">
        <v>978.76300000000003</v>
      </c>
      <c r="S19" s="6">
        <v>2.1974900000000002</v>
      </c>
      <c r="T19" s="17">
        <f>AVERAGE(Q19:Q21)</f>
        <v>8.6375333333333318E-2</v>
      </c>
      <c r="U19" s="17">
        <f t="shared" si="2"/>
        <v>9.7546230052743446E-2</v>
      </c>
      <c r="V19" t="s">
        <v>73</v>
      </c>
      <c r="W19" t="s">
        <v>90</v>
      </c>
      <c r="X19">
        <v>0.62416666666666665</v>
      </c>
      <c r="Y19">
        <v>402.74900000000002</v>
      </c>
      <c r="Z19">
        <v>0.67124799999999996</v>
      </c>
      <c r="AA19" s="17">
        <f>AVERAGE(X19:X21)</f>
        <v>0.67611111111111111</v>
      </c>
      <c r="AB19" s="17">
        <f t="shared" si="3"/>
        <v>1.0938486160253407</v>
      </c>
      <c r="AD19" s="17">
        <f t="shared" si="0"/>
        <v>0.71095813284052189</v>
      </c>
      <c r="AE19" s="17">
        <f t="shared" si="4"/>
        <v>0.43231946557301737</v>
      </c>
      <c r="AF19" s="17">
        <f t="shared" si="5"/>
        <v>0.21615973278650868</v>
      </c>
    </row>
    <row r="20" spans="1:32" x14ac:dyDescent="0.25">
      <c r="A20" t="s">
        <v>80</v>
      </c>
      <c r="B20" t="s">
        <v>69</v>
      </c>
      <c r="C20">
        <v>0.96350000000000002</v>
      </c>
      <c r="D20">
        <v>170.072</v>
      </c>
      <c r="E20">
        <v>0.28345399999999998</v>
      </c>
      <c r="H20" t="s">
        <v>80</v>
      </c>
      <c r="I20" t="s">
        <v>69</v>
      </c>
      <c r="J20">
        <v>0.75850000000000006</v>
      </c>
      <c r="K20">
        <v>289.48099999999999</v>
      </c>
      <c r="L20">
        <v>0.48246800000000001</v>
      </c>
      <c r="N20" s="17">
        <f t="shared" si="1"/>
        <v>0</v>
      </c>
      <c r="O20" s="6" t="s">
        <v>80</v>
      </c>
      <c r="P20" s="6" t="s">
        <v>87</v>
      </c>
      <c r="Q20" s="6">
        <v>0.10745200000000001</v>
      </c>
      <c r="R20" s="6">
        <v>831.33</v>
      </c>
      <c r="S20" s="6">
        <v>1.79864</v>
      </c>
      <c r="U20" s="17">
        <f t="shared" si="2"/>
        <v>0</v>
      </c>
      <c r="V20" t="s">
        <v>74</v>
      </c>
      <c r="W20" t="s">
        <v>90</v>
      </c>
      <c r="X20">
        <v>0.58649999999999991</v>
      </c>
      <c r="Y20">
        <v>453.93</v>
      </c>
      <c r="Z20">
        <v>0.75692899999999996</v>
      </c>
      <c r="AB20" s="17">
        <f t="shared" si="3"/>
        <v>0</v>
      </c>
      <c r="AD20" s="17">
        <f t="shared" si="0"/>
        <v>0</v>
      </c>
      <c r="AE20" s="17">
        <f t="shared" si="4"/>
        <v>0</v>
      </c>
      <c r="AF20" s="17">
        <f t="shared" si="5"/>
        <v>0</v>
      </c>
    </row>
    <row r="21" spans="1:32" s="22" customFormat="1" x14ac:dyDescent="0.25">
      <c r="A21" s="22" t="s">
        <v>81</v>
      </c>
      <c r="B21" s="22" t="s">
        <v>69</v>
      </c>
      <c r="C21" s="22">
        <v>0.89149999999999996</v>
      </c>
      <c r="D21" s="22">
        <v>187.29900000000001</v>
      </c>
      <c r="E21" s="22">
        <v>0.31216500000000003</v>
      </c>
      <c r="H21" s="22" t="s">
        <v>81</v>
      </c>
      <c r="I21" s="22" t="s">
        <v>69</v>
      </c>
      <c r="J21" s="22">
        <v>0.71933333333333338</v>
      </c>
      <c r="K21" s="22">
        <v>331.709</v>
      </c>
      <c r="L21" s="22">
        <v>0.55284900000000003</v>
      </c>
      <c r="N21" s="22">
        <f t="shared" si="1"/>
        <v>0</v>
      </c>
      <c r="O21" s="26" t="s">
        <v>81</v>
      </c>
      <c r="P21" s="26" t="s">
        <v>87</v>
      </c>
      <c r="Q21" s="26">
        <v>8.4251999999999994E-2</v>
      </c>
      <c r="R21" s="26">
        <v>821.00699999999995</v>
      </c>
      <c r="S21" s="26">
        <v>1.7618199999999999</v>
      </c>
      <c r="U21" s="22">
        <f t="shared" si="2"/>
        <v>0</v>
      </c>
      <c r="V21" s="22" t="s">
        <v>75</v>
      </c>
      <c r="W21" s="22" t="s">
        <v>90</v>
      </c>
      <c r="X21" s="22">
        <v>0.81766666666666665</v>
      </c>
      <c r="Y21" s="22">
        <v>279.18599999999998</v>
      </c>
      <c r="Z21" s="22">
        <v>0.46554400000000001</v>
      </c>
      <c r="AB21" s="22">
        <f t="shared" si="3"/>
        <v>0</v>
      </c>
      <c r="AD21" s="22">
        <f t="shared" si="0"/>
        <v>0</v>
      </c>
      <c r="AE21" s="22">
        <f t="shared" si="4"/>
        <v>0</v>
      </c>
      <c r="AF21" s="22">
        <f t="shared" si="5"/>
        <v>0</v>
      </c>
    </row>
    <row r="22" spans="1:32" x14ac:dyDescent="0.25">
      <c r="A22" t="s">
        <v>82</v>
      </c>
      <c r="B22" t="s">
        <v>69</v>
      </c>
      <c r="C22">
        <v>0.95600000000000007</v>
      </c>
      <c r="D22">
        <v>170.012</v>
      </c>
      <c r="E22">
        <v>0.28335300000000002</v>
      </c>
      <c r="F22">
        <f>AVERAGE(C22:C24)</f>
        <v>0.85985737925328376</v>
      </c>
      <c r="G22" s="17">
        <v>0.85985737925328376</v>
      </c>
      <c r="H22" t="s">
        <v>82</v>
      </c>
      <c r="I22" t="s">
        <v>69</v>
      </c>
      <c r="J22">
        <v>0.76716666666666666</v>
      </c>
      <c r="K22">
        <v>316.197</v>
      </c>
      <c r="L22">
        <v>0.52699499999999999</v>
      </c>
      <c r="M22" s="17">
        <f>AVERAGE(J22:J24)</f>
        <v>0.72799852832965417</v>
      </c>
      <c r="N22" s="17">
        <f t="shared" si="1"/>
        <v>0.77694613482353692</v>
      </c>
      <c r="O22" s="6" t="s">
        <v>82</v>
      </c>
      <c r="P22" s="6" t="s">
        <v>87</v>
      </c>
      <c r="Q22" s="6">
        <v>0.19283800000000001</v>
      </c>
      <c r="R22" s="6">
        <v>642.76599999999996</v>
      </c>
      <c r="S22" s="6">
        <v>1.4160999999999999</v>
      </c>
      <c r="T22" s="17">
        <f>AVERAGE(Q22:Q24)</f>
        <v>0.17405400000000001</v>
      </c>
      <c r="U22" s="17">
        <f t="shared" si="2"/>
        <v>0.1965643531594693</v>
      </c>
      <c r="V22" t="s">
        <v>76</v>
      </c>
      <c r="W22" t="s">
        <v>90</v>
      </c>
      <c r="X22">
        <v>0.84004786597526926</v>
      </c>
      <c r="Y22">
        <v>221.23599999999999</v>
      </c>
      <c r="Z22">
        <v>0.44123600000000002</v>
      </c>
      <c r="AA22" s="17">
        <f>AVERAGE(X22:X24)</f>
        <v>20.420023932987636</v>
      </c>
      <c r="AB22" s="17">
        <f t="shared" si="3"/>
        <v>33.036603823291003</v>
      </c>
      <c r="AD22" s="17">
        <f t="shared" si="0"/>
        <v>8.7174929226318234</v>
      </c>
      <c r="AE22" s="17">
        <f t="shared" si="4"/>
        <v>16.215425765882607</v>
      </c>
      <c r="AF22" s="17">
        <f t="shared" si="5"/>
        <v>8.1077128829413034</v>
      </c>
    </row>
    <row r="23" spans="1:32" x14ac:dyDescent="0.25">
      <c r="A23" t="s">
        <v>83</v>
      </c>
      <c r="B23" t="s">
        <v>69</v>
      </c>
      <c r="C23">
        <v>0.85100000000000009</v>
      </c>
      <c r="D23">
        <v>242.202</v>
      </c>
      <c r="E23">
        <v>0.403669</v>
      </c>
      <c r="H23" t="s">
        <v>83</v>
      </c>
      <c r="I23" t="s">
        <v>69</v>
      </c>
      <c r="J23">
        <v>0.63616666666666666</v>
      </c>
      <c r="K23">
        <v>348.72699999999998</v>
      </c>
      <c r="L23">
        <v>0.58121199999999995</v>
      </c>
      <c r="O23" s="6" t="s">
        <v>83</v>
      </c>
      <c r="P23" s="6" t="s">
        <v>87</v>
      </c>
      <c r="Q23" s="6">
        <v>0.17408499999999999</v>
      </c>
      <c r="R23" s="6">
        <v>806.17899999999997</v>
      </c>
      <c r="S23" s="6">
        <v>1.7047600000000001</v>
      </c>
      <c r="X23" s="8" t="s">
        <v>489</v>
      </c>
    </row>
    <row r="24" spans="1:32" x14ac:dyDescent="0.25">
      <c r="A24" t="s">
        <v>84</v>
      </c>
      <c r="B24" t="s">
        <v>69</v>
      </c>
      <c r="C24">
        <v>0.77257213775985101</v>
      </c>
      <c r="D24">
        <v>162.94999999999999</v>
      </c>
      <c r="E24">
        <v>0.50558499999999995</v>
      </c>
      <c r="H24" t="s">
        <v>84</v>
      </c>
      <c r="I24" t="s">
        <v>69</v>
      </c>
      <c r="J24">
        <v>0.78066225165562908</v>
      </c>
      <c r="K24">
        <v>153.77699999999999</v>
      </c>
      <c r="L24">
        <v>0.40735500000000002</v>
      </c>
      <c r="O24" s="6" t="s">
        <v>84</v>
      </c>
      <c r="P24" s="6" t="s">
        <v>87</v>
      </c>
      <c r="Q24" s="6">
        <v>0.15523899999999999</v>
      </c>
      <c r="R24" s="6">
        <v>589.87400000000002</v>
      </c>
      <c r="S24" s="6">
        <v>1.6672499999999999</v>
      </c>
      <c r="X24">
        <v>40</v>
      </c>
      <c r="Z24" s="7" t="s">
        <v>485</v>
      </c>
      <c r="AA24" s="7"/>
    </row>
    <row r="25" spans="1:32" x14ac:dyDescent="0.25">
      <c r="A25" s="7" t="s">
        <v>484</v>
      </c>
      <c r="E25" t="s">
        <v>489</v>
      </c>
      <c r="H25" s="7" t="s">
        <v>484</v>
      </c>
      <c r="L25" s="17" t="s">
        <v>489</v>
      </c>
      <c r="O25" s="7" t="s">
        <v>484</v>
      </c>
      <c r="S25" s="17" t="s">
        <v>489</v>
      </c>
      <c r="V25" s="7" t="s">
        <v>484</v>
      </c>
      <c r="Z25" s="7" t="s">
        <v>484</v>
      </c>
      <c r="AA25" s="7"/>
    </row>
    <row r="26" spans="1:32" x14ac:dyDescent="0.25">
      <c r="A26" t="s">
        <v>480</v>
      </c>
      <c r="B26" s="17">
        <v>1</v>
      </c>
      <c r="E26">
        <v>10</v>
      </c>
      <c r="H26" s="17" t="s">
        <v>480</v>
      </c>
      <c r="I26">
        <f>J3</f>
        <v>0.93672581185135595</v>
      </c>
      <c r="L26" s="17">
        <v>30</v>
      </c>
      <c r="O26" s="17" t="s">
        <v>480</v>
      </c>
      <c r="P26" s="6">
        <v>0.88548099999999996</v>
      </c>
      <c r="S26">
        <v>150</v>
      </c>
      <c r="V26" s="17" t="s">
        <v>480</v>
      </c>
      <c r="W26" s="17">
        <v>0.61810301716952831</v>
      </c>
      <c r="Z26" s="17" t="s">
        <v>480</v>
      </c>
      <c r="AB26">
        <f>AVERAGE(W26,P26,I26,B26)</f>
        <v>0.860077457255221</v>
      </c>
    </row>
    <row r="27" spans="1:32" x14ac:dyDescent="0.25">
      <c r="A27" t="s">
        <v>481</v>
      </c>
      <c r="B27">
        <v>0.75371058139319513</v>
      </c>
      <c r="H27" s="17" t="s">
        <v>481</v>
      </c>
      <c r="I27">
        <f>AVERAGE(J4:J6)</f>
        <v>0.59108773206171927</v>
      </c>
      <c r="O27" s="17" t="s">
        <v>481</v>
      </c>
      <c r="P27">
        <f>AVERAGE(Q4:Q6)</f>
        <v>0.67215633333333324</v>
      </c>
      <c r="V27" s="17" t="s">
        <v>481</v>
      </c>
      <c r="W27">
        <f>AVERAGE(X4:X6)</f>
        <v>0.49064630802860215</v>
      </c>
      <c r="Z27" s="17" t="s">
        <v>481</v>
      </c>
      <c r="AB27" s="17">
        <f>AVERAGE(W27,P27,I27,B27)</f>
        <v>0.62690023870421252</v>
      </c>
    </row>
    <row r="28" spans="1:32" x14ac:dyDescent="0.25">
      <c r="A28" t="s">
        <v>483</v>
      </c>
      <c r="B28">
        <f>AVERAGE(C13:C15)</f>
        <v>0.97883333333333333</v>
      </c>
      <c r="H28" s="17" t="s">
        <v>483</v>
      </c>
      <c r="I28">
        <f>AVERAGE(J13:J15)</f>
        <v>0.87361111111111123</v>
      </c>
      <c r="O28" s="17" t="s">
        <v>483</v>
      </c>
      <c r="P28">
        <f>AVERAGE(Q13:Q15)</f>
        <v>0.29311766666666667</v>
      </c>
      <c r="V28" s="17" t="s">
        <v>483</v>
      </c>
      <c r="W28">
        <f>AVERAGE(X13:X15)</f>
        <v>0.8568299994443519</v>
      </c>
      <c r="Z28" s="17" t="s">
        <v>483</v>
      </c>
      <c r="AB28" s="17">
        <f>AVERAGE(W28,P28,I28,B28)</f>
        <v>0.75059802763886574</v>
      </c>
    </row>
    <row r="29" spans="1:32" x14ac:dyDescent="0.25">
      <c r="Z29" s="7" t="s">
        <v>485</v>
      </c>
      <c r="AA29" s="7"/>
    </row>
    <row r="30" spans="1:32" x14ac:dyDescent="0.25">
      <c r="A30" s="7" t="s">
        <v>478</v>
      </c>
      <c r="H30" s="7" t="s">
        <v>478</v>
      </c>
      <c r="O30" s="7" t="s">
        <v>478</v>
      </c>
      <c r="V30" s="7" t="s">
        <v>478</v>
      </c>
      <c r="Z30" s="7" t="s">
        <v>478</v>
      </c>
      <c r="AA30" s="7"/>
    </row>
    <row r="31" spans="1:32" x14ac:dyDescent="0.25">
      <c r="A31" s="17" t="s">
        <v>480</v>
      </c>
      <c r="B31" s="17">
        <v>0.318546</v>
      </c>
      <c r="C31" s="17"/>
      <c r="H31" s="17" t="s">
        <v>480</v>
      </c>
      <c r="I31">
        <f>L3</f>
        <v>0.34432000000000001</v>
      </c>
      <c r="O31" s="17" t="s">
        <v>480</v>
      </c>
      <c r="P31">
        <f>S3</f>
        <v>0.46892400000000001</v>
      </c>
      <c r="V31" s="17" t="s">
        <v>480</v>
      </c>
      <c r="W31">
        <f>Z3</f>
        <v>0.64328399999999997</v>
      </c>
      <c r="Z31" s="17" t="s">
        <v>480</v>
      </c>
      <c r="AB31">
        <f>AVERAGE(W31,P31,I31,B31)</f>
        <v>0.44376849999999995</v>
      </c>
    </row>
    <row r="32" spans="1:32" x14ac:dyDescent="0.25">
      <c r="A32" s="17" t="s">
        <v>481</v>
      </c>
      <c r="B32">
        <v>0.56353299999999995</v>
      </c>
      <c r="H32" s="17" t="s">
        <v>481</v>
      </c>
      <c r="I32">
        <f>AVERAGE(L4:L6)</f>
        <v>0.89308033333333336</v>
      </c>
      <c r="O32" s="17" t="s">
        <v>481</v>
      </c>
      <c r="P32">
        <f>AVERAGE(S4:S6)</f>
        <v>0.73232966666666677</v>
      </c>
      <c r="V32" s="17" t="s">
        <v>481</v>
      </c>
      <c r="W32">
        <f>AVERAGE(Z4:Z6)</f>
        <v>0.94106333333333325</v>
      </c>
      <c r="Z32" s="17" t="s">
        <v>481</v>
      </c>
      <c r="AB32" s="17">
        <f>AVERAGE(W32,P32,I32,B32)</f>
        <v>0.78250158333333331</v>
      </c>
    </row>
    <row r="33" spans="1:28" x14ac:dyDescent="0.25">
      <c r="A33" s="17" t="s">
        <v>483</v>
      </c>
      <c r="B33">
        <v>0.26289433333333334</v>
      </c>
      <c r="H33" s="17" t="s">
        <v>483</v>
      </c>
      <c r="I33">
        <f>AVERAGE(L13:L15)</f>
        <v>0.38741699999999996</v>
      </c>
      <c r="O33" s="17" t="s">
        <v>483</v>
      </c>
      <c r="P33">
        <f>AVERAGE(S13:S15)</f>
        <v>1.3638033333333333</v>
      </c>
      <c r="V33" s="17" t="s">
        <v>483</v>
      </c>
      <c r="W33">
        <f>AVERAGE(Z13:Z15)</f>
        <v>0.37033433333333338</v>
      </c>
      <c r="Z33" s="17" t="s">
        <v>483</v>
      </c>
      <c r="AB33" s="17">
        <f>AVERAGE(W33,P33,I33,B33)</f>
        <v>0.59611225000000001</v>
      </c>
    </row>
    <row r="34" spans="1:28" x14ac:dyDescent="0.25">
      <c r="AB34" s="17"/>
    </row>
    <row r="35" spans="1:28" x14ac:dyDescent="0.25">
      <c r="Z3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selection activeCell="C2" sqref="C2:G2"/>
    </sheetView>
  </sheetViews>
  <sheetFormatPr defaultColWidth="8.85546875" defaultRowHeight="15" x14ac:dyDescent="0.25"/>
  <cols>
    <col min="1" max="1" width="14.28515625" customWidth="1"/>
    <col min="7" max="7" width="8.85546875" style="17"/>
    <col min="14" max="14" width="8.85546875" style="17"/>
    <col min="18" max="18" width="8.85546875" style="17"/>
    <col min="21" max="21" width="8.85546875" style="17"/>
    <col min="28" max="28" width="8.85546875" style="17"/>
  </cols>
  <sheetData>
    <row r="1" spans="1:40" s="7" customFormat="1" x14ac:dyDescent="0.25">
      <c r="A1" s="7" t="s">
        <v>35</v>
      </c>
      <c r="H1" s="7" t="s">
        <v>37</v>
      </c>
      <c r="O1" s="7" t="s">
        <v>40</v>
      </c>
      <c r="V1" s="7" t="s">
        <v>41</v>
      </c>
      <c r="AC1" s="7" t="s">
        <v>43</v>
      </c>
    </row>
    <row r="2" spans="1:40" x14ac:dyDescent="0.25">
      <c r="C2" s="7" t="s">
        <v>476</v>
      </c>
      <c r="D2" s="7" t="s">
        <v>477</v>
      </c>
      <c r="E2" s="7" t="s">
        <v>478</v>
      </c>
      <c r="F2" s="7" t="s">
        <v>492</v>
      </c>
      <c r="G2" s="7" t="s">
        <v>493</v>
      </c>
      <c r="J2" s="7" t="s">
        <v>476</v>
      </c>
      <c r="K2" s="7" t="s">
        <v>477</v>
      </c>
      <c r="L2" s="7" t="s">
        <v>478</v>
      </c>
      <c r="M2" s="7" t="s">
        <v>492</v>
      </c>
      <c r="N2" s="7" t="s">
        <v>493</v>
      </c>
      <c r="Q2" s="7" t="s">
        <v>476</v>
      </c>
      <c r="R2" s="7" t="s">
        <v>477</v>
      </c>
      <c r="S2" s="7" t="s">
        <v>478</v>
      </c>
      <c r="T2" s="7" t="s">
        <v>492</v>
      </c>
      <c r="U2" s="7" t="s">
        <v>493</v>
      </c>
      <c r="X2" s="7" t="s">
        <v>476</v>
      </c>
      <c r="Y2" s="7" t="s">
        <v>477</v>
      </c>
      <c r="Z2" s="7" t="s">
        <v>478</v>
      </c>
      <c r="AA2" s="7" t="s">
        <v>492</v>
      </c>
      <c r="AB2" s="7" t="s">
        <v>493</v>
      </c>
      <c r="AE2" s="7" t="s">
        <v>476</v>
      </c>
      <c r="AF2" s="7" t="s">
        <v>477</v>
      </c>
      <c r="AG2" s="7" t="s">
        <v>478</v>
      </c>
      <c r="AH2" s="7" t="s">
        <v>492</v>
      </c>
      <c r="AI2" s="7" t="s">
        <v>493</v>
      </c>
      <c r="AL2" s="7" t="s">
        <v>486</v>
      </c>
      <c r="AM2" s="7" t="s">
        <v>488</v>
      </c>
      <c r="AN2" s="7" t="s">
        <v>482</v>
      </c>
    </row>
    <row r="3" spans="1:40" x14ac:dyDescent="0.25">
      <c r="A3" t="s">
        <v>64</v>
      </c>
      <c r="B3" t="s">
        <v>91</v>
      </c>
      <c r="C3">
        <v>0.97649608268044674</v>
      </c>
      <c r="D3">
        <v>168.387</v>
      </c>
      <c r="E3">
        <v>0.28069300000000003</v>
      </c>
      <c r="F3">
        <f>C3</f>
        <v>0.97649608268044674</v>
      </c>
      <c r="G3" s="17">
        <f>F3/0.9765</f>
        <v>0.9999959884080355</v>
      </c>
      <c r="H3" t="s">
        <v>64</v>
      </c>
      <c r="I3" t="s">
        <v>91</v>
      </c>
      <c r="J3">
        <v>0.92944528238645885</v>
      </c>
      <c r="K3">
        <v>208.11199999999999</v>
      </c>
      <c r="L3">
        <v>0.348771</v>
      </c>
      <c r="M3">
        <f>J3</f>
        <v>0.92944528238645885</v>
      </c>
      <c r="N3" s="17">
        <f>M3/0.929445</f>
        <v>1.0000003038226672</v>
      </c>
      <c r="O3" s="6" t="s">
        <v>64</v>
      </c>
      <c r="P3" s="6" t="s">
        <v>94</v>
      </c>
      <c r="Q3" s="6">
        <v>0.405468</v>
      </c>
      <c r="R3" s="6">
        <f>Q3/0.405468</f>
        <v>1</v>
      </c>
      <c r="S3" s="6">
        <v>674.87800000000004</v>
      </c>
      <c r="T3">
        <f>Q3</f>
        <v>0.405468</v>
      </c>
      <c r="U3" s="17">
        <f>T3/0.405468</f>
        <v>1</v>
      </c>
      <c r="V3" s="6" t="s">
        <v>64</v>
      </c>
      <c r="W3" s="6" t="s">
        <v>94</v>
      </c>
      <c r="X3" s="6">
        <v>0.70606899999999995</v>
      </c>
      <c r="Y3" s="6">
        <v>319.03800000000001</v>
      </c>
      <c r="Z3" s="6">
        <v>0.53377600000000003</v>
      </c>
      <c r="AA3">
        <f>X3</f>
        <v>0.70606899999999995</v>
      </c>
      <c r="AB3" s="17">
        <f>AA3/0.706069</f>
        <v>1</v>
      </c>
      <c r="AC3" t="s">
        <v>64</v>
      </c>
      <c r="AD3" t="s">
        <v>97</v>
      </c>
      <c r="AE3">
        <v>0.87514585764294051</v>
      </c>
      <c r="AF3">
        <v>286.23</v>
      </c>
      <c r="AG3">
        <v>0.47840500000000002</v>
      </c>
      <c r="AH3">
        <f>AE3</f>
        <v>0.87514585764294051</v>
      </c>
      <c r="AI3">
        <f>AH3/0.875146</f>
        <v>0.99999983733335984</v>
      </c>
      <c r="AL3">
        <f t="shared" ref="AL3:AL22" si="0">AVERAGE(AI3,AB3,U3,N3,G3)</f>
        <v>0.99999922591281254</v>
      </c>
      <c r="AM3">
        <f t="shared" ref="AM3:AM22" si="1">STDEV(AH3,AA3,T3,M3,F3)</f>
        <v>0.2322318176573861</v>
      </c>
      <c r="AN3">
        <f>AM3/SQRT(5)</f>
        <v>0.10385722616405026</v>
      </c>
    </row>
    <row r="4" spans="1:40" s="10" customFormat="1" x14ac:dyDescent="0.25">
      <c r="A4" s="10" t="s">
        <v>64</v>
      </c>
      <c r="B4" s="10" t="s">
        <v>92</v>
      </c>
      <c r="C4" s="10">
        <v>0.75608942275608948</v>
      </c>
      <c r="D4" s="10">
        <v>298.07499999999999</v>
      </c>
      <c r="E4" s="10">
        <v>0.49728899999999998</v>
      </c>
      <c r="F4" s="10">
        <f>AVERAGE(C4:C6)</f>
        <v>0.70277839832607603</v>
      </c>
      <c r="G4" s="10">
        <f t="shared" ref="G4:G19" si="2">F4/0.9765</f>
        <v>0.71969114011886948</v>
      </c>
      <c r="H4" s="10" t="s">
        <v>64</v>
      </c>
      <c r="I4" s="10" t="s">
        <v>92</v>
      </c>
      <c r="J4" s="10">
        <v>0.55925987664610766</v>
      </c>
      <c r="K4" s="10">
        <v>550.99300000000005</v>
      </c>
      <c r="L4" s="10">
        <v>0.91847500000000004</v>
      </c>
      <c r="M4" s="10">
        <f>AVERAGE(J4:J6)</f>
        <v>0.30905293066629919</v>
      </c>
      <c r="N4" s="10">
        <f t="shared" ref="N4:N22" si="3">M4/0.929445</f>
        <v>0.33251341463593781</v>
      </c>
      <c r="O4" s="11" t="s">
        <v>64</v>
      </c>
      <c r="P4" s="11" t="s">
        <v>95</v>
      </c>
      <c r="Q4" s="11">
        <v>0.21847900000000001</v>
      </c>
      <c r="R4" s="11">
        <f t="shared" ref="R4:R25" si="4">Q4/0.405468</f>
        <v>0.53883167105665553</v>
      </c>
      <c r="S4" s="11">
        <v>781.91300000000001</v>
      </c>
      <c r="T4" s="10">
        <f>AVERAGE(Q4:Q6)</f>
        <v>0.15521833333333335</v>
      </c>
      <c r="U4" s="10">
        <f t="shared" ref="U4:U24" si="5">T4/0.405468</f>
        <v>0.3828127825952562</v>
      </c>
      <c r="V4" s="11" t="s">
        <v>64</v>
      </c>
      <c r="W4" s="11" t="s">
        <v>95</v>
      </c>
      <c r="X4" s="11">
        <v>0.54509099999999999</v>
      </c>
      <c r="Y4" s="11">
        <v>541.94799999999998</v>
      </c>
      <c r="Z4" s="11">
        <v>0.91421699999999995</v>
      </c>
      <c r="AA4" s="10">
        <f>AVERAGE(X4:X6)</f>
        <v>0.29409500000000005</v>
      </c>
      <c r="AB4" s="10">
        <f t="shared" ref="AB4:AB22" si="6">AA4/0.706069</f>
        <v>0.41652444732738597</v>
      </c>
      <c r="AC4" s="10" t="s">
        <v>64</v>
      </c>
      <c r="AD4" s="10" t="s">
        <v>98</v>
      </c>
      <c r="AE4" s="10">
        <v>0.44190698449741622</v>
      </c>
      <c r="AF4" s="10">
        <v>560.69200000000001</v>
      </c>
      <c r="AG4" s="10">
        <v>0.94727499999999998</v>
      </c>
      <c r="AH4" s="10">
        <f>AVERAGE(AE4:AE6)</f>
        <v>0.42626363653201454</v>
      </c>
      <c r="AI4" s="10">
        <f t="shared" ref="AI4:AI22" si="7">AH4/0.875146</f>
        <v>0.48707716944602908</v>
      </c>
      <c r="AL4" s="10">
        <f t="shared" si="0"/>
        <v>0.46772379082469567</v>
      </c>
      <c r="AM4" s="10">
        <f t="shared" si="1"/>
        <v>0.20569058172718274</v>
      </c>
      <c r="AN4" s="10">
        <f t="shared" ref="AN4:AN22" si="8">AM4/SQRT(5)</f>
        <v>9.1987624614691343E-2</v>
      </c>
    </row>
    <row r="5" spans="1:40" s="10" customFormat="1" x14ac:dyDescent="0.25">
      <c r="A5" s="10" t="s">
        <v>64</v>
      </c>
      <c r="B5" s="10" t="s">
        <v>92</v>
      </c>
      <c r="C5" s="10">
        <v>0.6787797966327721</v>
      </c>
      <c r="D5" s="10">
        <v>520.78700000000003</v>
      </c>
      <c r="E5" s="10">
        <v>0.86812299999999998</v>
      </c>
      <c r="G5" s="10">
        <f t="shared" si="2"/>
        <v>0</v>
      </c>
      <c r="H5" s="10" t="s">
        <v>67</v>
      </c>
      <c r="I5" s="10" t="s">
        <v>92</v>
      </c>
      <c r="J5" s="10">
        <v>0.17333333333333334</v>
      </c>
      <c r="K5" s="10">
        <v>1324.41</v>
      </c>
      <c r="L5" s="10">
        <v>2.2128899999999998</v>
      </c>
      <c r="N5" s="10">
        <f t="shared" si="3"/>
        <v>0</v>
      </c>
      <c r="O5" s="11" t="s">
        <v>67</v>
      </c>
      <c r="P5" s="11" t="s">
        <v>95</v>
      </c>
      <c r="Q5" s="11">
        <v>0.11232399999999999</v>
      </c>
      <c r="R5" s="11">
        <f t="shared" si="4"/>
        <v>0.2770230943009066</v>
      </c>
      <c r="S5" s="11">
        <v>894.779</v>
      </c>
      <c r="U5" s="10">
        <f t="shared" si="5"/>
        <v>0</v>
      </c>
      <c r="V5" s="11" t="s">
        <v>67</v>
      </c>
      <c r="W5" s="11" t="s">
        <v>95</v>
      </c>
      <c r="X5" s="11">
        <v>0.220833</v>
      </c>
      <c r="Y5" s="11">
        <v>802.57600000000002</v>
      </c>
      <c r="Z5" s="11">
        <v>1.35456</v>
      </c>
      <c r="AB5" s="10">
        <f t="shared" si="6"/>
        <v>0</v>
      </c>
      <c r="AC5" s="10" t="s">
        <v>67</v>
      </c>
      <c r="AD5" s="10" t="s">
        <v>98</v>
      </c>
      <c r="AE5" s="10">
        <v>0.53333333333333333</v>
      </c>
      <c r="AF5" s="10">
        <v>506.09199999999998</v>
      </c>
      <c r="AG5" s="10">
        <v>0.85329900000000003</v>
      </c>
      <c r="AI5" s="10">
        <f t="shared" si="7"/>
        <v>0</v>
      </c>
      <c r="AL5" s="10">
        <f t="shared" si="0"/>
        <v>0</v>
      </c>
      <c r="AM5" s="10" t="e">
        <f t="shared" si="1"/>
        <v>#DIV/0!</v>
      </c>
      <c r="AN5" s="10" t="e">
        <f t="shared" si="8"/>
        <v>#DIV/0!</v>
      </c>
    </row>
    <row r="6" spans="1:40" s="10" customFormat="1" x14ac:dyDescent="0.25">
      <c r="A6" s="10" t="s">
        <v>67</v>
      </c>
      <c r="B6" s="10" t="s">
        <v>92</v>
      </c>
      <c r="C6" s="10">
        <v>0.67346597558936627</v>
      </c>
      <c r="D6" s="10">
        <v>464.07799999999997</v>
      </c>
      <c r="E6" s="10">
        <v>0.77643899999999999</v>
      </c>
      <c r="G6" s="10">
        <f t="shared" si="2"/>
        <v>0</v>
      </c>
      <c r="H6" s="10" t="s">
        <v>68</v>
      </c>
      <c r="I6" s="10" t="s">
        <v>92</v>
      </c>
      <c r="J6" s="10">
        <v>0.19456558201945653</v>
      </c>
      <c r="K6" s="10">
        <v>1345.02</v>
      </c>
      <c r="L6" s="10">
        <v>2.2643499999999999</v>
      </c>
      <c r="N6" s="10">
        <f t="shared" si="3"/>
        <v>0</v>
      </c>
      <c r="O6" s="11" t="s">
        <v>68</v>
      </c>
      <c r="P6" s="11" t="s">
        <v>95</v>
      </c>
      <c r="Q6" s="11">
        <v>0.134852</v>
      </c>
      <c r="R6" s="11">
        <f t="shared" si="4"/>
        <v>0.3325835824282064</v>
      </c>
      <c r="S6" s="11">
        <v>761.54499999999996</v>
      </c>
      <c r="U6" s="10">
        <f t="shared" si="5"/>
        <v>0</v>
      </c>
      <c r="V6" s="11" t="s">
        <v>68</v>
      </c>
      <c r="W6" s="11" t="s">
        <v>95</v>
      </c>
      <c r="X6" s="11">
        <v>0.11636100000000001</v>
      </c>
      <c r="Y6" s="11">
        <v>903.77599999999995</v>
      </c>
      <c r="Z6" s="11">
        <v>1.6366799999999999</v>
      </c>
      <c r="AB6" s="10">
        <f t="shared" si="6"/>
        <v>0</v>
      </c>
      <c r="AC6" s="10" t="s">
        <v>64</v>
      </c>
      <c r="AD6" s="10" t="s">
        <v>98</v>
      </c>
      <c r="AE6" s="10">
        <v>0.3035505917652942</v>
      </c>
      <c r="AF6" s="10">
        <v>660.06500000000005</v>
      </c>
      <c r="AG6" s="10">
        <v>1.12256</v>
      </c>
      <c r="AI6" s="10">
        <f t="shared" si="7"/>
        <v>0</v>
      </c>
      <c r="AL6" s="10">
        <f t="shared" si="0"/>
        <v>0</v>
      </c>
      <c r="AM6" s="10" t="e">
        <f t="shared" si="1"/>
        <v>#DIV/0!</v>
      </c>
      <c r="AN6" s="10" t="e">
        <f t="shared" si="8"/>
        <v>#DIV/0!</v>
      </c>
    </row>
    <row r="7" spans="1:40" x14ac:dyDescent="0.25">
      <c r="A7" t="s">
        <v>64</v>
      </c>
      <c r="B7" t="s">
        <v>93</v>
      </c>
      <c r="C7">
        <v>0.69878313052175367</v>
      </c>
      <c r="D7">
        <v>360.22</v>
      </c>
      <c r="E7">
        <v>0.60046600000000006</v>
      </c>
      <c r="F7">
        <f>AVERAGE(C7:C9)</f>
        <v>0.71892771017391788</v>
      </c>
      <c r="G7" s="17">
        <f t="shared" si="2"/>
        <v>0.73622909388010016</v>
      </c>
      <c r="H7" t="s">
        <v>64</v>
      </c>
      <c r="I7" t="s">
        <v>93</v>
      </c>
      <c r="J7">
        <v>0.45135860449513587</v>
      </c>
      <c r="K7">
        <v>659.19399999999996</v>
      </c>
      <c r="L7">
        <v>1.13791</v>
      </c>
      <c r="M7">
        <f>AVERAGE(J7:J9)</f>
        <v>0.46866457231632647</v>
      </c>
      <c r="N7" s="17">
        <f t="shared" si="3"/>
        <v>0.50424131854636534</v>
      </c>
      <c r="O7" s="6" t="s">
        <v>64</v>
      </c>
      <c r="P7" s="6" t="s">
        <v>96</v>
      </c>
      <c r="Q7" s="6">
        <v>0.25853799999999999</v>
      </c>
      <c r="R7" s="6">
        <f t="shared" si="4"/>
        <v>0.63762861680823146</v>
      </c>
      <c r="S7" s="6">
        <v>634.73900000000003</v>
      </c>
      <c r="T7" s="17">
        <f>AVERAGE(Q7:Q9)</f>
        <v>0.30734433333333333</v>
      </c>
      <c r="U7" s="17">
        <f t="shared" si="5"/>
        <v>0.75799898717860181</v>
      </c>
      <c r="V7" s="6" t="s">
        <v>64</v>
      </c>
      <c r="W7" s="6" t="s">
        <v>96</v>
      </c>
      <c r="X7" s="6">
        <v>0.220944</v>
      </c>
      <c r="Y7" s="6">
        <v>882.87599999999998</v>
      </c>
      <c r="Z7" s="6">
        <v>1.64439</v>
      </c>
      <c r="AA7" s="17">
        <f>AVERAGE(X7:X9)</f>
        <v>0.16052566666666668</v>
      </c>
      <c r="AB7" s="17">
        <f t="shared" si="6"/>
        <v>0.22735124565257317</v>
      </c>
      <c r="AC7" t="s">
        <v>64</v>
      </c>
      <c r="AD7" t="s">
        <v>99</v>
      </c>
      <c r="AE7">
        <v>0.34022337056176027</v>
      </c>
      <c r="AF7">
        <v>524.971</v>
      </c>
      <c r="AG7">
        <v>0.875973</v>
      </c>
      <c r="AH7" s="17">
        <f>AVERAGE(AE7:AE9)</f>
        <v>0.38854489518215657</v>
      </c>
      <c r="AI7" s="17">
        <f t="shared" si="7"/>
        <v>0.4439772280078485</v>
      </c>
      <c r="AL7" s="17">
        <f t="shared" si="0"/>
        <v>0.53395957465309785</v>
      </c>
      <c r="AM7" s="17">
        <f t="shared" si="1"/>
        <v>0.20742868038683868</v>
      </c>
      <c r="AN7" s="17">
        <f t="shared" si="8"/>
        <v>9.2764925965609729E-2</v>
      </c>
    </row>
    <row r="8" spans="1:40" x14ac:dyDescent="0.25">
      <c r="A8" t="s">
        <v>67</v>
      </c>
      <c r="B8" t="s">
        <v>93</v>
      </c>
      <c r="C8">
        <v>0.7513333333333333</v>
      </c>
      <c r="D8">
        <v>311.45499999999998</v>
      </c>
      <c r="E8">
        <v>0.519092</v>
      </c>
      <c r="G8" s="17">
        <f t="shared" si="2"/>
        <v>0</v>
      </c>
      <c r="H8" t="s">
        <v>67</v>
      </c>
      <c r="I8" t="s">
        <v>93</v>
      </c>
      <c r="J8">
        <v>0.51930177912051023</v>
      </c>
      <c r="K8">
        <v>556.62</v>
      </c>
      <c r="L8">
        <v>0.97158299999999997</v>
      </c>
      <c r="N8" s="17">
        <f t="shared" si="3"/>
        <v>0</v>
      </c>
      <c r="O8" s="6" t="s">
        <v>67</v>
      </c>
      <c r="P8" s="6" t="s">
        <v>96</v>
      </c>
      <c r="Q8" s="6">
        <v>0.17136499999999999</v>
      </c>
      <c r="R8" s="6">
        <f t="shared" si="4"/>
        <v>0.42263507847721643</v>
      </c>
      <c r="S8" s="6">
        <v>695.49900000000002</v>
      </c>
      <c r="U8" s="17">
        <f t="shared" si="5"/>
        <v>0</v>
      </c>
      <c r="V8" s="6" t="s">
        <v>67</v>
      </c>
      <c r="W8" s="6" t="s">
        <v>96</v>
      </c>
      <c r="X8" s="6">
        <v>0.14602200000000001</v>
      </c>
      <c r="Y8" s="6">
        <v>947.79899999999998</v>
      </c>
      <c r="Z8" s="6">
        <v>1.8098099999999999</v>
      </c>
      <c r="AB8" s="17">
        <f t="shared" si="6"/>
        <v>0</v>
      </c>
      <c r="AC8" t="s">
        <v>67</v>
      </c>
      <c r="AD8" t="s">
        <v>99</v>
      </c>
      <c r="AE8">
        <v>0.49357798165137612</v>
      </c>
      <c r="AF8">
        <v>592.89200000000005</v>
      </c>
      <c r="AG8">
        <v>1.0105500000000001</v>
      </c>
      <c r="AI8" s="17">
        <f t="shared" si="7"/>
        <v>0</v>
      </c>
      <c r="AL8" s="17">
        <f t="shared" si="0"/>
        <v>0</v>
      </c>
      <c r="AM8" s="17" t="e">
        <f t="shared" si="1"/>
        <v>#DIV/0!</v>
      </c>
      <c r="AN8" s="17" t="e">
        <f t="shared" si="8"/>
        <v>#DIV/0!</v>
      </c>
    </row>
    <row r="9" spans="1:40" x14ac:dyDescent="0.25">
      <c r="A9" t="s">
        <v>68</v>
      </c>
      <c r="B9" t="s">
        <v>93</v>
      </c>
      <c r="C9">
        <v>0.70666666666666667</v>
      </c>
      <c r="D9">
        <v>328.92200000000003</v>
      </c>
      <c r="E9">
        <v>0.54820400000000002</v>
      </c>
      <c r="G9" s="17">
        <f t="shared" si="2"/>
        <v>0</v>
      </c>
      <c r="H9" t="s">
        <v>68</v>
      </c>
      <c r="I9" t="s">
        <v>93</v>
      </c>
      <c r="J9">
        <v>0.43533333333333329</v>
      </c>
      <c r="K9">
        <v>680.80799999999999</v>
      </c>
      <c r="L9">
        <v>1.2192099999999999</v>
      </c>
      <c r="N9" s="17">
        <f t="shared" si="3"/>
        <v>0</v>
      </c>
      <c r="O9" s="6" t="s">
        <v>68</v>
      </c>
      <c r="P9" s="6" t="s">
        <v>96</v>
      </c>
      <c r="Q9" s="6">
        <v>0.49213000000000001</v>
      </c>
      <c r="R9" s="6">
        <f t="shared" si="4"/>
        <v>1.2137332662503577</v>
      </c>
      <c r="S9" s="6">
        <v>506.35599999999999</v>
      </c>
      <c r="U9" s="17">
        <f t="shared" si="5"/>
        <v>0</v>
      </c>
      <c r="V9" s="6" t="s">
        <v>68</v>
      </c>
      <c r="W9" s="6" t="s">
        <v>96</v>
      </c>
      <c r="X9" s="6">
        <v>0.114611</v>
      </c>
      <c r="Y9" s="6">
        <v>919.82100000000003</v>
      </c>
      <c r="Z9" s="6">
        <v>1.8980999999999999</v>
      </c>
      <c r="AB9" s="17">
        <f t="shared" si="6"/>
        <v>0</v>
      </c>
      <c r="AC9" t="s">
        <v>68</v>
      </c>
      <c r="AD9" t="s">
        <v>99</v>
      </c>
      <c r="AE9">
        <v>0.33183333333333331</v>
      </c>
      <c r="AF9">
        <v>762.91800000000001</v>
      </c>
      <c r="AG9">
        <v>1.34815</v>
      </c>
      <c r="AI9" s="17">
        <f t="shared" si="7"/>
        <v>0</v>
      </c>
      <c r="AL9" s="17">
        <f t="shared" si="0"/>
        <v>0</v>
      </c>
      <c r="AM9" s="17" t="e">
        <f t="shared" si="1"/>
        <v>#DIV/0!</v>
      </c>
      <c r="AN9" s="17" t="e">
        <f t="shared" si="8"/>
        <v>#DIV/0!</v>
      </c>
    </row>
    <row r="10" spans="1:40" x14ac:dyDescent="0.25">
      <c r="A10" t="s">
        <v>70</v>
      </c>
      <c r="B10" t="s">
        <v>93</v>
      </c>
      <c r="C10">
        <v>0.98183333333333334</v>
      </c>
      <c r="D10">
        <v>216.37700000000001</v>
      </c>
      <c r="E10">
        <v>0.360628</v>
      </c>
      <c r="F10">
        <f>AVERAGE(C10:C12)</f>
        <v>0.98222222222222211</v>
      </c>
      <c r="G10" s="17">
        <f t="shared" si="2"/>
        <v>1.0058599305911133</v>
      </c>
      <c r="H10" t="s">
        <v>70</v>
      </c>
      <c r="I10" t="s">
        <v>93</v>
      </c>
      <c r="J10">
        <v>0.41193229428523542</v>
      </c>
      <c r="K10">
        <v>570.32299999999998</v>
      </c>
      <c r="L10">
        <v>1.0789299999999999</v>
      </c>
      <c r="M10">
        <f>AVERAGE(J10:J12)</f>
        <v>0.58864409809507856</v>
      </c>
      <c r="N10" s="17">
        <f t="shared" si="3"/>
        <v>0.6333285972758782</v>
      </c>
      <c r="O10" s="6" t="s">
        <v>70</v>
      </c>
      <c r="P10" s="6" t="s">
        <v>96</v>
      </c>
      <c r="Q10" s="6">
        <v>9.9293000000000006E-2</v>
      </c>
      <c r="R10" s="6">
        <f t="shared" si="4"/>
        <v>0.24488492310120652</v>
      </c>
      <c r="S10" s="6">
        <v>816.02099999999996</v>
      </c>
      <c r="T10" s="17">
        <f>AVERAGE(Q10:Q12)</f>
        <v>0.25686533333333333</v>
      </c>
      <c r="U10" s="17">
        <f t="shared" si="5"/>
        <v>0.63350334263945207</v>
      </c>
      <c r="V10" s="6" t="s">
        <v>70</v>
      </c>
      <c r="W10" s="6" t="s">
        <v>96</v>
      </c>
      <c r="X10" s="6">
        <v>0.142233</v>
      </c>
      <c r="Y10" s="6">
        <v>863.95399999999995</v>
      </c>
      <c r="Z10" s="6">
        <v>1.62764</v>
      </c>
      <c r="AA10" s="17">
        <f>AVERAGE(X10:X12)</f>
        <v>0.15399499999999999</v>
      </c>
      <c r="AB10" s="17">
        <f t="shared" si="6"/>
        <v>0.2181019135523582</v>
      </c>
      <c r="AC10" t="s">
        <v>70</v>
      </c>
      <c r="AD10" t="s">
        <v>99</v>
      </c>
      <c r="AE10">
        <v>0.86466666666666658</v>
      </c>
      <c r="AF10">
        <v>254.089</v>
      </c>
      <c r="AG10">
        <v>0.42454399999999998</v>
      </c>
      <c r="AH10" s="17">
        <f>AVERAGE(AE10:AE12)</f>
        <v>0.62091770885442721</v>
      </c>
      <c r="AI10" s="17">
        <f t="shared" si="7"/>
        <v>0.70950185323869075</v>
      </c>
      <c r="AL10" s="17">
        <f t="shared" si="0"/>
        <v>0.64005912745949856</v>
      </c>
      <c r="AM10" s="17">
        <f t="shared" si="1"/>
        <v>0.32853610653013809</v>
      </c>
      <c r="AN10" s="17">
        <f t="shared" si="8"/>
        <v>0.14692581345290026</v>
      </c>
    </row>
    <row r="11" spans="1:40" x14ac:dyDescent="0.25">
      <c r="A11" t="s">
        <v>71</v>
      </c>
      <c r="B11" t="s">
        <v>93</v>
      </c>
      <c r="C11">
        <v>0.96833333333333338</v>
      </c>
      <c r="D11">
        <v>200.74199999999999</v>
      </c>
      <c r="E11">
        <v>0.33456999999999998</v>
      </c>
      <c r="G11" s="17">
        <f t="shared" si="2"/>
        <v>0</v>
      </c>
      <c r="H11" t="s">
        <v>71</v>
      </c>
      <c r="I11" t="s">
        <v>93</v>
      </c>
      <c r="J11">
        <v>0.57850000000000001</v>
      </c>
      <c r="K11">
        <v>643.803</v>
      </c>
      <c r="L11">
        <v>1.08311</v>
      </c>
      <c r="N11" s="17">
        <f t="shared" si="3"/>
        <v>0</v>
      </c>
      <c r="O11" s="6" t="s">
        <v>71</v>
      </c>
      <c r="P11" s="6" t="s">
        <v>96</v>
      </c>
      <c r="Q11" s="6">
        <v>0.320994</v>
      </c>
      <c r="R11" s="6">
        <f t="shared" si="4"/>
        <v>0.79166296723785845</v>
      </c>
      <c r="S11" s="6">
        <v>629.15899999999999</v>
      </c>
      <c r="U11" s="17">
        <f t="shared" si="5"/>
        <v>0</v>
      </c>
      <c r="V11" s="6" t="s">
        <v>71</v>
      </c>
      <c r="W11" s="6" t="s">
        <v>96</v>
      </c>
      <c r="X11" s="6">
        <v>0.28511599999999998</v>
      </c>
      <c r="Y11" s="6">
        <v>681.64499999999998</v>
      </c>
      <c r="Z11" s="6">
        <v>1.2341899999999999</v>
      </c>
      <c r="AB11" s="17">
        <f t="shared" si="6"/>
        <v>0</v>
      </c>
      <c r="AC11" t="s">
        <v>71</v>
      </c>
      <c r="AD11" t="s">
        <v>99</v>
      </c>
      <c r="AE11">
        <v>0.50625312656328159</v>
      </c>
      <c r="AF11">
        <v>577.20799999999997</v>
      </c>
      <c r="AG11">
        <v>1.0015700000000001</v>
      </c>
      <c r="AI11" s="17">
        <f t="shared" si="7"/>
        <v>0</v>
      </c>
      <c r="AL11" s="17">
        <f t="shared" si="0"/>
        <v>0</v>
      </c>
      <c r="AM11" s="17" t="e">
        <f t="shared" si="1"/>
        <v>#DIV/0!</v>
      </c>
      <c r="AN11" s="17" t="e">
        <f t="shared" si="8"/>
        <v>#DIV/0!</v>
      </c>
    </row>
    <row r="12" spans="1:40" x14ac:dyDescent="0.25">
      <c r="A12" t="s">
        <v>72</v>
      </c>
      <c r="B12" t="s">
        <v>93</v>
      </c>
      <c r="C12">
        <v>0.99649999999999994</v>
      </c>
      <c r="D12">
        <v>172.76599999999999</v>
      </c>
      <c r="E12">
        <v>0.287943</v>
      </c>
      <c r="G12" s="17">
        <f t="shared" si="2"/>
        <v>0</v>
      </c>
      <c r="H12" t="s">
        <v>72</v>
      </c>
      <c r="I12" t="s">
        <v>93</v>
      </c>
      <c r="J12">
        <v>0.77549999999999997</v>
      </c>
      <c r="K12">
        <v>313.404</v>
      </c>
      <c r="L12">
        <v>0.52234000000000003</v>
      </c>
      <c r="N12" s="17">
        <f t="shared" si="3"/>
        <v>0</v>
      </c>
      <c r="O12" s="6" t="s">
        <v>72</v>
      </c>
      <c r="P12" s="6" t="s">
        <v>96</v>
      </c>
      <c r="Q12" s="6">
        <v>0.35030899999999998</v>
      </c>
      <c r="R12" s="6">
        <f t="shared" si="4"/>
        <v>0.86396213757929108</v>
      </c>
      <c r="S12" s="6">
        <v>587.11699999999996</v>
      </c>
      <c r="U12" s="17">
        <f t="shared" si="5"/>
        <v>0</v>
      </c>
      <c r="V12" s="6" t="s">
        <v>72</v>
      </c>
      <c r="W12" s="6" t="s">
        <v>96</v>
      </c>
      <c r="X12" s="6">
        <v>3.4636E-2</v>
      </c>
      <c r="Y12" s="6">
        <v>1094.8900000000001</v>
      </c>
      <c r="Z12" s="6">
        <v>2.4929100000000002</v>
      </c>
      <c r="AB12" s="17">
        <f t="shared" si="6"/>
        <v>0</v>
      </c>
      <c r="AC12" t="s">
        <v>72</v>
      </c>
      <c r="AD12" t="s">
        <v>99</v>
      </c>
      <c r="AE12">
        <v>0.49183333333333334</v>
      </c>
      <c r="AF12">
        <v>552.37900000000002</v>
      </c>
      <c r="AG12">
        <v>0.95451799999999998</v>
      </c>
      <c r="AI12" s="17">
        <f t="shared" si="7"/>
        <v>0</v>
      </c>
      <c r="AL12" s="17">
        <f t="shared" si="0"/>
        <v>0</v>
      </c>
      <c r="AM12" s="17" t="e">
        <f t="shared" si="1"/>
        <v>#DIV/0!</v>
      </c>
      <c r="AN12" s="17" t="e">
        <f t="shared" si="8"/>
        <v>#DIV/0!</v>
      </c>
    </row>
    <row r="13" spans="1:40" x14ac:dyDescent="0.25">
      <c r="A13" t="s">
        <v>73</v>
      </c>
      <c r="B13" t="s">
        <v>93</v>
      </c>
      <c r="C13">
        <v>0.97883333333333322</v>
      </c>
      <c r="D13">
        <v>220.35</v>
      </c>
      <c r="E13">
        <v>0.36725000000000002</v>
      </c>
      <c r="F13">
        <f>AVERAGE(C13:C15)</f>
        <v>0.99072222222222217</v>
      </c>
      <c r="G13" s="17">
        <f t="shared" si="2"/>
        <v>1.0145644876827671</v>
      </c>
      <c r="H13" t="s">
        <v>73</v>
      </c>
      <c r="I13" t="s">
        <v>93</v>
      </c>
      <c r="J13">
        <v>0.6386666666666666</v>
      </c>
      <c r="K13">
        <v>426.81799999999998</v>
      </c>
      <c r="L13">
        <v>0.71136299999999997</v>
      </c>
      <c r="M13">
        <f>AVERAGE(J13:J15)</f>
        <v>0.66455555555555557</v>
      </c>
      <c r="N13" s="17">
        <f t="shared" si="3"/>
        <v>0.71500256126565376</v>
      </c>
      <c r="O13" s="6" t="s">
        <v>73</v>
      </c>
      <c r="P13" s="6" t="s">
        <v>96</v>
      </c>
      <c r="Q13" s="6">
        <v>0.55316699999999996</v>
      </c>
      <c r="R13" s="6">
        <f t="shared" si="4"/>
        <v>1.364267957027435</v>
      </c>
      <c r="S13" s="6">
        <v>400.85899999999998</v>
      </c>
      <c r="T13" s="17">
        <f>AVERAGE(Q13:Q15)</f>
        <v>0.68727800000000006</v>
      </c>
      <c r="U13" s="17">
        <f t="shared" si="5"/>
        <v>1.6950240216243946</v>
      </c>
      <c r="V13" s="6" t="s">
        <v>73</v>
      </c>
      <c r="W13" s="6" t="s">
        <v>96</v>
      </c>
      <c r="X13" s="6">
        <v>0.17727100000000001</v>
      </c>
      <c r="Y13" s="6">
        <v>849.06200000000001</v>
      </c>
      <c r="Z13" s="6">
        <v>1.74274</v>
      </c>
      <c r="AA13" s="17">
        <f>AVERAGE(X13:X15)</f>
        <v>0.15578633333333333</v>
      </c>
      <c r="AB13" s="17">
        <f t="shared" si="6"/>
        <v>0.22063896493591043</v>
      </c>
      <c r="AC13" t="s">
        <v>73</v>
      </c>
      <c r="AD13" t="s">
        <v>99</v>
      </c>
      <c r="AE13">
        <v>0.47215738579526512</v>
      </c>
      <c r="AF13">
        <v>591.27300000000002</v>
      </c>
      <c r="AG13">
        <v>1.0231399999999999</v>
      </c>
      <c r="AH13" s="17">
        <f>AVERAGE(AE13:AE15)</f>
        <v>0.40592217776295803</v>
      </c>
      <c r="AI13" s="17">
        <f t="shared" si="7"/>
        <v>0.46383366634019702</v>
      </c>
      <c r="AL13" s="17">
        <f t="shared" si="0"/>
        <v>0.82181274036978458</v>
      </c>
      <c r="AM13" s="17">
        <f t="shared" si="1"/>
        <v>0.31528068503958412</v>
      </c>
      <c r="AN13" s="17">
        <f t="shared" si="8"/>
        <v>0.14099780874824219</v>
      </c>
    </row>
    <row r="14" spans="1:40" x14ac:dyDescent="0.25">
      <c r="A14" t="s">
        <v>74</v>
      </c>
      <c r="B14" t="s">
        <v>93</v>
      </c>
      <c r="C14">
        <v>0.996</v>
      </c>
      <c r="D14">
        <v>198.608</v>
      </c>
      <c r="E14">
        <v>0.331013</v>
      </c>
      <c r="G14" s="17">
        <f t="shared" si="2"/>
        <v>0</v>
      </c>
      <c r="H14" t="s">
        <v>74</v>
      </c>
      <c r="I14" t="s">
        <v>93</v>
      </c>
      <c r="J14">
        <v>0.7563333333333333</v>
      </c>
      <c r="K14">
        <v>314.17700000000002</v>
      </c>
      <c r="L14">
        <v>0.52625900000000003</v>
      </c>
      <c r="N14" s="17">
        <f t="shared" si="3"/>
        <v>0</v>
      </c>
      <c r="O14" s="6" t="s">
        <v>74</v>
      </c>
      <c r="P14" s="6" t="s">
        <v>96</v>
      </c>
      <c r="Q14" s="6">
        <v>0.64500000000000002</v>
      </c>
      <c r="R14" s="6">
        <f t="shared" si="4"/>
        <v>1.5907543875225665</v>
      </c>
      <c r="S14" s="6">
        <v>378.745</v>
      </c>
      <c r="U14" s="17">
        <f t="shared" si="5"/>
        <v>0</v>
      </c>
      <c r="V14" s="6" t="s">
        <v>74</v>
      </c>
      <c r="W14" s="6" t="s">
        <v>96</v>
      </c>
      <c r="X14" s="6">
        <v>0.24351400000000001</v>
      </c>
      <c r="Y14" s="6">
        <v>733.62800000000004</v>
      </c>
      <c r="Z14" s="6">
        <v>1.4944500000000001</v>
      </c>
      <c r="AB14" s="17">
        <f t="shared" si="6"/>
        <v>0</v>
      </c>
      <c r="AC14" t="s">
        <v>74</v>
      </c>
      <c r="AD14" t="s">
        <v>99</v>
      </c>
      <c r="AE14">
        <v>0.41816666666666669</v>
      </c>
      <c r="AF14">
        <v>574.99800000000005</v>
      </c>
      <c r="AG14">
        <v>0.98492299999999999</v>
      </c>
      <c r="AI14" s="17">
        <f t="shared" si="7"/>
        <v>0</v>
      </c>
      <c r="AL14" s="17">
        <f t="shared" si="0"/>
        <v>0</v>
      </c>
      <c r="AM14" s="17" t="e">
        <f t="shared" si="1"/>
        <v>#DIV/0!</v>
      </c>
      <c r="AN14" s="17" t="e">
        <f t="shared" si="8"/>
        <v>#DIV/0!</v>
      </c>
    </row>
    <row r="15" spans="1:40" x14ac:dyDescent="0.25">
      <c r="A15" t="s">
        <v>75</v>
      </c>
      <c r="B15" t="s">
        <v>93</v>
      </c>
      <c r="C15">
        <v>0.99733333333333329</v>
      </c>
      <c r="D15">
        <v>165.852</v>
      </c>
      <c r="E15">
        <v>0.27642</v>
      </c>
      <c r="G15" s="17">
        <f t="shared" si="2"/>
        <v>0</v>
      </c>
      <c r="H15" t="s">
        <v>75</v>
      </c>
      <c r="I15" t="s">
        <v>93</v>
      </c>
      <c r="J15">
        <v>0.59866666666666668</v>
      </c>
      <c r="K15">
        <v>428.46800000000002</v>
      </c>
      <c r="L15">
        <v>0.71542499999999998</v>
      </c>
      <c r="N15" s="17">
        <f t="shared" si="3"/>
        <v>0</v>
      </c>
      <c r="O15" s="6" t="s">
        <v>75</v>
      </c>
      <c r="P15" s="6" t="s">
        <v>96</v>
      </c>
      <c r="Q15" s="6">
        <v>0.86366699999999996</v>
      </c>
      <c r="R15" s="6">
        <f t="shared" si="4"/>
        <v>2.1300497203231821</v>
      </c>
      <c r="S15" s="6">
        <v>256.90899999999999</v>
      </c>
      <c r="U15" s="17">
        <f t="shared" si="5"/>
        <v>0</v>
      </c>
      <c r="V15" s="6" t="s">
        <v>75</v>
      </c>
      <c r="W15" s="6" t="s">
        <v>96</v>
      </c>
      <c r="X15" s="6">
        <v>4.6573999999999997E-2</v>
      </c>
      <c r="Y15" s="6">
        <v>931.02300000000002</v>
      </c>
      <c r="Z15" s="6">
        <v>2.0091100000000002</v>
      </c>
      <c r="AB15" s="17">
        <f t="shared" si="6"/>
        <v>0</v>
      </c>
      <c r="AC15" t="s">
        <v>75</v>
      </c>
      <c r="AD15" t="s">
        <v>99</v>
      </c>
      <c r="AE15">
        <v>0.32744248082694233</v>
      </c>
      <c r="AF15">
        <v>613.06299999999999</v>
      </c>
      <c r="AG15">
        <v>1.07254</v>
      </c>
      <c r="AI15" s="17">
        <f t="shared" si="7"/>
        <v>0</v>
      </c>
      <c r="AL15" s="17">
        <f t="shared" si="0"/>
        <v>0</v>
      </c>
      <c r="AM15" s="17" t="e">
        <f t="shared" si="1"/>
        <v>#DIV/0!</v>
      </c>
      <c r="AN15" s="17" t="e">
        <f t="shared" si="8"/>
        <v>#DIV/0!</v>
      </c>
    </row>
    <row r="16" spans="1:40" x14ac:dyDescent="0.25">
      <c r="A16" t="s">
        <v>76</v>
      </c>
      <c r="B16" t="s">
        <v>93</v>
      </c>
      <c r="C16">
        <v>0.95033333333333336</v>
      </c>
      <c r="D16">
        <v>240.357</v>
      </c>
      <c r="E16">
        <v>0.40059499999999998</v>
      </c>
      <c r="F16">
        <f>AVERAGE(C16:C18)</f>
        <v>0.97044444444444444</v>
      </c>
      <c r="G16" s="17">
        <f t="shared" si="2"/>
        <v>0.99379871422882171</v>
      </c>
      <c r="H16" t="s">
        <v>76</v>
      </c>
      <c r="I16" t="s">
        <v>93</v>
      </c>
      <c r="J16">
        <v>0.71733333333333327</v>
      </c>
      <c r="K16">
        <v>289.476</v>
      </c>
      <c r="L16">
        <v>0.48246</v>
      </c>
      <c r="M16">
        <f>AVERAGE(J16:J18)</f>
        <v>0.6691666666666668</v>
      </c>
      <c r="N16" s="17">
        <f t="shared" si="3"/>
        <v>0.71996370593920767</v>
      </c>
      <c r="O16" s="6" t="s">
        <v>76</v>
      </c>
      <c r="P16" s="6" t="s">
        <v>96</v>
      </c>
      <c r="Q16" s="6">
        <v>0.53300000000000003</v>
      </c>
      <c r="R16" s="6">
        <f t="shared" si="4"/>
        <v>1.3145303698442294</v>
      </c>
      <c r="S16" s="6">
        <v>502.34</v>
      </c>
      <c r="T16" s="17">
        <f>AVERAGE(Q16:Q18)</f>
        <v>0.7096110000000001</v>
      </c>
      <c r="U16" s="17">
        <f t="shared" si="5"/>
        <v>1.7501035840066297</v>
      </c>
      <c r="V16" s="6" t="s">
        <v>76</v>
      </c>
      <c r="W16" s="6" t="s">
        <v>96</v>
      </c>
      <c r="X16" s="6">
        <v>5.6395000000000001E-2</v>
      </c>
      <c r="Y16" s="6">
        <v>944.47699999999998</v>
      </c>
      <c r="Z16" s="6">
        <v>2.2322799999999998</v>
      </c>
      <c r="AA16" s="17">
        <f>AVERAGE(X16:X18)</f>
        <v>8.5316666666666666E-2</v>
      </c>
      <c r="AB16" s="17">
        <f t="shared" si="6"/>
        <v>0.12083332743211594</v>
      </c>
      <c r="AC16" t="s">
        <v>76</v>
      </c>
      <c r="AD16" t="s">
        <v>99</v>
      </c>
      <c r="AE16">
        <v>0.53009838252459551</v>
      </c>
      <c r="AF16">
        <v>521.74900000000002</v>
      </c>
      <c r="AG16">
        <v>0.924431</v>
      </c>
      <c r="AH16" s="17">
        <f>AVERAGE(AE16:AE18)</f>
        <v>0.44247142186557692</v>
      </c>
      <c r="AI16" s="17">
        <f t="shared" si="7"/>
        <v>0.50559726247457792</v>
      </c>
      <c r="AL16" s="17">
        <f t="shared" si="0"/>
        <v>0.8180593188162707</v>
      </c>
      <c r="AM16" s="17">
        <f t="shared" si="1"/>
        <v>0.33193243810312567</v>
      </c>
      <c r="AN16" s="17">
        <f t="shared" si="8"/>
        <v>0.14844469910716607</v>
      </c>
    </row>
    <row r="17" spans="1:40" x14ac:dyDescent="0.25">
      <c r="A17" t="s">
        <v>77</v>
      </c>
      <c r="B17" t="s">
        <v>93</v>
      </c>
      <c r="C17">
        <v>0.97350000000000003</v>
      </c>
      <c r="D17">
        <v>240.07300000000001</v>
      </c>
      <c r="E17">
        <v>0.40012199999999998</v>
      </c>
      <c r="G17" s="17">
        <f t="shared" si="2"/>
        <v>0</v>
      </c>
      <c r="H17" t="s">
        <v>77</v>
      </c>
      <c r="I17" t="s">
        <v>93</v>
      </c>
      <c r="J17">
        <v>0.73016666666666674</v>
      </c>
      <c r="K17">
        <v>285.75700000000001</v>
      </c>
      <c r="L17">
        <v>0.47626099999999999</v>
      </c>
      <c r="N17" s="17">
        <f t="shared" si="3"/>
        <v>0</v>
      </c>
      <c r="O17" s="6" t="s">
        <v>77</v>
      </c>
      <c r="P17" s="6" t="s">
        <v>96</v>
      </c>
      <c r="Q17" s="6">
        <v>0.80883300000000002</v>
      </c>
      <c r="R17" s="6">
        <f t="shared" si="4"/>
        <v>1.9948134008109148</v>
      </c>
      <c r="S17" s="6">
        <v>326.49799999999999</v>
      </c>
      <c r="U17" s="17">
        <f t="shared" si="5"/>
        <v>0</v>
      </c>
      <c r="V17" s="6" t="s">
        <v>77</v>
      </c>
      <c r="W17" s="6" t="s">
        <v>96</v>
      </c>
      <c r="X17" s="6">
        <v>0.16308800000000001</v>
      </c>
      <c r="Y17" s="6">
        <v>806.80399999999997</v>
      </c>
      <c r="Z17" s="6">
        <v>1.6939</v>
      </c>
      <c r="AB17" s="17">
        <f t="shared" si="6"/>
        <v>0</v>
      </c>
      <c r="AC17" t="s">
        <v>77</v>
      </c>
      <c r="AD17" t="s">
        <v>99</v>
      </c>
      <c r="AE17">
        <v>0.44764921640546851</v>
      </c>
      <c r="AF17">
        <v>593.46600000000001</v>
      </c>
      <c r="AG17">
        <v>1.02552</v>
      </c>
      <c r="AI17" s="17">
        <f t="shared" si="7"/>
        <v>0</v>
      </c>
      <c r="AL17" s="17">
        <f t="shared" si="0"/>
        <v>0</v>
      </c>
      <c r="AM17" s="17" t="e">
        <f t="shared" si="1"/>
        <v>#DIV/0!</v>
      </c>
      <c r="AN17" s="17" t="e">
        <f t="shared" si="8"/>
        <v>#DIV/0!</v>
      </c>
    </row>
    <row r="18" spans="1:40" x14ac:dyDescent="0.25">
      <c r="A18" t="s">
        <v>78</v>
      </c>
      <c r="B18" t="s">
        <v>93</v>
      </c>
      <c r="C18">
        <v>0.98750000000000004</v>
      </c>
      <c r="D18">
        <v>202.23400000000001</v>
      </c>
      <c r="E18">
        <v>0.33705600000000002</v>
      </c>
      <c r="G18" s="17">
        <f t="shared" si="2"/>
        <v>0</v>
      </c>
      <c r="H18" t="s">
        <v>78</v>
      </c>
      <c r="I18" t="s">
        <v>93</v>
      </c>
      <c r="J18">
        <v>0.56000000000000005</v>
      </c>
      <c r="K18">
        <v>379.81400000000002</v>
      </c>
      <c r="L18">
        <v>0.633023</v>
      </c>
      <c r="N18" s="17">
        <f t="shared" si="3"/>
        <v>0</v>
      </c>
      <c r="O18" s="6" t="s">
        <v>78</v>
      </c>
      <c r="P18" s="6" t="s">
        <v>96</v>
      </c>
      <c r="Q18" s="6">
        <v>0.78700000000000003</v>
      </c>
      <c r="R18" s="6">
        <f t="shared" si="4"/>
        <v>1.9409669813647441</v>
      </c>
      <c r="S18" s="6">
        <v>322.26499999999999</v>
      </c>
      <c r="U18" s="17">
        <f t="shared" si="5"/>
        <v>0</v>
      </c>
      <c r="V18" s="6" t="s">
        <v>78</v>
      </c>
      <c r="W18" s="6" t="s">
        <v>96</v>
      </c>
      <c r="X18" s="6">
        <v>3.6466999999999999E-2</v>
      </c>
      <c r="Y18" s="6">
        <v>919.09799999999996</v>
      </c>
      <c r="Z18" s="6">
        <v>2.17075</v>
      </c>
      <c r="AB18" s="17">
        <f t="shared" si="6"/>
        <v>0</v>
      </c>
      <c r="AC18" t="s">
        <v>78</v>
      </c>
      <c r="AD18" t="s">
        <v>99</v>
      </c>
      <c r="AE18">
        <v>0.34966666666666668</v>
      </c>
      <c r="AF18">
        <v>754.125</v>
      </c>
      <c r="AG18">
        <v>1.3074300000000001</v>
      </c>
      <c r="AI18" s="17">
        <f t="shared" si="7"/>
        <v>0</v>
      </c>
      <c r="AL18" s="17">
        <f t="shared" si="0"/>
        <v>0</v>
      </c>
      <c r="AM18" s="17" t="e">
        <f t="shared" si="1"/>
        <v>#DIV/0!</v>
      </c>
      <c r="AN18" s="17" t="e">
        <f t="shared" si="8"/>
        <v>#DIV/0!</v>
      </c>
    </row>
    <row r="19" spans="1:40" x14ac:dyDescent="0.25">
      <c r="A19" t="s">
        <v>79</v>
      </c>
      <c r="B19" t="s">
        <v>93</v>
      </c>
      <c r="C19">
        <v>0.9976666666666667</v>
      </c>
      <c r="D19">
        <v>157.04300000000001</v>
      </c>
      <c r="E19">
        <v>0.26173800000000003</v>
      </c>
      <c r="F19">
        <f>AVERAGE(C19:C20)</f>
        <v>0.9879159331979237</v>
      </c>
      <c r="G19" s="17">
        <f t="shared" si="2"/>
        <v>1.0116906637971568</v>
      </c>
      <c r="H19" t="s">
        <v>79</v>
      </c>
      <c r="I19" t="s">
        <v>93</v>
      </c>
      <c r="J19">
        <v>0.7363333333333334</v>
      </c>
      <c r="K19">
        <v>271.56900000000002</v>
      </c>
      <c r="L19">
        <v>0.45261400000000002</v>
      </c>
      <c r="M19">
        <f>AVERAGE(J19:J21)</f>
        <v>0.80838888888888893</v>
      </c>
      <c r="N19" s="17">
        <f t="shared" si="3"/>
        <v>0.86975441138409371</v>
      </c>
      <c r="O19" s="6" t="s">
        <v>79</v>
      </c>
      <c r="P19" s="6" t="s">
        <v>96</v>
      </c>
      <c r="Q19" s="6">
        <v>0.303369</v>
      </c>
      <c r="R19" s="6">
        <f t="shared" si="4"/>
        <v>0.74819467874160228</v>
      </c>
      <c r="S19" s="6">
        <v>561.86400000000003</v>
      </c>
      <c r="T19" s="17">
        <f>AVERAGE(Q19:Q21)</f>
        <v>0.40900733333333328</v>
      </c>
      <c r="U19" s="17">
        <f t="shared" si="5"/>
        <v>1.0087290077967517</v>
      </c>
      <c r="V19" s="6" t="s">
        <v>79</v>
      </c>
      <c r="W19" s="6" t="s">
        <v>96</v>
      </c>
      <c r="X19" s="6">
        <v>0.20125499999999999</v>
      </c>
      <c r="Y19" s="6">
        <v>750.25699999999995</v>
      </c>
      <c r="Z19" s="6">
        <v>1.5044200000000001</v>
      </c>
      <c r="AA19" s="17">
        <f>AVERAGE(X19:X21)</f>
        <v>0.14091933333333331</v>
      </c>
      <c r="AB19" s="17">
        <f t="shared" si="6"/>
        <v>0.19958294916408073</v>
      </c>
      <c r="AC19" t="s">
        <v>79</v>
      </c>
      <c r="AD19" t="s">
        <v>99</v>
      </c>
      <c r="AE19">
        <v>0.473420260782347</v>
      </c>
      <c r="AF19">
        <v>590.87699999999995</v>
      </c>
      <c r="AG19">
        <v>1.03681</v>
      </c>
      <c r="AH19" s="17">
        <f>AVERAGE(AE19:AE21)</f>
        <v>0.42548459844097458</v>
      </c>
      <c r="AI19" s="17">
        <f t="shared" si="7"/>
        <v>0.48618698873213678</v>
      </c>
      <c r="AL19" s="17">
        <f t="shared" si="0"/>
        <v>0.71518880417484387</v>
      </c>
      <c r="AM19" s="17">
        <f t="shared" si="1"/>
        <v>0.33954781470393203</v>
      </c>
      <c r="AN19" s="17">
        <f t="shared" si="8"/>
        <v>0.15185039905789893</v>
      </c>
    </row>
    <row r="20" spans="1:40" x14ac:dyDescent="0.25">
      <c r="A20" t="s">
        <v>80</v>
      </c>
      <c r="B20" t="s">
        <v>93</v>
      </c>
      <c r="C20">
        <v>0.97816519972918081</v>
      </c>
      <c r="D20">
        <v>174.05</v>
      </c>
      <c r="E20">
        <v>0.294601</v>
      </c>
      <c r="H20" t="s">
        <v>80</v>
      </c>
      <c r="I20" t="s">
        <v>93</v>
      </c>
      <c r="J20">
        <v>0.94299999999999995</v>
      </c>
      <c r="K20">
        <v>137.251</v>
      </c>
      <c r="L20">
        <v>0.22875200000000001</v>
      </c>
      <c r="N20" s="17">
        <f t="shared" si="3"/>
        <v>0</v>
      </c>
      <c r="O20" s="6" t="s">
        <v>80</v>
      </c>
      <c r="P20" s="6" t="s">
        <v>96</v>
      </c>
      <c r="Q20" s="6">
        <v>0.40150000000000002</v>
      </c>
      <c r="R20" s="6">
        <f t="shared" si="4"/>
        <v>0.99021377765939611</v>
      </c>
      <c r="S20" s="6">
        <v>474.19200000000001</v>
      </c>
      <c r="U20" s="17">
        <f t="shared" si="5"/>
        <v>0</v>
      </c>
      <c r="V20" s="6" t="s">
        <v>80</v>
      </c>
      <c r="W20" s="6" t="s">
        <v>96</v>
      </c>
      <c r="X20" s="6">
        <v>3.9653000000000001E-2</v>
      </c>
      <c r="Y20" s="6">
        <v>859.28499999999997</v>
      </c>
      <c r="Z20" s="6">
        <v>2.27746</v>
      </c>
      <c r="AB20" s="17">
        <f t="shared" si="6"/>
        <v>0</v>
      </c>
      <c r="AC20" t="s">
        <v>80</v>
      </c>
      <c r="AD20" t="s">
        <v>99</v>
      </c>
      <c r="AE20">
        <v>0.36670020120724345</v>
      </c>
      <c r="AF20">
        <v>711.02599999999995</v>
      </c>
      <c r="AG20">
        <v>1.2846</v>
      </c>
      <c r="AI20" s="17">
        <f t="shared" si="7"/>
        <v>0</v>
      </c>
      <c r="AL20" s="17">
        <f t="shared" si="0"/>
        <v>0</v>
      </c>
      <c r="AM20" s="17" t="e">
        <f t="shared" si="1"/>
        <v>#DIV/0!</v>
      </c>
      <c r="AN20" s="17" t="e">
        <f t="shared" si="8"/>
        <v>#DIV/0!</v>
      </c>
    </row>
    <row r="21" spans="1:40" x14ac:dyDescent="0.25">
      <c r="H21" t="s">
        <v>81</v>
      </c>
      <c r="I21" t="s">
        <v>93</v>
      </c>
      <c r="J21">
        <v>0.74583333333333335</v>
      </c>
      <c r="K21">
        <v>275.21899999999999</v>
      </c>
      <c r="L21">
        <v>0.45869799999999999</v>
      </c>
      <c r="N21" s="17">
        <f t="shared" si="3"/>
        <v>0</v>
      </c>
      <c r="O21" s="6" t="s">
        <v>81</v>
      </c>
      <c r="P21" s="6" t="s">
        <v>96</v>
      </c>
      <c r="Q21" s="6">
        <v>0.52215299999999998</v>
      </c>
      <c r="R21" s="6">
        <f t="shared" si="4"/>
        <v>1.2877785669892567</v>
      </c>
      <c r="S21" s="6">
        <v>339.97</v>
      </c>
      <c r="U21" s="17">
        <f>T21/0.405468</f>
        <v>0</v>
      </c>
      <c r="V21" s="6" t="s">
        <v>81</v>
      </c>
      <c r="W21" s="6" t="s">
        <v>96</v>
      </c>
      <c r="X21" s="6">
        <v>0.18185000000000001</v>
      </c>
      <c r="Y21" s="6">
        <v>724.10799999999995</v>
      </c>
      <c r="Z21" s="6">
        <v>1.57999</v>
      </c>
      <c r="AB21" s="17">
        <f t="shared" si="6"/>
        <v>0</v>
      </c>
      <c r="AC21" t="s">
        <v>81</v>
      </c>
      <c r="AD21" t="s">
        <v>99</v>
      </c>
      <c r="AE21">
        <v>0.43633333333333335</v>
      </c>
      <c r="AF21">
        <v>649.40300000000002</v>
      </c>
      <c r="AG21">
        <v>1.1596500000000001</v>
      </c>
      <c r="AI21" s="17">
        <f t="shared" si="7"/>
        <v>0</v>
      </c>
      <c r="AL21" s="17">
        <f t="shared" si="0"/>
        <v>0</v>
      </c>
      <c r="AM21" s="17" t="e">
        <f t="shared" si="1"/>
        <v>#DIV/0!</v>
      </c>
      <c r="AN21" s="17" t="e">
        <f t="shared" si="8"/>
        <v>#DIV/0!</v>
      </c>
    </row>
    <row r="22" spans="1:40" x14ac:dyDescent="0.25">
      <c r="H22" t="s">
        <v>82</v>
      </c>
      <c r="I22" t="s">
        <v>93</v>
      </c>
      <c r="J22">
        <v>0.76550000000000007</v>
      </c>
      <c r="K22">
        <v>289.57499999999999</v>
      </c>
      <c r="L22">
        <v>0.48262500000000003</v>
      </c>
      <c r="M22" s="17">
        <f>AVERAGE(J22:J24)</f>
        <v>0.81701971459979672</v>
      </c>
      <c r="N22" s="17">
        <f t="shared" si="3"/>
        <v>0.87904041078256034</v>
      </c>
      <c r="O22" s="6" t="s">
        <v>64</v>
      </c>
      <c r="P22" s="6" t="s">
        <v>96</v>
      </c>
      <c r="Q22" s="6">
        <v>0.77809300000000003</v>
      </c>
      <c r="R22" s="6">
        <f t="shared" si="4"/>
        <v>1.9189997731016999</v>
      </c>
      <c r="S22" s="6">
        <v>329.71</v>
      </c>
      <c r="T22" s="17">
        <f>AVERAGE(Q22:Q24)</f>
        <v>0.75136433333333341</v>
      </c>
      <c r="U22" s="17">
        <f t="shared" si="5"/>
        <v>1.8530792401208811</v>
      </c>
      <c r="V22" s="6" t="s">
        <v>82</v>
      </c>
      <c r="W22" s="6" t="s">
        <v>96</v>
      </c>
      <c r="X22" s="6">
        <v>9.1828000000000007E-2</v>
      </c>
      <c r="Y22" s="6">
        <v>805.68200000000002</v>
      </c>
      <c r="Z22" s="6">
        <v>2.11632</v>
      </c>
      <c r="AA22" s="17">
        <f>AVERAGE(X22:X24)</f>
        <v>4.9662666666666667E-2</v>
      </c>
      <c r="AB22" s="17">
        <f t="shared" si="6"/>
        <v>7.0336846210025755E-2</v>
      </c>
      <c r="AC22" t="s">
        <v>82</v>
      </c>
      <c r="AD22" t="s">
        <v>99</v>
      </c>
      <c r="AE22">
        <v>0.35164650537634407</v>
      </c>
      <c r="AF22">
        <v>738.36699999999996</v>
      </c>
      <c r="AG22">
        <v>1.41639</v>
      </c>
      <c r="AH22" s="17">
        <f>AVERAGE(AE22:AE24)</f>
        <v>0.46668024967252525</v>
      </c>
      <c r="AI22" s="17">
        <f t="shared" si="7"/>
        <v>0.53325987854886525</v>
      </c>
      <c r="AL22" s="17">
        <f t="shared" si="0"/>
        <v>0.83392909391558312</v>
      </c>
      <c r="AM22" s="17">
        <f t="shared" si="1"/>
        <v>0.3491918204721724</v>
      </c>
      <c r="AN22" s="17">
        <f t="shared" si="8"/>
        <v>0.15616332955253603</v>
      </c>
    </row>
    <row r="23" spans="1:40" x14ac:dyDescent="0.25">
      <c r="H23" t="s">
        <v>83</v>
      </c>
      <c r="I23" t="s">
        <v>93</v>
      </c>
      <c r="J23">
        <v>0.71766666666666667</v>
      </c>
      <c r="K23">
        <v>278.435</v>
      </c>
      <c r="L23">
        <v>0.464059</v>
      </c>
      <c r="O23" s="6" t="s">
        <v>67</v>
      </c>
      <c r="P23" s="6" t="s">
        <v>96</v>
      </c>
      <c r="Q23" s="6">
        <v>0.721167</v>
      </c>
      <c r="R23" s="6">
        <f t="shared" si="4"/>
        <v>1.7786039835449408</v>
      </c>
      <c r="S23" s="6">
        <v>347.67500000000001</v>
      </c>
      <c r="U23" s="17">
        <f t="shared" si="5"/>
        <v>0</v>
      </c>
      <c r="V23" s="6" t="s">
        <v>83</v>
      </c>
      <c r="W23" s="6" t="s">
        <v>96</v>
      </c>
      <c r="X23" s="6">
        <v>3.0162999999999999E-2</v>
      </c>
      <c r="Y23" s="6">
        <v>955.05</v>
      </c>
      <c r="Z23" s="6">
        <v>2.5312700000000001</v>
      </c>
      <c r="AC23" t="s">
        <v>83</v>
      </c>
      <c r="AD23" t="s">
        <v>99</v>
      </c>
      <c r="AE23">
        <v>0.39022757697456495</v>
      </c>
      <c r="AF23">
        <v>710.524</v>
      </c>
      <c r="AG23">
        <v>1.3391</v>
      </c>
    </row>
    <row r="24" spans="1:40" x14ac:dyDescent="0.25">
      <c r="H24" t="s">
        <v>84</v>
      </c>
      <c r="I24" t="s">
        <v>93</v>
      </c>
      <c r="J24">
        <v>0.96789247713272342</v>
      </c>
      <c r="K24">
        <v>129.03200000000001</v>
      </c>
      <c r="L24">
        <v>0.240867</v>
      </c>
      <c r="O24" s="6" t="s">
        <v>68</v>
      </c>
      <c r="P24" s="6" t="s">
        <v>96</v>
      </c>
      <c r="Q24" s="6">
        <v>0.75483299999999998</v>
      </c>
      <c r="R24" s="6">
        <f t="shared" si="4"/>
        <v>1.8616339637160022</v>
      </c>
      <c r="S24" s="6">
        <v>349.02800000000002</v>
      </c>
      <c r="U24" s="17">
        <f t="shared" si="5"/>
        <v>0</v>
      </c>
      <c r="V24" s="6" t="s">
        <v>84</v>
      </c>
      <c r="W24" s="6" t="s">
        <v>96</v>
      </c>
      <c r="X24" s="6">
        <v>2.6997E-2</v>
      </c>
      <c r="Y24" s="6">
        <v>839.87699999999995</v>
      </c>
      <c r="Z24" s="6">
        <v>2.2125300000000001</v>
      </c>
      <c r="AC24" t="s">
        <v>84</v>
      </c>
      <c r="AD24" t="s">
        <v>99</v>
      </c>
      <c r="AE24">
        <v>0.65816666666666668</v>
      </c>
      <c r="AF24">
        <v>474.666</v>
      </c>
      <c r="AG24">
        <v>0.82838699999999998</v>
      </c>
    </row>
    <row r="25" spans="1:40" x14ac:dyDescent="0.25">
      <c r="O25" s="6" t="s">
        <v>70</v>
      </c>
      <c r="P25" s="6" t="s">
        <v>96</v>
      </c>
      <c r="Q25" s="6">
        <v>0.78749999999999998</v>
      </c>
      <c r="R25" s="6">
        <f t="shared" si="4"/>
        <v>1.942200124300808</v>
      </c>
      <c r="S25" s="6">
        <v>310.40100000000001</v>
      </c>
    </row>
    <row r="26" spans="1:40" x14ac:dyDescent="0.25">
      <c r="A26" t="s">
        <v>489</v>
      </c>
      <c r="C26">
        <v>40</v>
      </c>
      <c r="H26" s="17" t="s">
        <v>489</v>
      </c>
      <c r="I26" s="17"/>
      <c r="J26" s="17">
        <v>130</v>
      </c>
      <c r="O26" s="17" t="s">
        <v>489</v>
      </c>
      <c r="W26" s="17" t="s">
        <v>489</v>
      </c>
      <c r="X26" s="17"/>
      <c r="Y26" s="17">
        <v>150</v>
      </c>
      <c r="AD26" s="17" t="s">
        <v>489</v>
      </c>
      <c r="AE26" s="17"/>
      <c r="AF26" s="17">
        <v>150</v>
      </c>
    </row>
    <row r="27" spans="1:40" x14ac:dyDescent="0.25">
      <c r="Q27" s="17"/>
      <c r="R27" s="17">
        <v>50</v>
      </c>
      <c r="AF27" t="s">
        <v>485</v>
      </c>
    </row>
    <row r="28" spans="1:40" x14ac:dyDescent="0.25">
      <c r="A28" s="7" t="s">
        <v>484</v>
      </c>
      <c r="H28" s="7" t="s">
        <v>484</v>
      </c>
      <c r="O28" s="7" t="s">
        <v>484</v>
      </c>
      <c r="V28" s="7" t="s">
        <v>484</v>
      </c>
      <c r="AC28" s="7" t="s">
        <v>484</v>
      </c>
      <c r="AF28" s="7" t="s">
        <v>484</v>
      </c>
    </row>
    <row r="29" spans="1:40" x14ac:dyDescent="0.25">
      <c r="A29" s="17" t="s">
        <v>480</v>
      </c>
      <c r="B29">
        <f>C3</f>
        <v>0.97649608268044674</v>
      </c>
      <c r="H29" s="17" t="s">
        <v>480</v>
      </c>
      <c r="I29">
        <f>J3</f>
        <v>0.92944528238645885</v>
      </c>
      <c r="O29" s="17" t="s">
        <v>480</v>
      </c>
      <c r="P29">
        <f>Q3</f>
        <v>0.405468</v>
      </c>
      <c r="V29" s="17" t="s">
        <v>480</v>
      </c>
      <c r="W29">
        <f>X3</f>
        <v>0.70606899999999995</v>
      </c>
      <c r="AC29" s="17" t="s">
        <v>480</v>
      </c>
      <c r="AD29">
        <f>AE3</f>
        <v>0.87514585764294051</v>
      </c>
      <c r="AF29" s="17" t="s">
        <v>480</v>
      </c>
      <c r="AG29">
        <f>AVERAGE(AD29,W29,P29,I29,I30)</f>
        <v>0.6450362141391397</v>
      </c>
    </row>
    <row r="30" spans="1:40" x14ac:dyDescent="0.25">
      <c r="A30" s="17" t="s">
        <v>481</v>
      </c>
      <c r="B30">
        <f>AVERAGE(C4:C6)</f>
        <v>0.70277839832607603</v>
      </c>
      <c r="H30" s="17" t="s">
        <v>481</v>
      </c>
      <c r="I30">
        <f>AVERAGE(J4:J6)</f>
        <v>0.30905293066629919</v>
      </c>
      <c r="O30" s="17" t="s">
        <v>481</v>
      </c>
      <c r="P30">
        <f>AVERAGE(Q4:Q6)</f>
        <v>0.15521833333333335</v>
      </c>
      <c r="V30" s="17" t="s">
        <v>481</v>
      </c>
      <c r="W30">
        <f>AVERAGE(X4:X6)</f>
        <v>0.29409500000000005</v>
      </c>
      <c r="AC30" s="17" t="s">
        <v>481</v>
      </c>
      <c r="AD30">
        <f>AVERAGE(AE4:AE6)</f>
        <v>0.42626363653201454</v>
      </c>
      <c r="AF30" s="17" t="s">
        <v>481</v>
      </c>
      <c r="AG30" s="17">
        <f>AVERAGE(AD30,W30,P30,I30,I31)</f>
        <v>0.36983709121744057</v>
      </c>
    </row>
    <row r="31" spans="1:40" x14ac:dyDescent="0.25">
      <c r="A31" s="17" t="s">
        <v>483</v>
      </c>
      <c r="B31">
        <f>AVERAGE(C13:C15)</f>
        <v>0.99072222222222217</v>
      </c>
      <c r="H31" s="17" t="s">
        <v>483</v>
      </c>
      <c r="I31">
        <f>AVERAGE(J13:J15)</f>
        <v>0.66455555555555557</v>
      </c>
      <c r="O31" s="17" t="s">
        <v>483</v>
      </c>
      <c r="P31">
        <f>AVERAGE(Q13:Q15)</f>
        <v>0.68727800000000006</v>
      </c>
      <c r="V31" s="17" t="s">
        <v>483</v>
      </c>
      <c r="W31">
        <f>AVERAGE(X13:X15)</f>
        <v>0.15578633333333333</v>
      </c>
      <c r="AC31" s="17" t="s">
        <v>483</v>
      </c>
      <c r="AD31">
        <f>AVERAGE(AE13:AE15)</f>
        <v>0.40592217776295803</v>
      </c>
      <c r="AF31" s="17" t="s">
        <v>483</v>
      </c>
      <c r="AG31" s="17">
        <f>AVERAGE(AD31,W31,P31,I31,I32)</f>
        <v>0.47838551666296175</v>
      </c>
    </row>
    <row r="32" spans="1:40" x14ac:dyDescent="0.25">
      <c r="A32" s="17"/>
      <c r="H32" s="17"/>
      <c r="O32" s="17"/>
      <c r="AF32" s="17"/>
    </row>
    <row r="33" spans="1:33" x14ac:dyDescent="0.25">
      <c r="A33" s="7" t="s">
        <v>478</v>
      </c>
      <c r="H33" s="7" t="s">
        <v>478</v>
      </c>
      <c r="O33" s="7" t="s">
        <v>478</v>
      </c>
      <c r="V33" s="7" t="s">
        <v>478</v>
      </c>
      <c r="AC33" s="7" t="s">
        <v>478</v>
      </c>
      <c r="AF33" s="7" t="s">
        <v>478</v>
      </c>
    </row>
    <row r="34" spans="1:33" x14ac:dyDescent="0.25">
      <c r="A34" s="17" t="s">
        <v>480</v>
      </c>
      <c r="B34">
        <f>E3</f>
        <v>0.28069300000000003</v>
      </c>
      <c r="H34" s="17" t="s">
        <v>480</v>
      </c>
      <c r="I34">
        <f>AVERAGE(L3)</f>
        <v>0.348771</v>
      </c>
      <c r="O34" s="17" t="s">
        <v>480</v>
      </c>
      <c r="P34" t="e">
        <f>AVERAGE(#REF!)</f>
        <v>#REF!</v>
      </c>
      <c r="V34" s="17" t="s">
        <v>480</v>
      </c>
      <c r="W34">
        <f>Z3</f>
        <v>0.53377600000000003</v>
      </c>
      <c r="AC34" s="17" t="s">
        <v>480</v>
      </c>
      <c r="AD34">
        <f>AG3</f>
        <v>0.47840500000000002</v>
      </c>
      <c r="AF34" s="17" t="s">
        <v>480</v>
      </c>
      <c r="AG34" t="e">
        <f>AVERAGE(AD34,W34,P34,I34,B34)</f>
        <v>#REF!</v>
      </c>
    </row>
    <row r="35" spans="1:33" x14ac:dyDescent="0.25">
      <c r="A35" s="17" t="s">
        <v>481</v>
      </c>
      <c r="B35">
        <f>AVERAGE(E4:E6)</f>
        <v>0.71395033333333335</v>
      </c>
      <c r="H35" s="17" t="s">
        <v>481</v>
      </c>
      <c r="I35">
        <f>AVERAGE(L4:L6)</f>
        <v>1.7985716666666665</v>
      </c>
      <c r="O35" s="17" t="s">
        <v>481</v>
      </c>
      <c r="P35" t="e">
        <f>AVERAGE(#REF!)</f>
        <v>#REF!</v>
      </c>
      <c r="V35" s="17" t="s">
        <v>481</v>
      </c>
      <c r="W35">
        <f>AVERAGE(Z4:Z6)</f>
        <v>1.3018190000000001</v>
      </c>
      <c r="AC35" s="17" t="s">
        <v>481</v>
      </c>
      <c r="AD35">
        <f>AVERAGE(AG4:AG6)</f>
        <v>0.97437800000000008</v>
      </c>
      <c r="AF35" s="17" t="s">
        <v>481</v>
      </c>
      <c r="AG35" s="17" t="e">
        <f>AVERAGE(AD35,W35,P35,I35,B35)</f>
        <v>#REF!</v>
      </c>
    </row>
    <row r="36" spans="1:33" x14ac:dyDescent="0.25">
      <c r="A36" s="17" t="s">
        <v>483</v>
      </c>
      <c r="B36">
        <f>AVERAGE(E13:E15)</f>
        <v>0.32489433333333334</v>
      </c>
      <c r="H36" s="17" t="s">
        <v>483</v>
      </c>
      <c r="I36">
        <f>AVERAGE(L13:L15)</f>
        <v>0.65101566666666666</v>
      </c>
      <c r="O36" s="17" t="s">
        <v>483</v>
      </c>
      <c r="P36" t="e">
        <f>AVERAGE(#REF!)</f>
        <v>#REF!</v>
      </c>
      <c r="V36" s="17" t="s">
        <v>483</v>
      </c>
      <c r="W36">
        <f>AVERAGE(Z13:Z15)</f>
        <v>1.7487666666666666</v>
      </c>
      <c r="AC36" s="17" t="s">
        <v>483</v>
      </c>
      <c r="AD36">
        <f>AVERAGE(AG13:AG15)</f>
        <v>1.0268676666666667</v>
      </c>
      <c r="AF36" s="17" t="s">
        <v>483</v>
      </c>
      <c r="AG36" s="17" t="e">
        <f>AVERAGE(AD36,W36,P36,I36,B36)</f>
        <v>#REF!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opLeftCell="O1" workbookViewId="0">
      <selection activeCell="AD20" sqref="AD20"/>
    </sheetView>
  </sheetViews>
  <sheetFormatPr defaultColWidth="8.85546875" defaultRowHeight="15" x14ac:dyDescent="0.25"/>
  <cols>
    <col min="7" max="7" width="8.85546875" style="17"/>
    <col min="14" max="14" width="8.85546875" style="17"/>
    <col min="21" max="21" width="8.85546875" style="17"/>
    <col min="25" max="25" width="8.85546875" style="17"/>
  </cols>
  <sheetData>
    <row r="1" spans="1:33" s="7" customFormat="1" x14ac:dyDescent="0.25">
      <c r="A1" s="7" t="s">
        <v>43</v>
      </c>
      <c r="H1" s="7" t="s">
        <v>46</v>
      </c>
      <c r="O1" s="7" t="s">
        <v>47</v>
      </c>
      <c r="V1" s="7" t="s">
        <v>48</v>
      </c>
    </row>
    <row r="2" spans="1:33" x14ac:dyDescent="0.25">
      <c r="C2" s="7" t="s">
        <v>476</v>
      </c>
      <c r="D2" s="7" t="s">
        <v>477</v>
      </c>
      <c r="E2" s="7" t="s">
        <v>478</v>
      </c>
      <c r="F2" s="7" t="s">
        <v>492</v>
      </c>
      <c r="G2" s="7" t="s">
        <v>493</v>
      </c>
      <c r="J2" s="7" t="s">
        <v>476</v>
      </c>
      <c r="K2" s="7" t="s">
        <v>477</v>
      </c>
      <c r="L2" s="7" t="s">
        <v>478</v>
      </c>
      <c r="M2" s="7" t="s">
        <v>492</v>
      </c>
      <c r="N2" s="7" t="s">
        <v>493</v>
      </c>
      <c r="Q2" s="7" t="s">
        <v>476</v>
      </c>
      <c r="R2" s="7" t="s">
        <v>477</v>
      </c>
      <c r="S2" s="7" t="s">
        <v>478</v>
      </c>
      <c r="T2" s="7" t="s">
        <v>492</v>
      </c>
      <c r="U2" s="7" t="s">
        <v>493</v>
      </c>
      <c r="X2" s="7" t="s">
        <v>476</v>
      </c>
      <c r="Y2" s="7" t="s">
        <v>477</v>
      </c>
      <c r="Z2" s="7" t="s">
        <v>478</v>
      </c>
      <c r="AA2" s="7" t="s">
        <v>492</v>
      </c>
      <c r="AB2" s="7" t="s">
        <v>493</v>
      </c>
      <c r="AC2" s="17"/>
      <c r="AE2" s="7" t="s">
        <v>487</v>
      </c>
      <c r="AF2" s="7" t="s">
        <v>488</v>
      </c>
      <c r="AG2" s="7" t="s">
        <v>482</v>
      </c>
    </row>
    <row r="3" spans="1:33" x14ac:dyDescent="0.25">
      <c r="A3" t="s">
        <v>64</v>
      </c>
      <c r="B3" t="s">
        <v>100</v>
      </c>
      <c r="C3">
        <v>0.78813135522587108</v>
      </c>
      <c r="D3">
        <v>258.28100000000001</v>
      </c>
      <c r="E3">
        <v>0.431259</v>
      </c>
      <c r="F3">
        <f>C3</f>
        <v>0.78813135522587108</v>
      </c>
      <c r="G3" s="17">
        <f>F3/0.788131</f>
        <v>1.0000004507193234</v>
      </c>
      <c r="H3" t="s">
        <v>64</v>
      </c>
      <c r="I3" t="s">
        <v>88</v>
      </c>
      <c r="J3">
        <v>0.93015502583763965</v>
      </c>
      <c r="K3">
        <v>155.63300000000001</v>
      </c>
      <c r="L3">
        <v>0.25956200000000001</v>
      </c>
      <c r="M3">
        <f>J3</f>
        <v>0.93015502583763965</v>
      </c>
      <c r="N3" s="17">
        <f>M3/0.930155</f>
        <v>1.0000000277777787</v>
      </c>
      <c r="O3" t="s">
        <v>64</v>
      </c>
      <c r="P3" t="s">
        <v>88</v>
      </c>
      <c r="Q3">
        <v>0.45732420243861699</v>
      </c>
      <c r="R3">
        <v>410.71199999999999</v>
      </c>
      <c r="S3">
        <v>0.79472100000000001</v>
      </c>
      <c r="T3">
        <f>Q3</f>
        <v>0.45732420243861699</v>
      </c>
      <c r="U3" s="17">
        <f>T3/0.457324</f>
        <v>1.000000442659071</v>
      </c>
      <c r="V3" t="s">
        <v>64</v>
      </c>
      <c r="W3" t="s">
        <v>103</v>
      </c>
      <c r="X3">
        <v>0.42073678946491083</v>
      </c>
      <c r="Y3" s="17">
        <f>X3/0.420737</f>
        <v>0.99999949960405388</v>
      </c>
      <c r="Z3">
        <v>627.49599999999998</v>
      </c>
      <c r="AA3">
        <f>X3</f>
        <v>0.42073678946491083</v>
      </c>
      <c r="AB3">
        <f>AA3/0.420737</f>
        <v>0.99999949960405388</v>
      </c>
      <c r="AE3">
        <f t="shared" ref="AE3:AE22" si="0">AVERAGE(AB3,U3,N3,G3)</f>
        <v>1.0000001051900567</v>
      </c>
      <c r="AF3">
        <f t="shared" ref="AF3:AF22" si="1">STDEV(AA3,T3,M3,F3)</f>
        <v>0.24983284881985648</v>
      </c>
      <c r="AG3">
        <f>AF3/SQRT(4)</f>
        <v>0.12491642440992824</v>
      </c>
    </row>
    <row r="4" spans="1:33" s="10" customFormat="1" x14ac:dyDescent="0.25">
      <c r="A4" s="10" t="s">
        <v>64</v>
      </c>
      <c r="B4" s="10" t="s">
        <v>101</v>
      </c>
      <c r="C4" s="10">
        <v>0.34722453742290377</v>
      </c>
      <c r="D4" s="10">
        <v>642.26400000000001</v>
      </c>
      <c r="E4" s="10">
        <v>1.14916</v>
      </c>
      <c r="F4" s="10">
        <f>AVERAGE(C4:C6)</f>
        <v>0.33755948828834126</v>
      </c>
      <c r="G4" s="10">
        <f t="shared" ref="G4:G22" si="2">F4/0.788131</f>
        <v>0.42830378235133659</v>
      </c>
      <c r="H4" s="10" t="s">
        <v>64</v>
      </c>
      <c r="I4" s="10" t="s">
        <v>89</v>
      </c>
      <c r="J4" s="10">
        <v>0.19036506084347393</v>
      </c>
      <c r="K4" s="10">
        <v>862.15099999999995</v>
      </c>
      <c r="L4" s="10">
        <v>1.4556</v>
      </c>
      <c r="M4" s="10">
        <f>AVERAGE(J4:J6)</f>
        <v>0.2733798188806329</v>
      </c>
      <c r="N4" s="10">
        <f t="shared" ref="N4:N22" si="3">M4/0.930155</f>
        <v>0.2939078098603275</v>
      </c>
      <c r="O4" s="10" t="s">
        <v>64</v>
      </c>
      <c r="P4" s="10" t="s">
        <v>89</v>
      </c>
      <c r="Q4" s="10">
        <v>0.19458827459495573</v>
      </c>
      <c r="R4" s="10">
        <v>793.19399999999996</v>
      </c>
      <c r="S4" s="10">
        <v>1.3619399999999999</v>
      </c>
      <c r="T4" s="10">
        <f>AVERAGE(Q4:Q6)</f>
        <v>0.14225463708395927</v>
      </c>
      <c r="U4" s="10">
        <f t="shared" ref="U4:U22" si="4">T4/0.457324</f>
        <v>0.31105876158688212</v>
      </c>
      <c r="V4" s="10" t="s">
        <v>64</v>
      </c>
      <c r="W4" s="10" t="s">
        <v>101</v>
      </c>
      <c r="X4" s="10">
        <v>0.52208701450241712</v>
      </c>
      <c r="Y4" s="10">
        <f t="shared" ref="Y4:Y25" si="5">X4/0.420737</f>
        <v>1.2408868592551097</v>
      </c>
      <c r="Z4" s="10">
        <v>808.26099999999997</v>
      </c>
      <c r="AA4" s="10">
        <f>AVERAGE(X4:X6)</f>
        <v>0.45069567150080569</v>
      </c>
      <c r="AB4" s="10">
        <f t="shared" ref="AB4:AB22" si="6">AA4/0.420737</f>
        <v>1.0712052220289769</v>
      </c>
      <c r="AE4" s="10">
        <f t="shared" si="0"/>
        <v>0.52611889395688083</v>
      </c>
      <c r="AF4" s="10">
        <f t="shared" si="1"/>
        <v>0.12872237808066395</v>
      </c>
      <c r="AG4" s="10">
        <f t="shared" ref="AG4:AG22" si="7">AF4/SQRT(4)</f>
        <v>6.4361189040331973E-2</v>
      </c>
    </row>
    <row r="5" spans="1:33" s="10" customFormat="1" x14ac:dyDescent="0.25">
      <c r="A5" s="10" t="s">
        <v>67</v>
      </c>
      <c r="B5" s="10" t="s">
        <v>101</v>
      </c>
      <c r="C5" s="10">
        <v>0.26552069425901198</v>
      </c>
      <c r="D5" s="10">
        <v>757.05</v>
      </c>
      <c r="E5" s="10">
        <v>1.4214199999999999</v>
      </c>
      <c r="G5" s="10">
        <f t="shared" si="2"/>
        <v>0</v>
      </c>
      <c r="H5" s="10" t="s">
        <v>67</v>
      </c>
      <c r="I5" s="10" t="s">
        <v>89</v>
      </c>
      <c r="J5" s="10">
        <v>0.32399065732399063</v>
      </c>
      <c r="K5" s="10">
        <v>748.14</v>
      </c>
      <c r="L5" s="10">
        <v>1.2795300000000001</v>
      </c>
      <c r="N5" s="10">
        <f t="shared" si="3"/>
        <v>0</v>
      </c>
      <c r="O5" s="10" t="s">
        <v>67</v>
      </c>
      <c r="P5" s="10" t="s">
        <v>89</v>
      </c>
      <c r="Q5" s="10">
        <v>6.2224482875551032E-2</v>
      </c>
      <c r="R5" s="10">
        <v>847.00199999999995</v>
      </c>
      <c r="S5" s="10">
        <v>1.73105</v>
      </c>
      <c r="U5" s="10">
        <f t="shared" si="4"/>
        <v>0</v>
      </c>
      <c r="V5" s="10" t="s">
        <v>67</v>
      </c>
      <c r="W5" s="10" t="s">
        <v>101</v>
      </c>
      <c r="X5" s="10">
        <v>0.41283333333333333</v>
      </c>
      <c r="Y5" s="10">
        <f t="shared" si="5"/>
        <v>0.98121470974345804</v>
      </c>
      <c r="Z5" s="10">
        <v>862.96299999999997</v>
      </c>
      <c r="AB5" s="10">
        <f t="shared" si="6"/>
        <v>0</v>
      </c>
      <c r="AE5" s="10">
        <f t="shared" si="0"/>
        <v>0</v>
      </c>
      <c r="AF5" s="10" t="e">
        <f t="shared" si="1"/>
        <v>#DIV/0!</v>
      </c>
      <c r="AG5" s="10" t="e">
        <f t="shared" si="7"/>
        <v>#DIV/0!</v>
      </c>
    </row>
    <row r="6" spans="1:33" s="10" customFormat="1" x14ac:dyDescent="0.25">
      <c r="A6" s="10" t="s">
        <v>68</v>
      </c>
      <c r="B6" s="10" t="s">
        <v>101</v>
      </c>
      <c r="C6" s="10">
        <v>0.39993323318310797</v>
      </c>
      <c r="D6" s="10">
        <v>650.51400000000001</v>
      </c>
      <c r="E6" s="10">
        <v>1.18902</v>
      </c>
      <c r="G6" s="10">
        <f t="shared" si="2"/>
        <v>0</v>
      </c>
      <c r="H6" s="10" t="s">
        <v>68</v>
      </c>
      <c r="I6" s="10" t="s">
        <v>89</v>
      </c>
      <c r="J6" s="10">
        <v>0.30578373847443419</v>
      </c>
      <c r="K6" s="10">
        <v>686.69799999999998</v>
      </c>
      <c r="L6" s="10">
        <v>1.2505900000000001</v>
      </c>
      <c r="N6" s="10">
        <f t="shared" si="3"/>
        <v>0</v>
      </c>
      <c r="O6" s="10" t="s">
        <v>68</v>
      </c>
      <c r="P6" s="10" t="s">
        <v>89</v>
      </c>
      <c r="Q6" s="10">
        <v>0.16995115378137107</v>
      </c>
      <c r="R6" s="10">
        <v>930.00300000000004</v>
      </c>
      <c r="S6" s="10">
        <v>1.6530400000000001</v>
      </c>
      <c r="U6" s="10">
        <f t="shared" si="4"/>
        <v>0</v>
      </c>
      <c r="V6" s="10" t="s">
        <v>68</v>
      </c>
      <c r="W6" s="10" t="s">
        <v>101</v>
      </c>
      <c r="X6" s="10">
        <v>0.41716666666666669</v>
      </c>
      <c r="Y6" s="10">
        <f t="shared" si="5"/>
        <v>0.99151409708836313</v>
      </c>
      <c r="Z6" s="10">
        <v>890.149</v>
      </c>
      <c r="AB6" s="10">
        <f t="shared" si="6"/>
        <v>0</v>
      </c>
      <c r="AE6" s="10">
        <f t="shared" si="0"/>
        <v>0</v>
      </c>
      <c r="AF6" s="10" t="e">
        <f t="shared" si="1"/>
        <v>#DIV/0!</v>
      </c>
      <c r="AG6" s="10" t="e">
        <f t="shared" si="7"/>
        <v>#DIV/0!</v>
      </c>
    </row>
    <row r="7" spans="1:33" x14ac:dyDescent="0.25">
      <c r="A7" t="s">
        <v>64</v>
      </c>
      <c r="B7" t="s">
        <v>102</v>
      </c>
      <c r="C7">
        <v>0.21440480160053352</v>
      </c>
      <c r="D7">
        <v>841.92499999999995</v>
      </c>
      <c r="E7">
        <v>1.5118100000000001</v>
      </c>
      <c r="F7">
        <f>AVERAGE(C7:C9)</f>
        <v>0.28763493386684452</v>
      </c>
      <c r="G7" s="17">
        <f t="shared" si="2"/>
        <v>0.36495827960941074</v>
      </c>
      <c r="H7" t="s">
        <v>64</v>
      </c>
      <c r="I7" t="s">
        <v>90</v>
      </c>
      <c r="J7">
        <v>0.86914485747624604</v>
      </c>
      <c r="K7">
        <v>228.018</v>
      </c>
      <c r="L7">
        <v>0.38009300000000001</v>
      </c>
      <c r="M7" s="17">
        <f>AVERAGE(J7:J9)</f>
        <v>0.93210384138097091</v>
      </c>
      <c r="N7" s="17">
        <f t="shared" si="3"/>
        <v>1.0020951791701072</v>
      </c>
      <c r="O7" t="s">
        <v>64</v>
      </c>
      <c r="P7" t="s">
        <v>90</v>
      </c>
      <c r="Q7">
        <v>0.3125520920153359</v>
      </c>
      <c r="R7">
        <v>705.20299999999997</v>
      </c>
      <c r="S7">
        <v>1.2150300000000001</v>
      </c>
      <c r="T7" s="17">
        <f>AVERAGE(Q7:Q9)</f>
        <v>0.50690625289400082</v>
      </c>
      <c r="U7" s="17">
        <f t="shared" si="4"/>
        <v>1.1084182174869475</v>
      </c>
      <c r="V7" t="s">
        <v>64</v>
      </c>
      <c r="W7" t="s">
        <v>102</v>
      </c>
      <c r="X7">
        <v>0.5428476158719574</v>
      </c>
      <c r="Y7" s="17">
        <f t="shared" si="5"/>
        <v>1.2902302765669702</v>
      </c>
      <c r="Z7">
        <v>394.98899999999998</v>
      </c>
      <c r="AA7" s="17">
        <f>AVERAGE(X7:X9)</f>
        <v>0.53661587195731919</v>
      </c>
      <c r="AB7" s="17">
        <f t="shared" si="6"/>
        <v>1.275418781702867</v>
      </c>
      <c r="AE7" s="17">
        <f t="shared" si="0"/>
        <v>0.93772261449233318</v>
      </c>
      <c r="AF7" s="17">
        <f t="shared" si="1"/>
        <v>0.26825019048014959</v>
      </c>
      <c r="AG7" s="17">
        <f t="shared" si="7"/>
        <v>0.13412509524007479</v>
      </c>
    </row>
    <row r="8" spans="1:33" x14ac:dyDescent="0.25">
      <c r="A8" t="s">
        <v>67</v>
      </c>
      <c r="B8" t="s">
        <v>102</v>
      </c>
      <c r="C8">
        <v>0.3046666666666667</v>
      </c>
      <c r="D8">
        <v>743.64499999999998</v>
      </c>
      <c r="E8">
        <v>1.34426</v>
      </c>
      <c r="G8" s="17">
        <f t="shared" si="2"/>
        <v>0</v>
      </c>
      <c r="H8" t="s">
        <v>67</v>
      </c>
      <c r="I8" t="s">
        <v>90</v>
      </c>
      <c r="J8">
        <v>0.95266666666666666</v>
      </c>
      <c r="K8">
        <v>138.30099999999999</v>
      </c>
      <c r="L8">
        <v>0.23050200000000001</v>
      </c>
      <c r="N8" s="17">
        <f t="shared" si="3"/>
        <v>0</v>
      </c>
      <c r="O8" t="s">
        <v>67</v>
      </c>
      <c r="P8" t="s">
        <v>90</v>
      </c>
      <c r="Q8">
        <v>0.54083333333333339</v>
      </c>
      <c r="R8">
        <v>434.67899999999997</v>
      </c>
      <c r="S8">
        <v>0.72567400000000004</v>
      </c>
      <c r="U8" s="17">
        <f t="shared" si="4"/>
        <v>0</v>
      </c>
      <c r="V8" t="s">
        <v>67</v>
      </c>
      <c r="W8" t="s">
        <v>102</v>
      </c>
      <c r="X8">
        <v>0.58133333333333337</v>
      </c>
      <c r="Y8" s="17">
        <f t="shared" si="5"/>
        <v>1.3817024253472676</v>
      </c>
      <c r="Z8">
        <v>597.75</v>
      </c>
      <c r="AB8" s="17">
        <f t="shared" si="6"/>
        <v>0</v>
      </c>
      <c r="AE8" s="17">
        <f t="shared" si="0"/>
        <v>0</v>
      </c>
      <c r="AF8" s="17" t="e">
        <f t="shared" si="1"/>
        <v>#DIV/0!</v>
      </c>
      <c r="AG8" s="17" t="e">
        <f t="shared" si="7"/>
        <v>#DIV/0!</v>
      </c>
    </row>
    <row r="9" spans="1:33" x14ac:dyDescent="0.25">
      <c r="A9" t="s">
        <v>68</v>
      </c>
      <c r="B9" t="s">
        <v>102</v>
      </c>
      <c r="C9">
        <v>0.34383333333333338</v>
      </c>
      <c r="D9">
        <v>694.24900000000002</v>
      </c>
      <c r="E9">
        <v>1.23929</v>
      </c>
      <c r="G9" s="17">
        <f t="shared" si="2"/>
        <v>0</v>
      </c>
      <c r="H9" t="s">
        <v>68</v>
      </c>
      <c r="I9" t="s">
        <v>90</v>
      </c>
      <c r="J9">
        <v>0.97450000000000003</v>
      </c>
      <c r="K9">
        <v>115.414</v>
      </c>
      <c r="L9">
        <v>0.192357</v>
      </c>
      <c r="N9" s="17">
        <f t="shared" si="3"/>
        <v>0</v>
      </c>
      <c r="O9" t="s">
        <v>68</v>
      </c>
      <c r="P9" t="s">
        <v>90</v>
      </c>
      <c r="Q9">
        <v>0.66733333333333333</v>
      </c>
      <c r="R9">
        <v>355.22399999999999</v>
      </c>
      <c r="S9">
        <v>0.59204000000000001</v>
      </c>
      <c r="U9" s="17">
        <f t="shared" si="4"/>
        <v>0</v>
      </c>
      <c r="V9" t="s">
        <v>68</v>
      </c>
      <c r="W9" t="s">
        <v>102</v>
      </c>
      <c r="X9">
        <v>0.48566666666666664</v>
      </c>
      <c r="Y9" s="17">
        <f t="shared" si="5"/>
        <v>1.1543236431943626</v>
      </c>
      <c r="Z9">
        <v>735.19100000000003</v>
      </c>
      <c r="AB9" s="17">
        <f t="shared" si="6"/>
        <v>0</v>
      </c>
      <c r="AE9" s="17">
        <f t="shared" si="0"/>
        <v>0</v>
      </c>
      <c r="AF9" s="17" t="e">
        <f t="shared" si="1"/>
        <v>#DIV/0!</v>
      </c>
      <c r="AG9" s="17" t="e">
        <f t="shared" si="7"/>
        <v>#DIV/0!</v>
      </c>
    </row>
    <row r="10" spans="1:33" x14ac:dyDescent="0.25">
      <c r="A10" t="s">
        <v>70</v>
      </c>
      <c r="B10" t="s">
        <v>102</v>
      </c>
      <c r="C10">
        <v>0.38666666666666666</v>
      </c>
      <c r="D10">
        <v>701.48599999999999</v>
      </c>
      <c r="E10">
        <v>1.2193400000000001</v>
      </c>
      <c r="F10">
        <f>AVERAGE(C10:C12)</f>
        <v>0.279579752903936</v>
      </c>
      <c r="G10" s="17">
        <f t="shared" si="2"/>
        <v>0.35473766785462824</v>
      </c>
      <c r="H10" t="s">
        <v>70</v>
      </c>
      <c r="I10" t="s">
        <v>90</v>
      </c>
      <c r="J10">
        <v>0.95166666666666666</v>
      </c>
      <c r="K10">
        <v>169.83199999999999</v>
      </c>
      <c r="L10">
        <v>0.28305399999999997</v>
      </c>
      <c r="M10" s="17">
        <f>AVERAGE(J10:J12)</f>
        <v>0.92749999999999988</v>
      </c>
      <c r="N10" s="17">
        <f t="shared" si="3"/>
        <v>0.99714563701748626</v>
      </c>
      <c r="O10" t="s">
        <v>70</v>
      </c>
      <c r="P10" t="s">
        <v>90</v>
      </c>
      <c r="Q10">
        <v>0.65933333333333333</v>
      </c>
      <c r="R10">
        <v>353.34199999999998</v>
      </c>
      <c r="S10">
        <v>0.58890299999999995</v>
      </c>
      <c r="T10" s="17">
        <f>AVERAGE(Q10:Q12)</f>
        <v>0.51794444444444443</v>
      </c>
      <c r="U10" s="17">
        <f t="shared" si="4"/>
        <v>1.1325546974233682</v>
      </c>
      <c r="V10" t="s">
        <v>70</v>
      </c>
      <c r="W10" t="s">
        <v>102</v>
      </c>
      <c r="X10">
        <v>0.66216666666666668</v>
      </c>
      <c r="Y10" s="17">
        <f t="shared" si="5"/>
        <v>1.5738256123579972</v>
      </c>
      <c r="Z10">
        <v>384.44600000000003</v>
      </c>
      <c r="AA10" s="17">
        <f>AVERAGE(X10:X12)</f>
        <v>0.84305555555555556</v>
      </c>
      <c r="AB10" s="17">
        <f t="shared" si="6"/>
        <v>2.0037590122940352</v>
      </c>
      <c r="AE10" s="17">
        <f t="shared" si="0"/>
        <v>1.1220492536473796</v>
      </c>
      <c r="AF10" s="17">
        <f t="shared" si="1"/>
        <v>0.29926120207325618</v>
      </c>
      <c r="AG10" s="17">
        <f t="shared" si="7"/>
        <v>0.14963060103662809</v>
      </c>
    </row>
    <row r="11" spans="1:33" x14ac:dyDescent="0.25">
      <c r="A11" t="s">
        <v>71</v>
      </c>
      <c r="B11" t="s">
        <v>102</v>
      </c>
      <c r="C11">
        <v>0.23391812865497075</v>
      </c>
      <c r="D11">
        <v>809.81</v>
      </c>
      <c r="E11">
        <v>1.5162100000000001</v>
      </c>
      <c r="G11" s="17">
        <f t="shared" si="2"/>
        <v>0</v>
      </c>
      <c r="H11" t="s">
        <v>71</v>
      </c>
      <c r="I11" t="s">
        <v>90</v>
      </c>
      <c r="J11">
        <v>0.85350000000000004</v>
      </c>
      <c r="K11">
        <v>230.316</v>
      </c>
      <c r="L11">
        <v>0.38405299999999998</v>
      </c>
      <c r="N11" s="17">
        <f t="shared" si="3"/>
        <v>0</v>
      </c>
      <c r="O11" t="s">
        <v>71</v>
      </c>
      <c r="P11" t="s">
        <v>90</v>
      </c>
      <c r="Q11">
        <v>0.55016666666666669</v>
      </c>
      <c r="R11">
        <v>372.28300000000002</v>
      </c>
      <c r="S11">
        <v>0.62047200000000002</v>
      </c>
      <c r="U11" s="17">
        <f t="shared" si="4"/>
        <v>0</v>
      </c>
      <c r="V11" t="s">
        <v>71</v>
      </c>
      <c r="W11" t="s">
        <v>102</v>
      </c>
      <c r="X11">
        <v>0.91</v>
      </c>
      <c r="Y11" s="17">
        <f t="shared" si="5"/>
        <v>2.1628713424300692</v>
      </c>
      <c r="Z11">
        <v>220.90600000000001</v>
      </c>
      <c r="AB11" s="17">
        <f t="shared" si="6"/>
        <v>0</v>
      </c>
      <c r="AE11" s="17">
        <f t="shared" si="0"/>
        <v>0</v>
      </c>
      <c r="AF11" s="17" t="e">
        <f t="shared" si="1"/>
        <v>#DIV/0!</v>
      </c>
      <c r="AG11" s="17" t="e">
        <f t="shared" si="7"/>
        <v>#DIV/0!</v>
      </c>
    </row>
    <row r="12" spans="1:33" x14ac:dyDescent="0.25">
      <c r="A12" t="s">
        <v>72</v>
      </c>
      <c r="B12" t="s">
        <v>102</v>
      </c>
      <c r="C12">
        <v>0.2181544633901705</v>
      </c>
      <c r="D12">
        <v>855.54100000000005</v>
      </c>
      <c r="E12">
        <v>1.62619</v>
      </c>
      <c r="G12" s="17">
        <f t="shared" si="2"/>
        <v>0</v>
      </c>
      <c r="H12" t="s">
        <v>72</v>
      </c>
      <c r="I12" t="s">
        <v>90</v>
      </c>
      <c r="J12">
        <v>0.97733333333333328</v>
      </c>
      <c r="K12">
        <v>105.395</v>
      </c>
      <c r="L12">
        <v>0.17565900000000001</v>
      </c>
      <c r="N12" s="17">
        <f t="shared" si="3"/>
        <v>0</v>
      </c>
      <c r="O12" t="s">
        <v>72</v>
      </c>
      <c r="P12" t="s">
        <v>90</v>
      </c>
      <c r="Q12">
        <v>0.34433333333333332</v>
      </c>
      <c r="R12">
        <v>434.56200000000001</v>
      </c>
      <c r="S12">
        <v>0.72426900000000005</v>
      </c>
      <c r="U12" s="17">
        <f t="shared" si="4"/>
        <v>0</v>
      </c>
      <c r="V12" t="s">
        <v>72</v>
      </c>
      <c r="W12" t="s">
        <v>102</v>
      </c>
      <c r="X12">
        <v>0.95700000000000007</v>
      </c>
      <c r="Y12" s="17">
        <f t="shared" si="5"/>
        <v>2.2745800820940398</v>
      </c>
      <c r="Z12">
        <v>207.702</v>
      </c>
      <c r="AB12" s="17">
        <f t="shared" si="6"/>
        <v>0</v>
      </c>
      <c r="AE12" s="17">
        <f t="shared" si="0"/>
        <v>0</v>
      </c>
      <c r="AF12" s="17" t="e">
        <f t="shared" si="1"/>
        <v>#DIV/0!</v>
      </c>
      <c r="AG12" s="17" t="e">
        <f t="shared" si="7"/>
        <v>#DIV/0!</v>
      </c>
    </row>
    <row r="13" spans="1:33" x14ac:dyDescent="0.25">
      <c r="A13" t="s">
        <v>73</v>
      </c>
      <c r="B13" t="s">
        <v>102</v>
      </c>
      <c r="C13">
        <v>0.21128411183659801</v>
      </c>
      <c r="D13">
        <v>822.99900000000002</v>
      </c>
      <c r="E13">
        <v>1.6149899999999999</v>
      </c>
      <c r="F13">
        <f>AVERAGE(C13:C15)</f>
        <v>0.20092326959203829</v>
      </c>
      <c r="G13" s="17">
        <f t="shared" si="2"/>
        <v>0.25493638696109949</v>
      </c>
      <c r="H13" t="s">
        <v>73</v>
      </c>
      <c r="I13" t="s">
        <v>90</v>
      </c>
      <c r="J13">
        <v>0.96336144227973242</v>
      </c>
      <c r="K13">
        <v>68.616399999999999</v>
      </c>
      <c r="L13">
        <v>0.19952400000000001</v>
      </c>
      <c r="M13" s="17">
        <f>AVERAGE(J13:J15)</f>
        <v>0.96945286023056332</v>
      </c>
      <c r="N13" s="17">
        <f t="shared" si="3"/>
        <v>1.042248722235072</v>
      </c>
      <c r="O13" t="s">
        <v>73</v>
      </c>
      <c r="P13" t="s">
        <v>90</v>
      </c>
      <c r="Q13">
        <v>0.45399999999999996</v>
      </c>
      <c r="R13">
        <v>419.858</v>
      </c>
      <c r="S13">
        <v>0.69976400000000005</v>
      </c>
      <c r="T13" s="17">
        <f>AVERAGE(Q13:Q15)</f>
        <v>0.42016666666666663</v>
      </c>
      <c r="U13" s="17">
        <f t="shared" si="4"/>
        <v>0.91875052843644034</v>
      </c>
      <c r="V13" t="s">
        <v>73</v>
      </c>
      <c r="W13" t="s">
        <v>102</v>
      </c>
      <c r="X13">
        <v>0.93700000000000006</v>
      </c>
      <c r="Y13" s="17">
        <f t="shared" si="5"/>
        <v>2.2270444481944778</v>
      </c>
      <c r="Z13">
        <v>222.34299999999999</v>
      </c>
      <c r="AA13" s="17">
        <f>AVERAGE(X13:X15)</f>
        <v>0.81672222222222224</v>
      </c>
      <c r="AB13" s="17">
        <f t="shared" si="6"/>
        <v>1.941170427659612</v>
      </c>
      <c r="AE13" s="17">
        <f t="shared" si="0"/>
        <v>1.039276516323056</v>
      </c>
      <c r="AF13" s="17">
        <f t="shared" si="1"/>
        <v>0.35357837742342663</v>
      </c>
      <c r="AG13" s="17">
        <f t="shared" si="7"/>
        <v>0.17678918871171331</v>
      </c>
    </row>
    <row r="14" spans="1:33" x14ac:dyDescent="0.25">
      <c r="A14" t="s">
        <v>74</v>
      </c>
      <c r="B14" t="s">
        <v>102</v>
      </c>
      <c r="C14">
        <v>6.6801619433198373E-2</v>
      </c>
      <c r="D14">
        <v>1096.29</v>
      </c>
      <c r="E14">
        <v>2.2867899999999999</v>
      </c>
      <c r="G14" s="17">
        <f t="shared" si="2"/>
        <v>0</v>
      </c>
      <c r="H14" t="s">
        <v>64</v>
      </c>
      <c r="I14" t="s">
        <v>90</v>
      </c>
      <c r="J14">
        <v>0.98283047174529092</v>
      </c>
      <c r="K14">
        <v>116.586</v>
      </c>
      <c r="L14">
        <v>0.19434199999999999</v>
      </c>
      <c r="N14" s="17">
        <f t="shared" si="3"/>
        <v>0</v>
      </c>
      <c r="O14" t="s">
        <v>74</v>
      </c>
      <c r="P14" t="s">
        <v>90</v>
      </c>
      <c r="Q14">
        <v>0.39516666666666667</v>
      </c>
      <c r="R14">
        <v>436.32400000000001</v>
      </c>
      <c r="S14">
        <v>0.72720700000000005</v>
      </c>
      <c r="U14" s="17">
        <f t="shared" si="4"/>
        <v>0</v>
      </c>
      <c r="V14" t="s">
        <v>74</v>
      </c>
      <c r="W14" t="s">
        <v>102</v>
      </c>
      <c r="X14">
        <v>0.8261666666666666</v>
      </c>
      <c r="Y14" s="17">
        <f t="shared" si="5"/>
        <v>1.9636178103344051</v>
      </c>
      <c r="Z14">
        <v>282.58199999999999</v>
      </c>
      <c r="AB14" s="17">
        <f t="shared" si="6"/>
        <v>0</v>
      </c>
      <c r="AE14" s="17">
        <f t="shared" si="0"/>
        <v>0</v>
      </c>
      <c r="AF14" s="17" t="e">
        <f t="shared" si="1"/>
        <v>#DIV/0!</v>
      </c>
      <c r="AG14" s="17" t="e">
        <f t="shared" si="7"/>
        <v>#DIV/0!</v>
      </c>
    </row>
    <row r="15" spans="1:33" x14ac:dyDescent="0.25">
      <c r="A15" t="s">
        <v>75</v>
      </c>
      <c r="B15" t="s">
        <v>102</v>
      </c>
      <c r="C15">
        <v>0.32468407750631845</v>
      </c>
      <c r="D15">
        <v>675.49900000000002</v>
      </c>
      <c r="E15">
        <v>1.2842199999999999</v>
      </c>
      <c r="G15" s="17">
        <f t="shared" si="2"/>
        <v>0</v>
      </c>
      <c r="H15" t="s">
        <v>67</v>
      </c>
      <c r="I15" t="s">
        <v>90</v>
      </c>
      <c r="J15">
        <v>0.96216666666666661</v>
      </c>
      <c r="K15">
        <v>133.54900000000001</v>
      </c>
      <c r="L15">
        <v>0.222581</v>
      </c>
      <c r="N15" s="17">
        <f t="shared" si="3"/>
        <v>0</v>
      </c>
      <c r="O15" t="s">
        <v>75</v>
      </c>
      <c r="P15" t="s">
        <v>90</v>
      </c>
      <c r="Q15">
        <v>0.41133333333333333</v>
      </c>
      <c r="R15">
        <v>460.62</v>
      </c>
      <c r="S15">
        <v>0.76770000000000005</v>
      </c>
      <c r="U15" s="17">
        <f t="shared" si="4"/>
        <v>0</v>
      </c>
      <c r="V15" t="s">
        <v>75</v>
      </c>
      <c r="W15" t="s">
        <v>102</v>
      </c>
      <c r="X15">
        <v>0.68699999999999994</v>
      </c>
      <c r="Y15" s="17">
        <f t="shared" si="5"/>
        <v>1.6328490244499529</v>
      </c>
      <c r="Z15">
        <v>375.08100000000002</v>
      </c>
      <c r="AB15" s="17">
        <f t="shared" si="6"/>
        <v>0</v>
      </c>
      <c r="AE15" s="17">
        <f t="shared" si="0"/>
        <v>0</v>
      </c>
      <c r="AF15" s="17" t="e">
        <f t="shared" si="1"/>
        <v>#DIV/0!</v>
      </c>
      <c r="AG15" s="17" t="e">
        <f t="shared" si="7"/>
        <v>#DIV/0!</v>
      </c>
    </row>
    <row r="16" spans="1:33" x14ac:dyDescent="0.25">
      <c r="A16" t="s">
        <v>76</v>
      </c>
      <c r="B16" t="s">
        <v>102</v>
      </c>
      <c r="C16">
        <v>0.11700151950025325</v>
      </c>
      <c r="D16">
        <v>950.04300000000001</v>
      </c>
      <c r="E16">
        <v>2.0387200000000001</v>
      </c>
      <c r="F16" s="17">
        <f>AVERAGE(C16:C18)</f>
        <v>0.19113311153124016</v>
      </c>
      <c r="G16" s="17">
        <f t="shared" si="2"/>
        <v>0.24251439358588883</v>
      </c>
      <c r="H16" t="s">
        <v>68</v>
      </c>
      <c r="I16" t="s">
        <v>90</v>
      </c>
      <c r="J16">
        <v>0.95700000000000007</v>
      </c>
      <c r="K16">
        <v>134.22900000000001</v>
      </c>
      <c r="L16">
        <v>0.22662399999999999</v>
      </c>
      <c r="M16" s="17">
        <f>AVERAGE(J16:J18)</f>
        <v>0.91142940511012827</v>
      </c>
      <c r="N16" s="17">
        <f t="shared" si="3"/>
        <v>0.97986830701348515</v>
      </c>
      <c r="O16" t="s">
        <v>76</v>
      </c>
      <c r="P16" t="s">
        <v>90</v>
      </c>
      <c r="Q16">
        <v>0.71866666666666668</v>
      </c>
      <c r="R16">
        <v>340.04599999999999</v>
      </c>
      <c r="S16">
        <v>0.56674400000000003</v>
      </c>
      <c r="T16" s="17">
        <f>AVERAGE(Q16:Q18)</f>
        <v>0.48127777777777775</v>
      </c>
      <c r="U16" s="17">
        <f t="shared" si="4"/>
        <v>1.0523781340532703</v>
      </c>
      <c r="V16" t="s">
        <v>76</v>
      </c>
      <c r="W16" t="s">
        <v>102</v>
      </c>
      <c r="X16">
        <v>0.84133333333333338</v>
      </c>
      <c r="Y16" s="17">
        <f t="shared" si="5"/>
        <v>1.999665666041573</v>
      </c>
      <c r="Z16">
        <v>271.19900000000001</v>
      </c>
      <c r="AA16" s="17">
        <f>AVERAGE(X16:X18)</f>
        <v>0.81518549619836023</v>
      </c>
      <c r="AB16" s="17">
        <f t="shared" si="6"/>
        <v>1.9375179653759003</v>
      </c>
      <c r="AE16" s="17">
        <f t="shared" si="0"/>
        <v>1.0530697000071361</v>
      </c>
      <c r="AF16" s="17">
        <f t="shared" si="1"/>
        <v>0.32891738243613244</v>
      </c>
      <c r="AG16" s="17">
        <f t="shared" si="7"/>
        <v>0.16445869121806622</v>
      </c>
    </row>
    <row r="17" spans="1:33" x14ac:dyDescent="0.25">
      <c r="A17" t="s">
        <v>77</v>
      </c>
      <c r="B17" t="s">
        <v>102</v>
      </c>
      <c r="C17">
        <v>0.29393990263555475</v>
      </c>
      <c r="D17">
        <v>782.19899999999996</v>
      </c>
      <c r="E17">
        <v>1.55044</v>
      </c>
      <c r="G17" s="17">
        <f t="shared" si="2"/>
        <v>0</v>
      </c>
      <c r="H17" t="s">
        <v>70</v>
      </c>
      <c r="I17" t="s">
        <v>90</v>
      </c>
      <c r="J17">
        <v>0.84502529510961222</v>
      </c>
      <c r="K17">
        <v>163.44</v>
      </c>
      <c r="L17">
        <v>0.41024100000000002</v>
      </c>
      <c r="N17" s="17">
        <f t="shared" si="3"/>
        <v>0</v>
      </c>
      <c r="O17" t="s">
        <v>77</v>
      </c>
      <c r="P17" t="s">
        <v>90</v>
      </c>
      <c r="Q17">
        <v>0.40449999999999997</v>
      </c>
      <c r="R17">
        <v>460.55900000000003</v>
      </c>
      <c r="S17">
        <v>0.767598</v>
      </c>
      <c r="U17" s="17">
        <f t="shared" si="4"/>
        <v>0</v>
      </c>
      <c r="V17" t="s">
        <v>77</v>
      </c>
      <c r="W17" t="s">
        <v>102</v>
      </c>
      <c r="X17">
        <v>0.92100000000000004</v>
      </c>
      <c r="Y17" s="17">
        <f t="shared" si="5"/>
        <v>2.1890159410748282</v>
      </c>
      <c r="Z17">
        <v>244.13200000000001</v>
      </c>
      <c r="AB17" s="17">
        <f t="shared" si="6"/>
        <v>0</v>
      </c>
      <c r="AE17" s="17">
        <f t="shared" si="0"/>
        <v>0</v>
      </c>
      <c r="AF17" s="17" t="e">
        <f t="shared" si="1"/>
        <v>#DIV/0!</v>
      </c>
      <c r="AG17" s="17" t="e">
        <f t="shared" si="7"/>
        <v>#DIV/0!</v>
      </c>
    </row>
    <row r="18" spans="1:33" x14ac:dyDescent="0.25">
      <c r="A18" t="s">
        <v>78</v>
      </c>
      <c r="B18" t="s">
        <v>102</v>
      </c>
      <c r="C18">
        <v>0.16245791245791247</v>
      </c>
      <c r="D18">
        <v>892.21199999999999</v>
      </c>
      <c r="E18">
        <v>1.8301799999999999</v>
      </c>
      <c r="G18" s="17">
        <f t="shared" si="2"/>
        <v>0</v>
      </c>
      <c r="H18" t="s">
        <v>71</v>
      </c>
      <c r="I18" t="s">
        <v>90</v>
      </c>
      <c r="J18">
        <v>0.93226292022077273</v>
      </c>
      <c r="K18">
        <v>187.15199999999999</v>
      </c>
      <c r="L18">
        <v>0.33660400000000001</v>
      </c>
      <c r="N18" s="17">
        <f t="shared" si="3"/>
        <v>0</v>
      </c>
      <c r="O18" t="s">
        <v>78</v>
      </c>
      <c r="P18" t="s">
        <v>90</v>
      </c>
      <c r="Q18">
        <v>0.32066666666666666</v>
      </c>
      <c r="R18">
        <v>458.113</v>
      </c>
      <c r="S18">
        <v>0.76352200000000003</v>
      </c>
      <c r="U18" s="17">
        <f t="shared" si="4"/>
        <v>0</v>
      </c>
      <c r="V18" t="s">
        <v>78</v>
      </c>
      <c r="W18" t="s">
        <v>102</v>
      </c>
      <c r="X18">
        <v>0.68322315526174726</v>
      </c>
      <c r="Y18" s="17">
        <f t="shared" si="5"/>
        <v>1.6238722890112998</v>
      </c>
      <c r="Z18">
        <v>331.13799999999998</v>
      </c>
      <c r="AB18" s="17">
        <f t="shared" si="6"/>
        <v>0</v>
      </c>
      <c r="AE18" s="17">
        <f t="shared" si="0"/>
        <v>0</v>
      </c>
      <c r="AF18" s="17" t="e">
        <f t="shared" si="1"/>
        <v>#DIV/0!</v>
      </c>
      <c r="AG18" s="17" t="e">
        <f t="shared" si="7"/>
        <v>#DIV/0!</v>
      </c>
    </row>
    <row r="19" spans="1:33" x14ac:dyDescent="0.25">
      <c r="A19" t="s">
        <v>79</v>
      </c>
      <c r="B19" t="s">
        <v>102</v>
      </c>
      <c r="C19">
        <v>0.36170923051243536</v>
      </c>
      <c r="D19">
        <v>628.51</v>
      </c>
      <c r="E19">
        <v>1.15133</v>
      </c>
      <c r="F19" s="17">
        <f>AVERAGE(C19:C21)</f>
        <v>0.25662215871169963</v>
      </c>
      <c r="G19" s="17">
        <f t="shared" si="2"/>
        <v>0.32560850761066323</v>
      </c>
      <c r="H19" t="s">
        <v>72</v>
      </c>
      <c r="I19" t="s">
        <v>90</v>
      </c>
      <c r="J19">
        <v>0.95116666666666672</v>
      </c>
      <c r="K19">
        <v>113.526</v>
      </c>
      <c r="L19">
        <v>0.19386300000000001</v>
      </c>
      <c r="M19" s="17">
        <f>AVERAGE(J19:J21)</f>
        <v>0.96033161053684568</v>
      </c>
      <c r="N19" s="17">
        <f t="shared" si="3"/>
        <v>1.0324425612256514</v>
      </c>
      <c r="O19" t="s">
        <v>79</v>
      </c>
      <c r="P19" t="s">
        <v>90</v>
      </c>
      <c r="Q19">
        <v>0.60666666666666669</v>
      </c>
      <c r="R19">
        <v>370.798</v>
      </c>
      <c r="S19">
        <v>0.61799700000000002</v>
      </c>
      <c r="T19" s="17">
        <f>AVERAGE(Q19:Q21)</f>
        <v>0.44649999999999995</v>
      </c>
      <c r="U19" s="17">
        <f t="shared" si="4"/>
        <v>0.97633187849314695</v>
      </c>
      <c r="V19" t="s">
        <v>64</v>
      </c>
      <c r="W19" t="s">
        <v>102</v>
      </c>
      <c r="X19">
        <v>0.41526131240607783</v>
      </c>
      <c r="Y19" s="17">
        <f t="shared" si="5"/>
        <v>0.9869854859593471</v>
      </c>
      <c r="Z19">
        <v>781.77300000000002</v>
      </c>
      <c r="AA19" s="17">
        <f>AVERAGE(X19:X21)</f>
        <v>0.47225377080202596</v>
      </c>
      <c r="AB19" s="17">
        <f t="shared" si="6"/>
        <v>1.1224441178266373</v>
      </c>
      <c r="AE19" s="17">
        <f t="shared" si="0"/>
        <v>0.86420676628902471</v>
      </c>
      <c r="AF19" s="17">
        <f t="shared" si="1"/>
        <v>0.30009217162824153</v>
      </c>
      <c r="AG19" s="17">
        <f t="shared" si="7"/>
        <v>0.15004608581412077</v>
      </c>
    </row>
    <row r="20" spans="1:33" x14ac:dyDescent="0.25">
      <c r="A20" t="s">
        <v>80</v>
      </c>
      <c r="B20" t="s">
        <v>102</v>
      </c>
      <c r="C20">
        <v>0.18210808996307487</v>
      </c>
      <c r="D20">
        <v>864.31899999999996</v>
      </c>
      <c r="E20">
        <v>1.71526</v>
      </c>
      <c r="G20" s="17">
        <f t="shared" si="2"/>
        <v>0</v>
      </c>
      <c r="H20" t="s">
        <v>73</v>
      </c>
      <c r="I20" t="s">
        <v>90</v>
      </c>
      <c r="J20">
        <v>0.98449483161053697</v>
      </c>
      <c r="K20">
        <v>119.968</v>
      </c>
      <c r="L20">
        <v>0.202821</v>
      </c>
      <c r="N20" s="17">
        <f t="shared" si="3"/>
        <v>0</v>
      </c>
      <c r="O20" t="s">
        <v>80</v>
      </c>
      <c r="P20" t="s">
        <v>90</v>
      </c>
      <c r="Q20">
        <v>0.36149999999999999</v>
      </c>
      <c r="R20">
        <v>486.03399999999999</v>
      </c>
      <c r="S20">
        <v>0.810056</v>
      </c>
      <c r="U20" s="17">
        <f t="shared" si="4"/>
        <v>0</v>
      </c>
      <c r="V20" t="s">
        <v>67</v>
      </c>
      <c r="W20" t="s">
        <v>102</v>
      </c>
      <c r="X20">
        <v>0.27783333333333332</v>
      </c>
      <c r="Y20" s="17">
        <f t="shared" si="5"/>
        <v>0.66034918092141481</v>
      </c>
      <c r="Z20">
        <v>677.63</v>
      </c>
      <c r="AB20" s="17">
        <f t="shared" si="6"/>
        <v>0</v>
      </c>
      <c r="AE20" s="17">
        <f t="shared" si="0"/>
        <v>0</v>
      </c>
      <c r="AF20" s="17" t="e">
        <f t="shared" si="1"/>
        <v>#DIV/0!</v>
      </c>
      <c r="AG20" s="17" t="e">
        <f t="shared" si="7"/>
        <v>#DIV/0!</v>
      </c>
    </row>
    <row r="21" spans="1:33" x14ac:dyDescent="0.25">
      <c r="A21" t="s">
        <v>81</v>
      </c>
      <c r="B21" t="s">
        <v>102</v>
      </c>
      <c r="C21">
        <v>0.22604915565958872</v>
      </c>
      <c r="D21">
        <v>829.57799999999997</v>
      </c>
      <c r="E21">
        <v>1.54888</v>
      </c>
      <c r="G21" s="17">
        <f t="shared" si="2"/>
        <v>0</v>
      </c>
      <c r="H21" t="s">
        <v>74</v>
      </c>
      <c r="I21" t="s">
        <v>90</v>
      </c>
      <c r="J21">
        <v>0.94533333333333336</v>
      </c>
      <c r="K21">
        <v>132.14699999999999</v>
      </c>
      <c r="L21">
        <v>0.22090799999999999</v>
      </c>
      <c r="N21" s="17">
        <f t="shared" si="3"/>
        <v>0</v>
      </c>
      <c r="O21" t="s">
        <v>81</v>
      </c>
      <c r="P21" t="s">
        <v>90</v>
      </c>
      <c r="Q21">
        <v>0.37133333333333335</v>
      </c>
      <c r="R21">
        <v>527.19500000000005</v>
      </c>
      <c r="S21">
        <v>0.88263000000000003</v>
      </c>
      <c r="U21" s="17">
        <f t="shared" si="4"/>
        <v>0</v>
      </c>
      <c r="V21" t="s">
        <v>68</v>
      </c>
      <c r="W21" t="s">
        <v>102</v>
      </c>
      <c r="X21">
        <v>0.72366666666666668</v>
      </c>
      <c r="Y21" s="17">
        <f t="shared" si="5"/>
        <v>1.7199976865991502</v>
      </c>
      <c r="Z21">
        <v>329.87</v>
      </c>
      <c r="AB21" s="17">
        <f t="shared" si="6"/>
        <v>0</v>
      </c>
      <c r="AE21" s="17">
        <f t="shared" si="0"/>
        <v>0</v>
      </c>
      <c r="AF21" s="17" t="e">
        <f t="shared" si="1"/>
        <v>#DIV/0!</v>
      </c>
      <c r="AG21" s="17" t="e">
        <f t="shared" si="7"/>
        <v>#DIV/0!</v>
      </c>
    </row>
    <row r="22" spans="1:33" x14ac:dyDescent="0.25">
      <c r="A22" t="s">
        <v>82</v>
      </c>
      <c r="B22" t="s">
        <v>102</v>
      </c>
      <c r="C22">
        <v>0.27672745524510622</v>
      </c>
      <c r="D22">
        <v>853.37800000000004</v>
      </c>
      <c r="E22">
        <v>1.58473</v>
      </c>
      <c r="F22" s="17">
        <f>AVERAGE(C22:C24)</f>
        <v>0.30111138830970902</v>
      </c>
      <c r="G22" s="17">
        <f t="shared" si="2"/>
        <v>0.38205753651323066</v>
      </c>
      <c r="H22" t="s">
        <v>75</v>
      </c>
      <c r="I22" t="s">
        <v>90</v>
      </c>
      <c r="J22">
        <v>0.93833333333333335</v>
      </c>
      <c r="K22">
        <v>130.28800000000001</v>
      </c>
      <c r="L22">
        <v>0.22359399999999999</v>
      </c>
      <c r="M22" s="17">
        <f>AVERAGE(J22:J24)</f>
        <v>0.95650000000000013</v>
      </c>
      <c r="N22" s="17">
        <f t="shared" si="3"/>
        <v>1.0283232364498391</v>
      </c>
      <c r="O22" t="s">
        <v>82</v>
      </c>
      <c r="P22" t="s">
        <v>90</v>
      </c>
      <c r="Q22">
        <v>0.48649999999999999</v>
      </c>
      <c r="R22">
        <v>494.399</v>
      </c>
      <c r="S22">
        <v>0.82509900000000003</v>
      </c>
      <c r="T22" s="17">
        <f>AVERAGE(Q22:Q24)</f>
        <v>0.318850628406184</v>
      </c>
      <c r="U22" s="17">
        <f t="shared" si="4"/>
        <v>0.69720948038192609</v>
      </c>
      <c r="V22" t="s">
        <v>70</v>
      </c>
      <c r="W22" t="s">
        <v>102</v>
      </c>
      <c r="X22">
        <v>0.49100000000000005</v>
      </c>
      <c r="Y22" s="17">
        <f t="shared" si="5"/>
        <v>1.1669998122342462</v>
      </c>
      <c r="Z22">
        <v>440.95400000000001</v>
      </c>
      <c r="AA22" s="17">
        <f>AVERAGE(X22:X24)</f>
        <v>0.71488888888888891</v>
      </c>
      <c r="AB22" s="17">
        <f t="shared" si="6"/>
        <v>1.6991348250543423</v>
      </c>
      <c r="AE22" s="17">
        <f t="shared" si="0"/>
        <v>0.95168126959983457</v>
      </c>
      <c r="AF22" s="17">
        <f t="shared" si="1"/>
        <v>0.31922819513510259</v>
      </c>
      <c r="AG22" s="17">
        <f t="shared" si="7"/>
        <v>0.15961409756755129</v>
      </c>
    </row>
    <row r="23" spans="1:33" x14ac:dyDescent="0.25">
      <c r="A23" t="s">
        <v>83</v>
      </c>
      <c r="B23" t="s">
        <v>102</v>
      </c>
      <c r="C23">
        <v>0.38755495434562054</v>
      </c>
      <c r="D23">
        <v>426.10300000000001</v>
      </c>
      <c r="E23">
        <v>0.91713999999999996</v>
      </c>
      <c r="H23" t="s">
        <v>76</v>
      </c>
      <c r="I23" t="s">
        <v>90</v>
      </c>
      <c r="J23">
        <v>0.95833333333333337</v>
      </c>
      <c r="K23">
        <v>153.31700000000001</v>
      </c>
      <c r="L23">
        <v>0.26154300000000003</v>
      </c>
      <c r="O23" t="s">
        <v>83</v>
      </c>
      <c r="P23" t="s">
        <v>90</v>
      </c>
      <c r="Q23">
        <v>0.2515</v>
      </c>
      <c r="R23">
        <v>528.03599999999994</v>
      </c>
      <c r="S23">
        <v>0.88005999999999995</v>
      </c>
      <c r="V23" t="s">
        <v>71</v>
      </c>
      <c r="W23" t="s">
        <v>102</v>
      </c>
      <c r="X23">
        <v>0.7416666666666667</v>
      </c>
      <c r="Y23" s="17">
        <f t="shared" si="5"/>
        <v>1.762779757108756</v>
      </c>
      <c r="Z23">
        <v>330.137</v>
      </c>
    </row>
    <row r="24" spans="1:33" x14ac:dyDescent="0.25">
      <c r="A24" t="s">
        <v>84</v>
      </c>
      <c r="B24" t="s">
        <v>102</v>
      </c>
      <c r="C24">
        <v>0.23905175533840026</v>
      </c>
      <c r="D24">
        <v>694.95500000000004</v>
      </c>
      <c r="E24">
        <v>1.66456</v>
      </c>
      <c r="H24" t="s">
        <v>77</v>
      </c>
      <c r="I24" t="s">
        <v>90</v>
      </c>
      <c r="J24">
        <v>0.97283333333333344</v>
      </c>
      <c r="K24">
        <v>105.673</v>
      </c>
      <c r="L24">
        <v>0.176122</v>
      </c>
      <c r="O24" t="s">
        <v>84</v>
      </c>
      <c r="P24" t="s">
        <v>90</v>
      </c>
      <c r="Q24">
        <v>0.2185518852185519</v>
      </c>
      <c r="R24">
        <v>615.99900000000002</v>
      </c>
      <c r="S24">
        <v>1.06006</v>
      </c>
      <c r="V24" t="s">
        <v>72</v>
      </c>
      <c r="W24" t="s">
        <v>102</v>
      </c>
      <c r="X24">
        <v>0.91200000000000003</v>
      </c>
      <c r="Y24" s="17">
        <f t="shared" si="5"/>
        <v>2.1676249058200252</v>
      </c>
      <c r="Z24">
        <v>265.06700000000001</v>
      </c>
    </row>
    <row r="25" spans="1:33" x14ac:dyDescent="0.25">
      <c r="H25" t="s">
        <v>78</v>
      </c>
      <c r="I25" t="s">
        <v>90</v>
      </c>
      <c r="J25">
        <v>0.9861611374407584</v>
      </c>
      <c r="K25">
        <v>88.774600000000007</v>
      </c>
      <c r="L25">
        <v>0.16842099999999999</v>
      </c>
      <c r="V25" t="s">
        <v>73</v>
      </c>
      <c r="W25" t="s">
        <v>102</v>
      </c>
      <c r="X25">
        <v>0.83283333333333331</v>
      </c>
      <c r="Y25" s="17">
        <f t="shared" si="5"/>
        <v>1.979463021634259</v>
      </c>
      <c r="Z25">
        <v>286.96300000000002</v>
      </c>
    </row>
    <row r="26" spans="1:33" x14ac:dyDescent="0.25">
      <c r="A26" t="s">
        <v>489</v>
      </c>
      <c r="H26" s="17"/>
    </row>
    <row r="27" spans="1:33" x14ac:dyDescent="0.25">
      <c r="C27">
        <v>150</v>
      </c>
      <c r="H27" s="17" t="s">
        <v>489</v>
      </c>
      <c r="J27">
        <v>10</v>
      </c>
      <c r="P27" s="17" t="s">
        <v>489</v>
      </c>
      <c r="R27">
        <v>20</v>
      </c>
      <c r="V27" s="17" t="s">
        <v>489</v>
      </c>
      <c r="X2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opLeftCell="D1" workbookViewId="0">
      <selection activeCell="N22" sqref="N22"/>
    </sheetView>
  </sheetViews>
  <sheetFormatPr defaultColWidth="8.85546875" defaultRowHeight="15" x14ac:dyDescent="0.25"/>
  <cols>
    <col min="1" max="1" width="23.42578125" customWidth="1"/>
    <col min="14" max="14" width="24.42578125" customWidth="1"/>
    <col min="16" max="16" width="17.42578125" customWidth="1"/>
    <col min="17" max="17" width="16.42578125" customWidth="1"/>
    <col min="18" max="18" width="17" customWidth="1"/>
    <col min="19" max="19" width="14.7109375" customWidth="1"/>
  </cols>
  <sheetData>
    <row r="1" spans="1:19" x14ac:dyDescent="0.25"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N1" s="4" t="s">
        <v>57</v>
      </c>
      <c r="O1" s="4" t="s">
        <v>58</v>
      </c>
      <c r="P1" s="4" t="s">
        <v>59</v>
      </c>
      <c r="Q1" s="4" t="s">
        <v>60</v>
      </c>
      <c r="R1" s="4" t="s">
        <v>61</v>
      </c>
      <c r="S1" s="4" t="s">
        <v>62</v>
      </c>
    </row>
    <row r="2" spans="1:19" x14ac:dyDescent="0.25">
      <c r="A2" t="s">
        <v>59</v>
      </c>
      <c r="B2">
        <v>90</v>
      </c>
      <c r="C2">
        <v>160</v>
      </c>
      <c r="D2">
        <v>90</v>
      </c>
      <c r="E2">
        <v>150</v>
      </c>
      <c r="F2">
        <v>170</v>
      </c>
      <c r="G2">
        <v>150</v>
      </c>
      <c r="H2">
        <v>180</v>
      </c>
      <c r="I2">
        <v>50</v>
      </c>
      <c r="N2" s="4"/>
      <c r="O2" s="4">
        <v>50</v>
      </c>
      <c r="P2" s="4">
        <v>90</v>
      </c>
      <c r="Q2" s="4">
        <v>150</v>
      </c>
      <c r="R2" s="4">
        <v>10</v>
      </c>
      <c r="S2" s="4">
        <v>40</v>
      </c>
    </row>
    <row r="3" spans="1:19" x14ac:dyDescent="0.25">
      <c r="A3" t="s">
        <v>58</v>
      </c>
      <c r="B3">
        <v>30</v>
      </c>
      <c r="C3">
        <v>0</v>
      </c>
      <c r="D3">
        <v>0</v>
      </c>
      <c r="E3">
        <v>10</v>
      </c>
      <c r="F3">
        <v>100</v>
      </c>
      <c r="G3">
        <v>50</v>
      </c>
      <c r="H3">
        <v>0</v>
      </c>
      <c r="I3">
        <v>20</v>
      </c>
      <c r="N3" s="4"/>
      <c r="O3" s="4">
        <v>20</v>
      </c>
      <c r="P3" s="4">
        <v>150</v>
      </c>
      <c r="Q3" s="4">
        <v>10</v>
      </c>
      <c r="R3" s="4">
        <v>30</v>
      </c>
      <c r="S3" s="4">
        <v>130</v>
      </c>
    </row>
    <row r="4" spans="1:19" x14ac:dyDescent="0.25">
      <c r="B4" t="s">
        <v>43</v>
      </c>
      <c r="C4" t="s">
        <v>46</v>
      </c>
      <c r="D4" t="s">
        <v>47</v>
      </c>
      <c r="E4" t="s">
        <v>48</v>
      </c>
      <c r="F4" t="s">
        <v>30</v>
      </c>
      <c r="N4" s="4"/>
      <c r="O4" s="4">
        <v>10</v>
      </c>
      <c r="P4" s="4">
        <v>90</v>
      </c>
      <c r="Q4" s="4">
        <v>20</v>
      </c>
      <c r="R4" s="4">
        <v>150</v>
      </c>
      <c r="S4" s="4">
        <v>50</v>
      </c>
    </row>
    <row r="5" spans="1:19" x14ac:dyDescent="0.25">
      <c r="A5" t="s">
        <v>60</v>
      </c>
      <c r="B5">
        <v>180</v>
      </c>
      <c r="C5">
        <v>0</v>
      </c>
      <c r="D5">
        <v>10</v>
      </c>
      <c r="E5">
        <v>0</v>
      </c>
      <c r="F5">
        <v>0</v>
      </c>
      <c r="L5" s="27"/>
      <c r="N5" s="4"/>
      <c r="O5" s="4">
        <v>20</v>
      </c>
      <c r="P5" s="4">
        <v>150</v>
      </c>
      <c r="Q5" s="4">
        <v>10</v>
      </c>
      <c r="R5" s="4">
        <v>40</v>
      </c>
      <c r="S5" s="4">
        <v>150</v>
      </c>
    </row>
    <row r="6" spans="1:19" x14ac:dyDescent="0.25">
      <c r="B6" t="s">
        <v>35</v>
      </c>
      <c r="C6" t="s">
        <v>37</v>
      </c>
      <c r="D6" t="s">
        <v>38</v>
      </c>
      <c r="E6" t="s">
        <v>46</v>
      </c>
      <c r="L6" s="27"/>
      <c r="N6" s="4"/>
      <c r="O6" s="4">
        <v>90</v>
      </c>
      <c r="P6" s="4">
        <v>150</v>
      </c>
      <c r="Q6" s="4"/>
      <c r="R6" s="4"/>
      <c r="S6" s="4">
        <v>150</v>
      </c>
    </row>
    <row r="7" spans="1:19" x14ac:dyDescent="0.25">
      <c r="A7" t="s">
        <v>61</v>
      </c>
      <c r="B7">
        <v>10</v>
      </c>
      <c r="C7">
        <v>0</v>
      </c>
      <c r="D7">
        <v>180</v>
      </c>
      <c r="E7">
        <v>0</v>
      </c>
      <c r="L7" s="28"/>
      <c r="N7" s="4"/>
      <c r="O7" s="4">
        <v>50</v>
      </c>
      <c r="P7" s="4">
        <v>150</v>
      </c>
      <c r="Q7" s="4"/>
      <c r="R7" s="4"/>
      <c r="S7" s="4"/>
    </row>
    <row r="8" spans="1:19" x14ac:dyDescent="0.25">
      <c r="B8" t="s">
        <v>35</v>
      </c>
      <c r="C8" t="s">
        <v>37</v>
      </c>
      <c r="D8" t="s">
        <v>40</v>
      </c>
      <c r="E8" t="s">
        <v>41</v>
      </c>
      <c r="F8" t="s">
        <v>43</v>
      </c>
      <c r="L8" s="28"/>
      <c r="N8" s="4"/>
      <c r="O8" s="4">
        <v>30</v>
      </c>
      <c r="P8" s="4">
        <v>150</v>
      </c>
      <c r="Q8" s="4"/>
      <c r="R8" s="4"/>
      <c r="S8" s="4"/>
    </row>
    <row r="9" spans="1:19" x14ac:dyDescent="0.25">
      <c r="A9" t="s">
        <v>62</v>
      </c>
      <c r="B9">
        <v>30</v>
      </c>
      <c r="C9">
        <v>130</v>
      </c>
      <c r="D9">
        <v>50</v>
      </c>
      <c r="E9">
        <v>180</v>
      </c>
      <c r="F9">
        <v>180</v>
      </c>
      <c r="L9" s="28"/>
      <c r="N9" s="4"/>
      <c r="O9" s="4">
        <v>30</v>
      </c>
      <c r="P9" s="4">
        <v>60</v>
      </c>
      <c r="Q9" s="4"/>
      <c r="R9" s="4"/>
      <c r="S9" s="4"/>
    </row>
    <row r="10" spans="1:19" x14ac:dyDescent="0.25">
      <c r="L10" s="28"/>
      <c r="N10" s="4"/>
      <c r="O10" s="4"/>
      <c r="P10" s="4"/>
      <c r="Q10" s="4"/>
      <c r="R10" s="4"/>
      <c r="S10" s="4"/>
    </row>
    <row r="11" spans="1:19" x14ac:dyDescent="0.25">
      <c r="L11" s="28"/>
      <c r="N11" s="4" t="s">
        <v>63</v>
      </c>
      <c r="O11" s="4"/>
      <c r="P11" s="5">
        <f>TTEST(P2:P9,O2:O9,2,2)</f>
        <v>9.5255565170388457E-5</v>
      </c>
      <c r="Q11" s="5">
        <f>TTEST(O2:O9,Q2:Q5,2,2)</f>
        <v>0.71305195354837059</v>
      </c>
      <c r="R11" s="5">
        <f>TTEST(O2:O9,R2:R5,2,2)</f>
        <v>0.43906411519228339</v>
      </c>
      <c r="S11" s="5">
        <f>TTEST(O2:O9,S2:S5,2,2)</f>
        <v>3.6337536597970822E-2</v>
      </c>
    </row>
    <row r="12" spans="1:19" x14ac:dyDescent="0.25">
      <c r="L12" s="28"/>
    </row>
    <row r="13" spans="1:19" x14ac:dyDescent="0.25">
      <c r="L13" s="28"/>
      <c r="S13" t="s">
        <v>490</v>
      </c>
    </row>
    <row r="14" spans="1:19" x14ac:dyDescent="0.25">
      <c r="L14" s="28"/>
      <c r="N14" s="7" t="s">
        <v>486</v>
      </c>
      <c r="O14">
        <f>AVERAGE(O2:O9)</f>
        <v>37.5</v>
      </c>
      <c r="P14" s="17">
        <f t="shared" ref="P14:S14" si="0">AVERAGE(P2:P9)</f>
        <v>123.75</v>
      </c>
      <c r="Q14" s="17">
        <f t="shared" si="0"/>
        <v>47.5</v>
      </c>
      <c r="R14" s="17">
        <f t="shared" si="0"/>
        <v>57.5</v>
      </c>
      <c r="S14" s="17">
        <f t="shared" si="0"/>
        <v>104</v>
      </c>
    </row>
    <row r="15" spans="1:19" x14ac:dyDescent="0.25">
      <c r="L15" s="27"/>
      <c r="N15" s="7" t="s">
        <v>488</v>
      </c>
      <c r="O15">
        <f>STDEV(O2:O9)</f>
        <v>25.495097567963924</v>
      </c>
      <c r="P15" s="17">
        <f>STDEV(P2:P9)</f>
        <v>37.392703642746746</v>
      </c>
      <c r="Q15" s="17">
        <f>STDEV(Q2:Q9)</f>
        <v>68.495741960115055</v>
      </c>
      <c r="R15" s="17">
        <f>STDEV(R2:R9)</f>
        <v>62.915286960589583</v>
      </c>
      <c r="S15" s="17">
        <f>STDEV(S2:S9)</f>
        <v>54.589376255824725</v>
      </c>
    </row>
    <row r="16" spans="1:19" x14ac:dyDescent="0.25">
      <c r="L16" s="27"/>
      <c r="N16" s="7" t="s">
        <v>482</v>
      </c>
      <c r="O16">
        <f>O15/SQRT(8)</f>
        <v>9.013878188659973</v>
      </c>
      <c r="P16" s="17">
        <f>P15/SQRT(COUNT(P2:P9))</f>
        <v>13.220317156342571</v>
      </c>
      <c r="Q16" s="17">
        <f>Q15/SQRT(COUNT(Q2:Q9))</f>
        <v>34.247870980057527</v>
      </c>
      <c r="R16" s="17">
        <f>R15/SQRT(COUNT(R2:R9))</f>
        <v>31.457643480294792</v>
      </c>
      <c r="S16" s="17">
        <f>S15/SQRT(COUNT(S2:S9))</f>
        <v>24.413111231467404</v>
      </c>
    </row>
    <row r="17" spans="7:12" x14ac:dyDescent="0.25">
      <c r="L17" s="27"/>
    </row>
    <row r="23" spans="7:12" x14ac:dyDescent="0.25">
      <c r="G23" s="17"/>
      <c r="H23" s="17"/>
      <c r="I23" s="17"/>
    </row>
    <row r="24" spans="7:12" x14ac:dyDescent="0.25">
      <c r="G24" s="17"/>
      <c r="H24" s="17"/>
      <c r="I24" s="17"/>
    </row>
    <row r="25" spans="7:12" x14ac:dyDescent="0.25">
      <c r="G25" s="17"/>
      <c r="H25" s="17"/>
      <c r="I25" s="17"/>
    </row>
    <row r="26" spans="7:12" x14ac:dyDescent="0.25">
      <c r="G26" s="17"/>
      <c r="H26" s="17"/>
      <c r="I26" s="17"/>
    </row>
    <row r="27" spans="7:12" x14ac:dyDescent="0.25">
      <c r="G27" s="17"/>
      <c r="H27" s="17"/>
      <c r="I27" s="17"/>
    </row>
    <row r="28" spans="7:12" x14ac:dyDescent="0.25">
      <c r="G28" s="17"/>
      <c r="H28" s="17"/>
      <c r="I28" s="17"/>
    </row>
    <row r="29" spans="7:12" x14ac:dyDescent="0.25">
      <c r="G29" s="17"/>
      <c r="H29" s="17"/>
      <c r="I29" s="17"/>
    </row>
    <row r="30" spans="7:12" x14ac:dyDescent="0.25">
      <c r="G30" s="17"/>
      <c r="H30" s="17"/>
      <c r="I30" s="17"/>
    </row>
    <row r="31" spans="7:12" x14ac:dyDescent="0.25">
      <c r="G31" s="17"/>
      <c r="H31" s="17"/>
      <c r="I31" s="17"/>
    </row>
    <row r="32" spans="7:12" x14ac:dyDescent="0.25">
      <c r="G32" s="17"/>
      <c r="H32" s="17"/>
      <c r="I32" s="17"/>
    </row>
    <row r="33" spans="7:9" x14ac:dyDescent="0.25">
      <c r="G33" s="17"/>
      <c r="H33" s="17"/>
      <c r="I33" s="17"/>
    </row>
    <row r="34" spans="7:9" x14ac:dyDescent="0.25">
      <c r="G34" s="17"/>
      <c r="H34" s="17"/>
      <c r="I34" s="17"/>
    </row>
    <row r="35" spans="7:9" x14ac:dyDescent="0.25">
      <c r="G35" s="17"/>
      <c r="H35" s="17"/>
      <c r="I35" s="17"/>
    </row>
    <row r="36" spans="7:9" x14ac:dyDescent="0.25">
      <c r="G36" s="17"/>
      <c r="H36" s="17"/>
      <c r="I36" s="17"/>
    </row>
    <row r="37" spans="7:9" x14ac:dyDescent="0.25">
      <c r="G37" s="17"/>
      <c r="H37" s="17"/>
      <c r="I37" s="17"/>
    </row>
    <row r="38" spans="7:9" x14ac:dyDescent="0.25">
      <c r="G38" s="17"/>
      <c r="H38" s="17"/>
      <c r="I38" s="17"/>
    </row>
    <row r="39" spans="7:9" x14ac:dyDescent="0.25">
      <c r="G39" s="17"/>
      <c r="H39" s="17"/>
      <c r="I39" s="17"/>
    </row>
    <row r="40" spans="7:9" x14ac:dyDescent="0.25">
      <c r="G40" s="17"/>
      <c r="H40" s="17"/>
      <c r="I40" s="17"/>
    </row>
    <row r="41" spans="7:9" x14ac:dyDescent="0.25">
      <c r="G41" s="17"/>
      <c r="H41" s="17"/>
      <c r="I41" s="17"/>
    </row>
    <row r="42" spans="7:9" x14ac:dyDescent="0.25">
      <c r="G42" s="17"/>
      <c r="H42" s="17"/>
      <c r="I42" s="17"/>
    </row>
    <row r="43" spans="7:9" x14ac:dyDescent="0.25">
      <c r="G43" s="17"/>
      <c r="H43" s="17"/>
      <c r="I43" s="17"/>
    </row>
    <row r="44" spans="7:9" x14ac:dyDescent="0.25">
      <c r="G44" s="17"/>
      <c r="H44" s="17"/>
      <c r="I44" s="17"/>
    </row>
    <row r="45" spans="7:9" x14ac:dyDescent="0.25">
      <c r="G45" s="17"/>
      <c r="H45" s="17"/>
      <c r="I45" s="17"/>
    </row>
    <row r="46" spans="7:9" x14ac:dyDescent="0.25">
      <c r="G46" s="17"/>
      <c r="H46" s="17"/>
      <c r="I46" s="17"/>
    </row>
    <row r="47" spans="7:9" x14ac:dyDescent="0.25">
      <c r="G47" s="17"/>
      <c r="H47" s="17"/>
      <c r="I47" s="17"/>
    </row>
    <row r="48" spans="7:9" x14ac:dyDescent="0.25">
      <c r="G48" s="17"/>
      <c r="H48" s="17"/>
      <c r="I48" s="17"/>
    </row>
    <row r="49" spans="7:9" x14ac:dyDescent="0.25">
      <c r="G49" s="17"/>
      <c r="H49" s="17"/>
      <c r="I49" s="17"/>
    </row>
    <row r="50" spans="7:9" x14ac:dyDescent="0.25">
      <c r="G50" s="17"/>
      <c r="H50" s="17"/>
      <c r="I50" s="17"/>
    </row>
    <row r="51" spans="7:9" x14ac:dyDescent="0.25">
      <c r="G51" s="17"/>
      <c r="H51" s="17"/>
      <c r="I51" s="17"/>
    </row>
    <row r="52" spans="7:9" x14ac:dyDescent="0.25">
      <c r="G52" s="17"/>
      <c r="H52" s="17"/>
      <c r="I52" s="17"/>
    </row>
    <row r="53" spans="7:9" x14ac:dyDescent="0.25">
      <c r="G53" s="17"/>
      <c r="H53" s="17"/>
      <c r="I53" s="17"/>
    </row>
    <row r="54" spans="7:9" x14ac:dyDescent="0.25">
      <c r="G54" s="17"/>
      <c r="H54" s="17"/>
      <c r="I54" s="17"/>
    </row>
    <row r="55" spans="7:9" x14ac:dyDescent="0.25">
      <c r="G55" s="17"/>
      <c r="H55" s="17"/>
      <c r="I55" s="17"/>
    </row>
    <row r="56" spans="7:9" x14ac:dyDescent="0.25">
      <c r="G56" s="17"/>
      <c r="H56" s="17"/>
      <c r="I56" s="17"/>
    </row>
    <row r="57" spans="7:9" x14ac:dyDescent="0.25">
      <c r="G57" s="17"/>
      <c r="H57" s="17"/>
      <c r="I57" s="17"/>
    </row>
    <row r="58" spans="7:9" x14ac:dyDescent="0.25">
      <c r="G58" s="17"/>
      <c r="H58" s="17"/>
      <c r="I58" s="17"/>
    </row>
    <row r="59" spans="7:9" x14ac:dyDescent="0.25">
      <c r="G59" s="17"/>
      <c r="H59" s="17"/>
      <c r="I59" s="17"/>
    </row>
    <row r="60" spans="7:9" x14ac:dyDescent="0.25">
      <c r="G60" s="17"/>
      <c r="H60" s="17"/>
      <c r="I60" s="17"/>
    </row>
    <row r="61" spans="7:9" x14ac:dyDescent="0.25">
      <c r="G61" s="17"/>
      <c r="H61" s="17"/>
      <c r="I61" s="17"/>
    </row>
    <row r="62" spans="7:9" x14ac:dyDescent="0.25">
      <c r="G62" s="17"/>
      <c r="H62" s="17"/>
      <c r="I62" s="17"/>
    </row>
    <row r="63" spans="7:9" x14ac:dyDescent="0.25">
      <c r="G63" s="17"/>
      <c r="H63" s="17"/>
      <c r="I63" s="17"/>
    </row>
    <row r="64" spans="7:9" x14ac:dyDescent="0.25">
      <c r="G64" s="17"/>
      <c r="H64" s="17"/>
      <c r="I64" s="17"/>
    </row>
    <row r="65" spans="7:9" x14ac:dyDescent="0.25">
      <c r="G65" s="17"/>
      <c r="H65" s="17"/>
      <c r="I65" s="17"/>
    </row>
    <row r="66" spans="7:9" x14ac:dyDescent="0.25">
      <c r="G66" s="17"/>
      <c r="H66" s="17"/>
      <c r="I66" s="17"/>
    </row>
    <row r="67" spans="7:9" x14ac:dyDescent="0.25">
      <c r="G67" s="17"/>
      <c r="H67" s="17"/>
      <c r="I67" s="17"/>
    </row>
    <row r="68" spans="7:9" x14ac:dyDescent="0.25">
      <c r="G68" s="17"/>
      <c r="H68" s="17"/>
      <c r="I68" s="17"/>
    </row>
    <row r="69" spans="7:9" x14ac:dyDescent="0.25">
      <c r="G69" s="17"/>
      <c r="H69" s="17"/>
      <c r="I69" s="17"/>
    </row>
    <row r="70" spans="7:9" x14ac:dyDescent="0.25">
      <c r="G70" s="17"/>
      <c r="H70" s="17"/>
      <c r="I70" s="17"/>
    </row>
    <row r="71" spans="7:9" x14ac:dyDescent="0.25">
      <c r="G71" s="17"/>
      <c r="H71" s="17"/>
      <c r="I71" s="17"/>
    </row>
    <row r="72" spans="7:9" x14ac:dyDescent="0.25">
      <c r="G72" s="17"/>
      <c r="H72" s="17"/>
      <c r="I72" s="17"/>
    </row>
    <row r="73" spans="7:9" x14ac:dyDescent="0.25">
      <c r="G73" s="17"/>
      <c r="H73" s="17"/>
      <c r="I73" s="17"/>
    </row>
    <row r="74" spans="7:9" x14ac:dyDescent="0.25">
      <c r="G74" s="17"/>
      <c r="H74" s="17"/>
      <c r="I74" s="17"/>
    </row>
    <row r="75" spans="7:9" x14ac:dyDescent="0.25">
      <c r="G75" s="17"/>
      <c r="H75" s="17"/>
      <c r="I75" s="17"/>
    </row>
    <row r="76" spans="7:9" x14ac:dyDescent="0.25">
      <c r="G76" s="17"/>
      <c r="H76" s="17"/>
      <c r="I76" s="17"/>
    </row>
    <row r="77" spans="7:9" x14ac:dyDescent="0.25">
      <c r="G77" s="17"/>
      <c r="H77" s="17"/>
      <c r="I77" s="17"/>
    </row>
    <row r="78" spans="7:9" x14ac:dyDescent="0.25">
      <c r="G78" s="17"/>
      <c r="H78" s="17"/>
      <c r="I78" s="17"/>
    </row>
    <row r="79" spans="7:9" x14ac:dyDescent="0.25">
      <c r="G79" s="17"/>
      <c r="H79" s="17"/>
      <c r="I79" s="17"/>
    </row>
    <row r="80" spans="7:9" x14ac:dyDescent="0.25">
      <c r="G80" s="17"/>
      <c r="H80" s="17"/>
      <c r="I80" s="17"/>
    </row>
    <row r="81" spans="7:9" x14ac:dyDescent="0.25">
      <c r="G81" s="17"/>
      <c r="H81" s="17"/>
      <c r="I81" s="17"/>
    </row>
    <row r="82" spans="7:9" x14ac:dyDescent="0.25">
      <c r="G82" s="17"/>
      <c r="H82" s="17"/>
      <c r="I82" s="17"/>
    </row>
  </sheetData>
  <sortState ref="L8:L14">
    <sortCondition ref="L8:L1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Animal Summary</vt:lpstr>
      <vt:lpstr>30secbin_1s4s</vt:lpstr>
      <vt:lpstr>30secbin_10s40s</vt:lpstr>
      <vt:lpstr>30secbin_50Hz</vt:lpstr>
      <vt:lpstr>10minbin_10s40s</vt:lpstr>
      <vt:lpstr>10minbin_1s4s</vt:lpstr>
      <vt:lpstr>10minbin_50Hz</vt:lpstr>
      <vt:lpstr>Therapeutic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Gittis Lab</dc:creator>
  <cp:lastModifiedBy>Windows User</cp:lastModifiedBy>
  <dcterms:created xsi:type="dcterms:W3CDTF">2021-07-21T14:37:28Z</dcterms:created>
  <dcterms:modified xsi:type="dcterms:W3CDTF">2021-07-24T19:41:52Z</dcterms:modified>
</cp:coreProperties>
</file>