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Teresa\Presentations and Writing\Spix et al 2021 (Science Submission)\Resubmission\Data files\Fig 4, S4, S6 - translational in vitro and in vivo\Excel Files\"/>
    </mc:Choice>
  </mc:AlternateContent>
  <xr:revisionPtr revIDLastSave="0" documentId="13_ncr:1_{9373CE84-EC8D-490E-922E-E4DEEFD699FE}" xr6:coauthVersionLast="47" xr6:coauthVersionMax="47" xr10:uidLastSave="{00000000-0000-0000-0000-000000000000}"/>
  <bookViews>
    <workbookView xWindow="75" yWindow="-16320" windowWidth="29040" windowHeight="16440" xr2:uid="{1208F6DF-E79D-478F-8213-E2F6C8E9ED7B}"/>
  </bookViews>
  <sheets>
    <sheet name="Filtered under 30" sheetId="7" r:id="rId1"/>
    <sheet name="All data" sheetId="2" r:id="rId2"/>
  </sheets>
  <definedNames>
    <definedName name="_xlnm._FilterDatabase" localSheetId="1" hidden="1">'All data'!$A$54:$O$93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7" l="1"/>
  <c r="S10" i="7"/>
  <c r="S9" i="7"/>
  <c r="W33" i="7" l="1"/>
  <c r="V33" i="7"/>
  <c r="R33" i="7"/>
  <c r="O34" i="7"/>
  <c r="O35" i="7" s="1"/>
  <c r="L34" i="7"/>
  <c r="L35" i="7" s="1"/>
  <c r="U33" i="7" s="1"/>
  <c r="K34" i="7"/>
  <c r="K35" i="7" s="1"/>
  <c r="F34" i="7"/>
  <c r="F35" i="7" s="1"/>
  <c r="S33" i="7" s="1"/>
  <c r="E34" i="7"/>
  <c r="O33" i="7"/>
  <c r="L33" i="7"/>
  <c r="K33" i="7"/>
  <c r="F33" i="7"/>
  <c r="E33" i="7"/>
  <c r="O32" i="7"/>
  <c r="L32" i="7"/>
  <c r="T33" i="7" s="1"/>
  <c r="K32" i="7"/>
  <c r="F32" i="7"/>
  <c r="E32" i="7"/>
  <c r="O37" i="2"/>
  <c r="O38" i="2"/>
  <c r="O39" i="2"/>
  <c r="O40" i="2"/>
  <c r="O41" i="2"/>
  <c r="O42" i="2"/>
  <c r="O88" i="2"/>
  <c r="O89" i="2"/>
  <c r="O90" i="2"/>
  <c r="O91" i="2"/>
  <c r="O92" i="2"/>
  <c r="O93" i="2"/>
  <c r="F4" i="7" l="1"/>
  <c r="F5" i="7" s="1"/>
  <c r="S3" i="7" s="1"/>
  <c r="L3" i="7"/>
  <c r="E4" i="7"/>
  <c r="E5" i="7" s="1"/>
  <c r="K4" i="7"/>
  <c r="K5" i="7" s="1"/>
  <c r="L4" i="7"/>
  <c r="L5" i="7" s="1"/>
  <c r="U3" i="7" s="1"/>
  <c r="F2" i="7"/>
  <c r="R3" i="7" s="1"/>
  <c r="E2" i="7"/>
  <c r="E3" i="7"/>
  <c r="O4" i="7"/>
  <c r="O5" i="7" s="1"/>
  <c r="W3" i="7" s="1"/>
  <c r="L2" i="7"/>
  <c r="T3" i="7" s="1"/>
  <c r="F3" i="7"/>
  <c r="O2" i="7"/>
  <c r="V3" i="7" s="1"/>
  <c r="O3" i="7"/>
  <c r="K2" i="7"/>
  <c r="E35" i="7"/>
  <c r="K3" i="7"/>
  <c r="O81" i="2"/>
  <c r="O82" i="2"/>
  <c r="O83" i="2"/>
  <c r="O84" i="2"/>
  <c r="O64" i="2"/>
  <c r="O65" i="2"/>
  <c r="O78" i="2"/>
  <c r="O79" i="2"/>
  <c r="O80" i="2"/>
  <c r="O66" i="2"/>
  <c r="O75" i="2"/>
  <c r="O76" i="2"/>
  <c r="O77" i="2"/>
  <c r="O60" i="2"/>
  <c r="O61" i="2"/>
  <c r="O62" i="2"/>
  <c r="O63" i="2"/>
  <c r="O24" i="2"/>
  <c r="O25" i="2"/>
  <c r="O26" i="2"/>
  <c r="O9" i="2"/>
  <c r="O10" i="2"/>
  <c r="O11" i="2"/>
  <c r="O12" i="2"/>
  <c r="O7" i="2" l="1"/>
  <c r="O8" i="2"/>
  <c r="O17" i="2"/>
  <c r="O18" i="2"/>
  <c r="O19" i="2"/>
  <c r="O20" i="2"/>
  <c r="O34" i="2"/>
  <c r="O35" i="2"/>
  <c r="O36" i="2"/>
  <c r="O4" i="2"/>
  <c r="O5" i="2"/>
  <c r="O6" i="2"/>
  <c r="O21" i="2"/>
  <c r="O22" i="2"/>
  <c r="O23" i="2"/>
  <c r="O16" i="2"/>
  <c r="O30" i="2"/>
  <c r="O31" i="2"/>
  <c r="O32" i="2"/>
  <c r="O33" i="2"/>
  <c r="O13" i="2"/>
  <c r="O14" i="2"/>
  <c r="O27" i="2"/>
  <c r="O28" i="2"/>
  <c r="O29" i="2"/>
  <c r="O15" i="2"/>
  <c r="E48" i="2"/>
  <c r="F48" i="2"/>
  <c r="K48" i="2"/>
  <c r="L48" i="2"/>
  <c r="E49" i="2"/>
  <c r="F49" i="2"/>
  <c r="K49" i="2"/>
  <c r="L49" i="2"/>
  <c r="E50" i="2"/>
  <c r="E51" i="2" s="1"/>
  <c r="F50" i="2"/>
  <c r="F51" i="2" s="1"/>
  <c r="K50" i="2"/>
  <c r="K51" i="2" s="1"/>
  <c r="L50" i="2"/>
  <c r="L51" i="2" s="1"/>
  <c r="O58" i="2"/>
  <c r="O59" i="2"/>
  <c r="O68" i="2"/>
  <c r="O69" i="2"/>
  <c r="O70" i="2"/>
  <c r="O71" i="2"/>
  <c r="O85" i="2"/>
  <c r="O86" i="2"/>
  <c r="O87" i="2"/>
  <c r="O55" i="2"/>
  <c r="O56" i="2"/>
  <c r="O57" i="2"/>
  <c r="O72" i="2"/>
  <c r="O73" i="2"/>
  <c r="O74" i="2"/>
  <c r="O67" i="2"/>
  <c r="E113" i="2"/>
  <c r="F113" i="2"/>
  <c r="K113" i="2"/>
  <c r="L113" i="2"/>
  <c r="E114" i="2"/>
  <c r="F114" i="2"/>
  <c r="K114" i="2"/>
  <c r="L114" i="2"/>
  <c r="E115" i="2"/>
  <c r="E116" i="2" s="1"/>
  <c r="F115" i="2"/>
  <c r="F116" i="2" s="1"/>
  <c r="K115" i="2"/>
  <c r="K116" i="2" s="1"/>
  <c r="L115" i="2"/>
  <c r="L116" i="2" s="1"/>
  <c r="O115" i="2" l="1"/>
  <c r="O116" i="2" s="1"/>
  <c r="O113" i="2"/>
  <c r="O114" i="2"/>
  <c r="O50" i="2"/>
  <c r="O51" i="2" s="1"/>
  <c r="O48" i="2"/>
  <c r="O49" i="2"/>
</calcChain>
</file>

<file path=xl/sharedStrings.xml><?xml version="1.0" encoding="utf-8"?>
<sst xmlns="http://schemas.openxmlformats.org/spreadsheetml/2006/main" count="544" uniqueCount="115">
  <si>
    <t>SEM</t>
  </si>
  <si>
    <t>SD</t>
  </si>
  <si>
    <t>Median</t>
  </si>
  <si>
    <t>Mean</t>
  </si>
  <si>
    <t>Lhx6</t>
  </si>
  <si>
    <t>TS102520f1</t>
  </si>
  <si>
    <t>PV</t>
  </si>
  <si>
    <t>TS102520f2</t>
  </si>
  <si>
    <t>TS102520e2_2</t>
  </si>
  <si>
    <t>TS102520e2_1</t>
  </si>
  <si>
    <t>TS102520d1</t>
  </si>
  <si>
    <t>TS102520d2</t>
  </si>
  <si>
    <t>TS102520c2</t>
  </si>
  <si>
    <t>TS102520c1</t>
  </si>
  <si>
    <t>TS102520b2</t>
  </si>
  <si>
    <t>TS102520b1</t>
  </si>
  <si>
    <t>TS102520a1</t>
  </si>
  <si>
    <t>TS102520a2</t>
  </si>
  <si>
    <t>TS102420i2</t>
  </si>
  <si>
    <t>TS102420i1</t>
  </si>
  <si>
    <t>TS102420h1</t>
  </si>
  <si>
    <t>TS102420h2</t>
  </si>
  <si>
    <t>TS102420g2</t>
  </si>
  <si>
    <t>TS102420g1</t>
  </si>
  <si>
    <t>TS102420f1</t>
  </si>
  <si>
    <t>TS102420f2</t>
  </si>
  <si>
    <t>TS110820e2</t>
  </si>
  <si>
    <t>TS110820e1</t>
  </si>
  <si>
    <t>TS110820c1</t>
  </si>
  <si>
    <t>TS110820c2</t>
  </si>
  <si>
    <t>TS110820b2</t>
  </si>
  <si>
    <t>TS110820b1</t>
  </si>
  <si>
    <t>TS110820a1</t>
  </si>
  <si>
    <t>TS110820a2</t>
  </si>
  <si>
    <t>TS110120f1</t>
  </si>
  <si>
    <t>TS110120f2</t>
  </si>
  <si>
    <t>TS110120e2</t>
  </si>
  <si>
    <t>TS110120e1</t>
  </si>
  <si>
    <t>TS110120d1</t>
  </si>
  <si>
    <t>TS110120d2</t>
  </si>
  <si>
    <t>TS110120c2</t>
  </si>
  <si>
    <t>TS110120c1</t>
  </si>
  <si>
    <t>TS110120b2</t>
  </si>
  <si>
    <t>TS110120b1</t>
  </si>
  <si>
    <t>TS110120a1</t>
  </si>
  <si>
    <t>TS110120a3</t>
  </si>
  <si>
    <t>TS103120f2</t>
  </si>
  <si>
    <t>TS103120f1</t>
  </si>
  <si>
    <t>TS103120e2</t>
  </si>
  <si>
    <t>TS103120e1</t>
  </si>
  <si>
    <t>TS103120d2</t>
  </si>
  <si>
    <t>TS103120d1</t>
  </si>
  <si>
    <t>TS103120c3</t>
  </si>
  <si>
    <t>TS103120c1</t>
  </si>
  <si>
    <t>TS103120b1</t>
  </si>
  <si>
    <t>TS103120b2</t>
  </si>
  <si>
    <t>TS103120a2</t>
  </si>
  <si>
    <t>TS103120a1</t>
  </si>
  <si>
    <t>t.test</t>
  </si>
  <si>
    <t>ModFactor</t>
  </si>
  <si>
    <t>BLFR</t>
  </si>
  <si>
    <t>CellType</t>
  </si>
  <si>
    <t>File</t>
  </si>
  <si>
    <t>TH</t>
  </si>
  <si>
    <t>Successful bilat?</t>
  </si>
  <si>
    <t>Biphasic</t>
  </si>
  <si>
    <t>PSI</t>
  </si>
  <si>
    <t>Monophasic</t>
  </si>
  <si>
    <t>TS112820a2</t>
  </si>
  <si>
    <t>TS112820b2</t>
  </si>
  <si>
    <t>TS112820c1</t>
  </si>
  <si>
    <t>TS112820d2</t>
  </si>
  <si>
    <t>TS112820e1</t>
  </si>
  <si>
    <t>TS112820f2</t>
  </si>
  <si>
    <t>TS112820g2</t>
  </si>
  <si>
    <t>TS112820a1</t>
  </si>
  <si>
    <t>TS112820b1</t>
  </si>
  <si>
    <t>TS112820c2</t>
  </si>
  <si>
    <t>TS112820d1</t>
  </si>
  <si>
    <t>TS112820e2</t>
  </si>
  <si>
    <t>TS112820f1</t>
  </si>
  <si>
    <t>TS112820g1</t>
  </si>
  <si>
    <t>Biphasic summary data</t>
  </si>
  <si>
    <t>Monophasic summary data</t>
  </si>
  <si>
    <t>TS012321a2</t>
  </si>
  <si>
    <t>TS012321b1</t>
  </si>
  <si>
    <t>TS012321c2</t>
  </si>
  <si>
    <t>TS012321d1</t>
  </si>
  <si>
    <t>TS012321e1</t>
  </si>
  <si>
    <t>TS012321f2</t>
  </si>
  <si>
    <t>TS012321a1</t>
  </si>
  <si>
    <t>TS012321b2</t>
  </si>
  <si>
    <t>TS012321c1</t>
  </si>
  <si>
    <t>TS012321d2</t>
  </si>
  <si>
    <t>TS012321e2</t>
  </si>
  <si>
    <t>TS012321f1</t>
  </si>
  <si>
    <t>MF</t>
  </si>
  <si>
    <t>Mono_Avg_PV</t>
  </si>
  <si>
    <t>Mono_SEM_PV</t>
  </si>
  <si>
    <t>MonoAvg_Lhx6</t>
  </si>
  <si>
    <t>MonoSEM_Lhx6</t>
  </si>
  <si>
    <t>Mono_PSI_Avg</t>
  </si>
  <si>
    <t>Mono_PSI_SEM</t>
  </si>
  <si>
    <t>Biph_Avg_PV</t>
  </si>
  <si>
    <t>Biph_SEM_PV</t>
  </si>
  <si>
    <t>BiphAvg_Lhx6</t>
  </si>
  <si>
    <t>BiphSEM_Lhx6</t>
  </si>
  <si>
    <t>Biph_PSI_Avg</t>
  </si>
  <si>
    <t>Biph_PSI_SEM</t>
  </si>
  <si>
    <t>Stats</t>
  </si>
  <si>
    <t>paired t-test mono vs bi</t>
  </si>
  <si>
    <t>WSR</t>
  </si>
  <si>
    <t>p&gt;0.05</t>
  </si>
  <si>
    <t>p=0.04136</t>
  </si>
  <si>
    <t>p=0.0232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</si>
</sst>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552A-C901-4CD9-AAEF-74C57108D0BB}">
  <dimension ref="A1:AD49"/>
  <sheetViews>
    <sheetView tabSelected="1" workbookViewId="0">
      <selection activeCell="S17" sqref="S17"/>
    </sheetView>
  </sheetViews>
  <sheetFormatPr defaultRowHeight="14.4" x14ac:dyDescent="0.3"/>
  <cols>
    <col min="16" max="30" width="8.88671875" style="4"/>
  </cols>
  <sheetData>
    <row r="1" spans="1:30" x14ac:dyDescent="0.3">
      <c r="E1" s="1" t="s">
        <v>60</v>
      </c>
      <c r="F1" s="1" t="s">
        <v>96</v>
      </c>
      <c r="K1" s="1" t="s">
        <v>60</v>
      </c>
      <c r="L1" s="1" t="s">
        <v>96</v>
      </c>
      <c r="N1" s="1"/>
      <c r="O1" s="1" t="s">
        <v>66</v>
      </c>
    </row>
    <row r="2" spans="1:30" x14ac:dyDescent="0.3">
      <c r="A2" t="s">
        <v>83</v>
      </c>
      <c r="D2" s="1" t="s">
        <v>3</v>
      </c>
      <c r="E2" s="1">
        <f>AVERAGE(E8:E34)</f>
        <v>38.383734319397121</v>
      </c>
      <c r="F2" s="1">
        <f>AVERAGE(F8:F34)</f>
        <v>0.18765038114426499</v>
      </c>
      <c r="J2" s="1" t="s">
        <v>3</v>
      </c>
      <c r="K2" s="1">
        <f>AVERAGE(K8:K34)</f>
        <v>18.712873738587387</v>
      </c>
      <c r="L2" s="1">
        <f>AVERAGE(L8:L34)</f>
        <v>-0.75102917313900164</v>
      </c>
      <c r="N2" s="1" t="s">
        <v>3</v>
      </c>
      <c r="O2" s="1">
        <f>AVERAGE(O8:O34)</f>
        <v>0.96921017717840052</v>
      </c>
      <c r="R2" s="4" t="s">
        <v>97</v>
      </c>
      <c r="S2" s="4" t="s">
        <v>98</v>
      </c>
      <c r="T2" s="4" t="s">
        <v>99</v>
      </c>
      <c r="U2" s="4" t="s">
        <v>100</v>
      </c>
      <c r="V2" s="4" t="s">
        <v>101</v>
      </c>
      <c r="W2" s="4" t="s">
        <v>102</v>
      </c>
    </row>
    <row r="3" spans="1:30" x14ac:dyDescent="0.3">
      <c r="D3" s="1" t="s">
        <v>2</v>
      </c>
      <c r="E3" s="1">
        <f>MEDIAN(E8:E34)</f>
        <v>39.1</v>
      </c>
      <c r="F3" s="1">
        <f>MEDIAN(F8:F34)</f>
        <v>0.20471257805499263</v>
      </c>
      <c r="J3" s="1" t="s">
        <v>2</v>
      </c>
      <c r="K3" s="1">
        <f>MEDIAN(K8:K34)</f>
        <v>18.210416666666667</v>
      </c>
      <c r="L3" s="1">
        <f>MEDIAN(L8:L34)</f>
        <v>-0.9369342414630053</v>
      </c>
      <c r="N3" s="1" t="s">
        <v>2</v>
      </c>
      <c r="O3" s="1">
        <f>MEDIAN(O8:O34)</f>
        <v>1.0757066791053649</v>
      </c>
      <c r="R3" s="4">
        <f>F2</f>
        <v>0.18765038114426499</v>
      </c>
      <c r="S3" s="4">
        <f>F5</f>
        <v>6.0688158897016085E-2</v>
      </c>
      <c r="T3" s="4">
        <f>L2</f>
        <v>-0.75102917313900164</v>
      </c>
      <c r="U3" s="4">
        <f>L5</f>
        <v>0.11301456833211837</v>
      </c>
      <c r="V3" s="4">
        <f>O2</f>
        <v>0.96921017717840052</v>
      </c>
      <c r="W3" s="4">
        <f>O5</f>
        <v>0.10819077458570245</v>
      </c>
    </row>
    <row r="4" spans="1:30" x14ac:dyDescent="0.3">
      <c r="D4" s="1" t="s">
        <v>1</v>
      </c>
      <c r="E4" s="1">
        <f>STDEV(E8:E34)</f>
        <v>14.879037169083123</v>
      </c>
      <c r="F4" s="1">
        <f>STDEV(F8:F34)</f>
        <v>0.23504422872013278</v>
      </c>
      <c r="J4" s="1" t="s">
        <v>1</v>
      </c>
      <c r="K4" s="1">
        <f>STDEV(K8:K34)</f>
        <v>11.46562709806352</v>
      </c>
      <c r="L4" s="1">
        <f>STDEV(L8:L34)</f>
        <v>0.43770354102911457</v>
      </c>
      <c r="N4" s="1" t="s">
        <v>1</v>
      </c>
      <c r="O4" s="1">
        <f>STDEV(O8:O34)</f>
        <v>0.41902106818370621</v>
      </c>
    </row>
    <row r="5" spans="1:30" x14ac:dyDescent="0.3">
      <c r="D5" s="1" t="s">
        <v>0</v>
      </c>
      <c r="E5" s="1">
        <f>E4/SQRT(COUNT(E8:E34))</f>
        <v>3.8417508775640057</v>
      </c>
      <c r="F5" s="1">
        <f>F4/SQRT(COUNT(F8:F34))</f>
        <v>6.0688158897016085E-2</v>
      </c>
      <c r="J5" s="1" t="s">
        <v>0</v>
      </c>
      <c r="K5" s="1">
        <f>K4/SQRT(COUNT(K8:K34))</f>
        <v>2.9604121869749656</v>
      </c>
      <c r="L5" s="1">
        <f>L4/SQRT(COUNT(L8:L34))</f>
        <v>0.11301456833211837</v>
      </c>
      <c r="N5" s="1" t="s">
        <v>0</v>
      </c>
      <c r="O5" s="1">
        <f>O4/SQRT(COUNT(O8:O34))</f>
        <v>0.10819077458570245</v>
      </c>
    </row>
    <row r="6" spans="1:30" s="3" customFormat="1" x14ac:dyDescent="0.3">
      <c r="A6" s="2" t="s">
        <v>67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x14ac:dyDescent="0.3">
      <c r="A7" s="1" t="s">
        <v>64</v>
      </c>
      <c r="B7" s="1" t="s">
        <v>63</v>
      </c>
      <c r="C7" t="s">
        <v>62</v>
      </c>
      <c r="D7" t="s">
        <v>61</v>
      </c>
      <c r="E7" t="s">
        <v>60</v>
      </c>
      <c r="F7" t="s">
        <v>59</v>
      </c>
      <c r="G7" t="s">
        <v>58</v>
      </c>
      <c r="I7" t="s">
        <v>62</v>
      </c>
      <c r="J7" t="s">
        <v>61</v>
      </c>
      <c r="K7" t="s">
        <v>60</v>
      </c>
      <c r="L7" t="s">
        <v>59</v>
      </c>
      <c r="M7" t="s">
        <v>58</v>
      </c>
      <c r="O7" t="s">
        <v>66</v>
      </c>
      <c r="R7" s="4" t="s">
        <v>109</v>
      </c>
    </row>
    <row r="8" spans="1:30" x14ac:dyDescent="0.3">
      <c r="A8" s="4"/>
      <c r="B8">
        <v>27</v>
      </c>
      <c r="C8" t="s">
        <v>68</v>
      </c>
      <c r="D8" t="s">
        <v>6</v>
      </c>
      <c r="E8">
        <v>31.4</v>
      </c>
      <c r="F8">
        <v>0.54652674691356995</v>
      </c>
      <c r="G8">
        <v>3.150794867555894E-4</v>
      </c>
      <c r="I8" t="s">
        <v>75</v>
      </c>
      <c r="J8" t="s">
        <v>4</v>
      </c>
      <c r="K8">
        <v>8.5</v>
      </c>
      <c r="L8">
        <v>-1</v>
      </c>
      <c r="M8">
        <v>1.2601364318634322E-3</v>
      </c>
      <c r="O8">
        <v>1.5465267469135702</v>
      </c>
      <c r="R8" s="4" t="s">
        <v>110</v>
      </c>
      <c r="U8" s="5" t="s">
        <v>111</v>
      </c>
    </row>
    <row r="9" spans="1:30" x14ac:dyDescent="0.3">
      <c r="A9" s="4"/>
      <c r="B9">
        <v>27</v>
      </c>
      <c r="C9" t="s">
        <v>69</v>
      </c>
      <c r="D9" t="s">
        <v>6</v>
      </c>
      <c r="E9">
        <v>41.4</v>
      </c>
      <c r="F9">
        <v>0.1168357360797343</v>
      </c>
      <c r="G9">
        <v>6.9841336612874042E-3</v>
      </c>
      <c r="I9" t="s">
        <v>76</v>
      </c>
      <c r="J9" t="s">
        <v>4</v>
      </c>
      <c r="K9">
        <v>18.399999999999999</v>
      </c>
      <c r="L9">
        <v>-1</v>
      </c>
      <c r="M9">
        <v>8.0744556432250827E-4</v>
      </c>
      <c r="O9">
        <v>1.1168357360797343</v>
      </c>
      <c r="R9" s="4" t="s">
        <v>4</v>
      </c>
      <c r="S9" s="4">
        <f>_xlfn.T.TEST(L8:L19,L38:L49,2,1)</f>
        <v>0.27969225965743566</v>
      </c>
      <c r="U9" s="5" t="s">
        <v>112</v>
      </c>
    </row>
    <row r="10" spans="1:30" x14ac:dyDescent="0.3">
      <c r="A10" s="4"/>
      <c r="B10">
        <v>27</v>
      </c>
      <c r="C10" t="s">
        <v>70</v>
      </c>
      <c r="D10" t="s">
        <v>6</v>
      </c>
      <c r="E10">
        <v>29.8</v>
      </c>
      <c r="F10">
        <v>0.31817061932743873</v>
      </c>
      <c r="G10">
        <v>3.9002254996845545E-4</v>
      </c>
      <c r="I10" t="s">
        <v>77</v>
      </c>
      <c r="J10" t="s">
        <v>4</v>
      </c>
      <c r="K10">
        <v>20.2</v>
      </c>
      <c r="L10">
        <v>-0.9369342414630053</v>
      </c>
      <c r="M10">
        <v>2.6388501536280212E-4</v>
      </c>
      <c r="O10">
        <v>1.255104860790444</v>
      </c>
      <c r="R10" s="4" t="s">
        <v>6</v>
      </c>
      <c r="S10" s="4">
        <f>_xlfn.T.TEST(F8:F19,F38:F49,2,1)</f>
        <v>3.3799739205045885E-2</v>
      </c>
      <c r="U10" s="5" t="s">
        <v>113</v>
      </c>
    </row>
    <row r="11" spans="1:30" x14ac:dyDescent="0.3">
      <c r="A11" s="4"/>
      <c r="B11">
        <v>23</v>
      </c>
      <c r="C11" t="s">
        <v>13</v>
      </c>
      <c r="D11" t="s">
        <v>6</v>
      </c>
      <c r="E11">
        <v>22.8</v>
      </c>
      <c r="F11">
        <v>0.61986214650529181</v>
      </c>
      <c r="G11">
        <v>7.4448187987164114E-5</v>
      </c>
      <c r="I11" t="s">
        <v>12</v>
      </c>
      <c r="J11" t="s">
        <v>4</v>
      </c>
      <c r="K11">
        <v>18.399999999999999</v>
      </c>
      <c r="L11">
        <v>-1</v>
      </c>
      <c r="M11">
        <v>1.0976705260119058E-5</v>
      </c>
      <c r="O11">
        <v>1.6198621465052918</v>
      </c>
      <c r="R11" s="4" t="s">
        <v>66</v>
      </c>
      <c r="S11" s="4">
        <f>_xlfn.T.TEST(O8:O19,O38:O49,2,1)</f>
        <v>4.147711319320601E-2</v>
      </c>
      <c r="U11" s="5" t="s">
        <v>114</v>
      </c>
    </row>
    <row r="12" spans="1:30" x14ac:dyDescent="0.3">
      <c r="A12" s="4"/>
      <c r="B12">
        <v>23</v>
      </c>
      <c r="C12" t="s">
        <v>11</v>
      </c>
      <c r="D12" t="s">
        <v>6</v>
      </c>
      <c r="E12">
        <v>66.099999999999994</v>
      </c>
      <c r="F12">
        <v>9.8857301744304349E-2</v>
      </c>
      <c r="G12">
        <v>2.9774572411997619E-2</v>
      </c>
      <c r="I12" t="s">
        <v>10</v>
      </c>
      <c r="J12" t="s">
        <v>4</v>
      </c>
      <c r="K12">
        <v>35.200000000000003</v>
      </c>
      <c r="L12">
        <v>-1</v>
      </c>
      <c r="M12">
        <v>7.7659434760748466E-6</v>
      </c>
      <c r="O12">
        <v>1.0988573017443044</v>
      </c>
    </row>
    <row r="13" spans="1:30" x14ac:dyDescent="0.3">
      <c r="A13" s="4"/>
      <c r="B13">
        <v>23</v>
      </c>
      <c r="C13" t="s">
        <v>9</v>
      </c>
      <c r="D13" t="s">
        <v>6</v>
      </c>
      <c r="E13">
        <v>50.2</v>
      </c>
      <c r="F13">
        <v>-0.24597001564789839</v>
      </c>
      <c r="G13">
        <v>1.0256735286991932E-5</v>
      </c>
      <c r="I13" t="s">
        <v>8</v>
      </c>
      <c r="J13" t="s">
        <v>4</v>
      </c>
      <c r="K13">
        <v>4.5999999999999996</v>
      </c>
      <c r="L13">
        <v>-1</v>
      </c>
      <c r="M13">
        <v>4.0165431843335909E-2</v>
      </c>
      <c r="O13">
        <v>0.75402998435210167</v>
      </c>
    </row>
    <row r="14" spans="1:30" x14ac:dyDescent="0.3">
      <c r="A14" s="4"/>
      <c r="B14">
        <v>7.4</v>
      </c>
      <c r="C14" t="s">
        <v>25</v>
      </c>
      <c r="D14" t="s">
        <v>6</v>
      </c>
      <c r="E14">
        <v>39.9</v>
      </c>
      <c r="F14">
        <v>0.17382532874841544</v>
      </c>
      <c r="G14">
        <v>4.8154307466009488E-2</v>
      </c>
      <c r="I14" t="s">
        <v>24</v>
      </c>
      <c r="J14" t="s">
        <v>4</v>
      </c>
      <c r="K14">
        <v>31.3</v>
      </c>
      <c r="L14">
        <v>-0.7756964107703046</v>
      </c>
      <c r="M14">
        <v>8.8459051327818516E-5</v>
      </c>
      <c r="O14">
        <v>0.9495217395187201</v>
      </c>
    </row>
    <row r="15" spans="1:30" x14ac:dyDescent="0.3">
      <c r="A15" s="4"/>
      <c r="B15">
        <v>7.4</v>
      </c>
      <c r="C15" t="s">
        <v>23</v>
      </c>
      <c r="D15" t="s">
        <v>6</v>
      </c>
      <c r="E15">
        <v>30.6</v>
      </c>
      <c r="F15">
        <v>-0.1111490399114258</v>
      </c>
      <c r="G15">
        <v>4.9139380380382194E-2</v>
      </c>
      <c r="I15" t="s">
        <v>22</v>
      </c>
      <c r="J15" t="s">
        <v>4</v>
      </c>
      <c r="K15">
        <v>4.5999999999999996</v>
      </c>
      <c r="L15">
        <v>-1</v>
      </c>
      <c r="M15">
        <v>4.4711389883959262E-3</v>
      </c>
      <c r="O15">
        <v>0.88885096008857423</v>
      </c>
    </row>
    <row r="16" spans="1:30" x14ac:dyDescent="0.3">
      <c r="A16" s="4"/>
      <c r="B16">
        <v>4.5</v>
      </c>
      <c r="C16" t="s">
        <v>21</v>
      </c>
      <c r="D16" t="s">
        <v>6</v>
      </c>
      <c r="E16">
        <v>55.9</v>
      </c>
      <c r="F16">
        <v>5.8537328404816933E-3</v>
      </c>
      <c r="G16">
        <v>0.54064002185993787</v>
      </c>
      <c r="I16" t="s">
        <v>20</v>
      </c>
      <c r="J16" t="s">
        <v>4</v>
      </c>
      <c r="K16">
        <v>46.7</v>
      </c>
      <c r="L16">
        <v>-0.58736166033249781</v>
      </c>
      <c r="M16">
        <v>2.1065962177987184E-4</v>
      </c>
      <c r="O16">
        <v>0.59321539317297955</v>
      </c>
    </row>
    <row r="17" spans="1:23" x14ac:dyDescent="0.3">
      <c r="A17" s="4"/>
      <c r="B17">
        <v>4.5</v>
      </c>
      <c r="C17" t="s">
        <v>19</v>
      </c>
      <c r="D17" t="s">
        <v>6</v>
      </c>
      <c r="E17">
        <v>55</v>
      </c>
      <c r="F17">
        <v>0.22655060634295779</v>
      </c>
      <c r="G17">
        <v>7.3349410661491927E-4</v>
      </c>
      <c r="I17" t="s">
        <v>18</v>
      </c>
      <c r="J17" t="s">
        <v>4</v>
      </c>
      <c r="K17">
        <v>16.899999999999999</v>
      </c>
      <c r="L17">
        <v>0.25571678975513079</v>
      </c>
      <c r="M17">
        <v>7.7922073099489248E-3</v>
      </c>
      <c r="O17">
        <v>-2.9166183412173002E-2</v>
      </c>
    </row>
    <row r="18" spans="1:23" x14ac:dyDescent="0.3">
      <c r="A18" s="4"/>
      <c r="B18">
        <v>2</v>
      </c>
      <c r="C18" t="s">
        <v>45</v>
      </c>
      <c r="D18" t="s">
        <v>6</v>
      </c>
      <c r="E18">
        <v>45.2</v>
      </c>
      <c r="F18">
        <v>0.40110848330157867</v>
      </c>
      <c r="G18">
        <v>8.2279960159594942E-4</v>
      </c>
      <c r="I18" t="s">
        <v>44</v>
      </c>
      <c r="J18" t="s">
        <v>4</v>
      </c>
      <c r="K18">
        <v>18.8</v>
      </c>
      <c r="L18">
        <v>-0.81781949293301237</v>
      </c>
      <c r="M18">
        <v>8.951135843658321E-4</v>
      </c>
      <c r="O18">
        <v>1.218927976234591</v>
      </c>
    </row>
    <row r="19" spans="1:23" x14ac:dyDescent="0.3">
      <c r="A19" s="4"/>
      <c r="B19">
        <v>2</v>
      </c>
      <c r="C19" t="s">
        <v>43</v>
      </c>
      <c r="D19" t="s">
        <v>6</v>
      </c>
      <c r="E19">
        <v>14.9</v>
      </c>
      <c r="F19">
        <v>-5.4267854170450894E-2</v>
      </c>
      <c r="G19">
        <v>0.56169079903404373</v>
      </c>
      <c r="I19" t="s">
        <v>42</v>
      </c>
      <c r="J19" t="s">
        <v>4</v>
      </c>
      <c r="K19">
        <v>9.4</v>
      </c>
      <c r="L19">
        <v>-0.87249103876061151</v>
      </c>
      <c r="M19">
        <v>5.9435981849630343E-4</v>
      </c>
      <c r="O19">
        <v>0.81822318459016063</v>
      </c>
    </row>
    <row r="31" spans="1:23" x14ac:dyDescent="0.3">
      <c r="E31" s="1" t="s">
        <v>60</v>
      </c>
      <c r="F31" s="1" t="s">
        <v>96</v>
      </c>
      <c r="K31" s="1" t="s">
        <v>60</v>
      </c>
      <c r="L31" s="1" t="s">
        <v>96</v>
      </c>
      <c r="O31" s="1" t="s">
        <v>66</v>
      </c>
    </row>
    <row r="32" spans="1:23" x14ac:dyDescent="0.3">
      <c r="A32" t="s">
        <v>82</v>
      </c>
      <c r="D32" s="1" t="s">
        <v>3</v>
      </c>
      <c r="E32" s="1">
        <f>AVERAGE(E38:E64)</f>
        <v>39</v>
      </c>
      <c r="F32" s="1">
        <f>AVERAGE(F38:F64)</f>
        <v>0.22635144536607291</v>
      </c>
      <c r="J32" s="1" t="s">
        <v>3</v>
      </c>
      <c r="K32" s="1">
        <f>AVERAGE(K38:K64)</f>
        <v>18.210416666666667</v>
      </c>
      <c r="L32" s="1">
        <f>AVERAGE(L38:L64)</f>
        <v>-0.84935523373929211</v>
      </c>
      <c r="N32" s="1" t="s">
        <v>3</v>
      </c>
      <c r="O32" s="1">
        <f>AVERAGE(O38:O64)</f>
        <v>1.0757066791053649</v>
      </c>
      <c r="R32" s="4" t="s">
        <v>103</v>
      </c>
      <c r="S32" s="4" t="s">
        <v>104</v>
      </c>
      <c r="T32" s="4" t="s">
        <v>105</v>
      </c>
      <c r="U32" s="4" t="s">
        <v>106</v>
      </c>
      <c r="V32" s="4" t="s">
        <v>107</v>
      </c>
      <c r="W32" s="4" t="s">
        <v>108</v>
      </c>
    </row>
    <row r="33" spans="1:30" x14ac:dyDescent="0.3">
      <c r="D33" s="1" t="s">
        <v>2</v>
      </c>
      <c r="E33" s="1">
        <f>MEDIAN(E38:E64)</f>
        <v>39.1</v>
      </c>
      <c r="F33" s="1">
        <f>MEDIAN(F38:F64)</f>
        <v>0.20471257805499263</v>
      </c>
      <c r="J33" s="1" t="s">
        <v>2</v>
      </c>
      <c r="K33" s="1">
        <f>MEDIAN(K38:K64)</f>
        <v>14.862500000000001</v>
      </c>
      <c r="L33" s="1">
        <f>MEDIAN(L38:L64)</f>
        <v>-1</v>
      </c>
      <c r="N33" s="1" t="s">
        <v>2</v>
      </c>
      <c r="O33" s="1">
        <f>MEDIAN(O38:O64)</f>
        <v>1.1667528654899968</v>
      </c>
      <c r="R33" s="4">
        <f>F32</f>
        <v>0.22635144536607291</v>
      </c>
      <c r="S33" s="4">
        <f>F35</f>
        <v>8.2990608708653407E-2</v>
      </c>
      <c r="T33" s="4">
        <f>L32</f>
        <v>-0.84935523373929211</v>
      </c>
      <c r="U33" s="4">
        <f>L35</f>
        <v>9.1944095914144028E-2</v>
      </c>
      <c r="V33" s="4">
        <f>O32</f>
        <v>1.0757066791053649</v>
      </c>
      <c r="W33" s="4">
        <f>O35</f>
        <v>0.13420601303113391</v>
      </c>
    </row>
    <row r="34" spans="1:30" x14ac:dyDescent="0.3">
      <c r="D34" s="1" t="s">
        <v>1</v>
      </c>
      <c r="E34" s="1">
        <f>STDEV(E38:E64)</f>
        <v>14.456014790956869</v>
      </c>
      <c r="F34" s="1">
        <f>STDEV(F38:F64)</f>
        <v>0.28748790166891164</v>
      </c>
      <c r="J34" s="1" t="s">
        <v>1</v>
      </c>
      <c r="K34" s="1">
        <f>STDEV(K38:K64)</f>
        <v>14.620189412144073</v>
      </c>
      <c r="L34" s="1">
        <f>STDEV(L38:L64)</f>
        <v>0.31850369115856692</v>
      </c>
      <c r="N34" s="1" t="s">
        <v>1</v>
      </c>
      <c r="O34" s="1">
        <f>STDEV(O38:O64)</f>
        <v>0.46490326650234953</v>
      </c>
    </row>
    <row r="35" spans="1:30" x14ac:dyDescent="0.3">
      <c r="D35" s="1" t="s">
        <v>0</v>
      </c>
      <c r="E35" s="1">
        <f>E34/SQRT(COUNT(E38:E64))</f>
        <v>4.1730920154840803</v>
      </c>
      <c r="F35" s="1">
        <f>F34/SQRT(COUNT(F38:F64))</f>
        <v>8.2990608708653407E-2</v>
      </c>
      <c r="J35" s="1" t="s">
        <v>0</v>
      </c>
      <c r="K35" s="1">
        <f>K34/SQRT(COUNT(K38:K64))</f>
        <v>4.2204851463523489</v>
      </c>
      <c r="L35" s="1">
        <f>L34/SQRT(COUNT(L38:L64))</f>
        <v>9.1944095914144028E-2</v>
      </c>
      <c r="N35" s="1" t="s">
        <v>0</v>
      </c>
      <c r="O35" s="1">
        <f>O34/SQRT(COUNT(O38:O64))</f>
        <v>0.13420601303113391</v>
      </c>
    </row>
    <row r="36" spans="1:30" x14ac:dyDescent="0.3">
      <c r="A36" s="2" t="s">
        <v>65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30" x14ac:dyDescent="0.3">
      <c r="A37" s="1" t="s">
        <v>64</v>
      </c>
      <c r="B37" s="1" t="s">
        <v>63</v>
      </c>
      <c r="C37" t="s">
        <v>62</v>
      </c>
      <c r="D37" t="s">
        <v>61</v>
      </c>
      <c r="E37" t="s">
        <v>60</v>
      </c>
      <c r="F37" t="s">
        <v>59</v>
      </c>
      <c r="G37" t="s">
        <v>58</v>
      </c>
      <c r="I37" t="s">
        <v>62</v>
      </c>
      <c r="J37" t="s">
        <v>61</v>
      </c>
      <c r="K37" t="s">
        <v>60</v>
      </c>
      <c r="L37" t="s">
        <v>59</v>
      </c>
      <c r="M37" t="s">
        <v>58</v>
      </c>
    </row>
    <row r="38" spans="1:30" x14ac:dyDescent="0.3">
      <c r="A38" s="4"/>
      <c r="B38">
        <v>27</v>
      </c>
      <c r="C38" t="s">
        <v>68</v>
      </c>
      <c r="D38" t="s">
        <v>6</v>
      </c>
      <c r="E38">
        <v>27.6</v>
      </c>
      <c r="F38">
        <v>0.7129135885622252</v>
      </c>
      <c r="G38">
        <v>2.1712058000119957E-5</v>
      </c>
      <c r="I38" t="s">
        <v>75</v>
      </c>
      <c r="J38" t="s">
        <v>4</v>
      </c>
      <c r="K38">
        <v>8.3000000000000007</v>
      </c>
      <c r="L38">
        <v>-1</v>
      </c>
      <c r="M38">
        <v>6.8813797497682054E-4</v>
      </c>
      <c r="O38">
        <v>1.7129135885622251</v>
      </c>
    </row>
    <row r="39" spans="1:30" s="3" customFormat="1" x14ac:dyDescent="0.3">
      <c r="A39" s="4"/>
      <c r="B39">
        <v>27</v>
      </c>
      <c r="C39" t="s">
        <v>69</v>
      </c>
      <c r="D39" t="s">
        <v>6</v>
      </c>
      <c r="E39">
        <v>42</v>
      </c>
      <c r="F39">
        <v>0.21156552858943126</v>
      </c>
      <c r="G39">
        <v>9.528884731815336E-4</v>
      </c>
      <c r="H39"/>
      <c r="I39" t="s">
        <v>76</v>
      </c>
      <c r="J39" t="s">
        <v>4</v>
      </c>
      <c r="K39">
        <v>27.4</v>
      </c>
      <c r="L39">
        <v>-1</v>
      </c>
      <c r="M39">
        <v>1.7551708788204266E-4</v>
      </c>
      <c r="N39"/>
      <c r="O39">
        <v>1.2115655285894313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x14ac:dyDescent="0.3">
      <c r="A40" s="4"/>
      <c r="B40">
        <v>27</v>
      </c>
      <c r="C40" t="s">
        <v>70</v>
      </c>
      <c r="D40" t="s">
        <v>6</v>
      </c>
      <c r="E40">
        <v>25.2</v>
      </c>
      <c r="F40">
        <v>0.33199896507699472</v>
      </c>
      <c r="G40">
        <v>4.2467199737412811E-4</v>
      </c>
      <c r="I40" t="s">
        <v>77</v>
      </c>
      <c r="J40" t="s">
        <v>4</v>
      </c>
      <c r="K40">
        <v>12.2</v>
      </c>
      <c r="L40">
        <v>-1</v>
      </c>
      <c r="M40">
        <v>2.2956206266152513E-4</v>
      </c>
      <c r="O40">
        <v>1.3319989650769948</v>
      </c>
    </row>
    <row r="41" spans="1:30" x14ac:dyDescent="0.3">
      <c r="A41" s="4"/>
      <c r="B41">
        <v>23</v>
      </c>
      <c r="C41" t="s">
        <v>13</v>
      </c>
      <c r="D41" t="s">
        <v>6</v>
      </c>
      <c r="E41">
        <v>23.2</v>
      </c>
      <c r="F41">
        <v>0.63930210584323499</v>
      </c>
      <c r="G41">
        <v>6.7168647811235516E-4</v>
      </c>
      <c r="I41" t="s">
        <v>12</v>
      </c>
      <c r="J41" t="s">
        <v>4</v>
      </c>
      <c r="K41">
        <v>17.100000000000001</v>
      </c>
      <c r="L41">
        <v>-1</v>
      </c>
      <c r="M41">
        <v>5.0601512888871516E-7</v>
      </c>
      <c r="O41">
        <v>1.6393021058432349</v>
      </c>
    </row>
    <row r="42" spans="1:30" x14ac:dyDescent="0.3">
      <c r="A42" s="4"/>
      <c r="B42">
        <v>23</v>
      </c>
      <c r="C42" t="s">
        <v>11</v>
      </c>
      <c r="D42" t="s">
        <v>6</v>
      </c>
      <c r="E42">
        <v>66</v>
      </c>
      <c r="F42">
        <v>0.16219505836346576</v>
      </c>
      <c r="G42">
        <v>8.1502921836121792E-3</v>
      </c>
      <c r="I42" t="s">
        <v>10</v>
      </c>
      <c r="J42" t="s">
        <v>4</v>
      </c>
      <c r="K42">
        <v>49.6</v>
      </c>
      <c r="L42">
        <v>-0.95974514402709654</v>
      </c>
      <c r="M42">
        <v>3.8134909172753607E-5</v>
      </c>
      <c r="O42">
        <v>1.1219402023905622</v>
      </c>
    </row>
    <row r="43" spans="1:30" x14ac:dyDescent="0.3">
      <c r="A43" s="4"/>
      <c r="B43">
        <v>23</v>
      </c>
      <c r="C43" t="s">
        <v>9</v>
      </c>
      <c r="D43" t="s">
        <v>6</v>
      </c>
      <c r="E43">
        <v>51.7</v>
      </c>
      <c r="F43">
        <v>-0.25735662596427089</v>
      </c>
      <c r="G43">
        <v>1.097279064062918E-3</v>
      </c>
      <c r="I43" t="s">
        <v>8</v>
      </c>
      <c r="J43" t="s">
        <v>4</v>
      </c>
      <c r="K43">
        <v>2</v>
      </c>
      <c r="L43">
        <v>-1</v>
      </c>
      <c r="M43">
        <v>1.8695076007749281E-3</v>
      </c>
      <c r="O43">
        <v>0.74264337403572911</v>
      </c>
    </row>
    <row r="44" spans="1:30" x14ac:dyDescent="0.3">
      <c r="A44" s="4"/>
      <c r="B44">
        <v>7.4</v>
      </c>
      <c r="C44" t="s">
        <v>25</v>
      </c>
      <c r="D44" t="s">
        <v>6</v>
      </c>
      <c r="E44">
        <v>19.899999999999999</v>
      </c>
      <c r="F44">
        <v>0.37429770271435636</v>
      </c>
      <c r="G44">
        <v>1.7190581972196365E-3</v>
      </c>
      <c r="I44" t="s">
        <v>24</v>
      </c>
      <c r="J44" t="s">
        <v>4</v>
      </c>
      <c r="K44">
        <v>21.2</v>
      </c>
      <c r="L44">
        <v>-1</v>
      </c>
      <c r="M44">
        <v>2.4027758991578361E-7</v>
      </c>
      <c r="O44">
        <v>1.3742977027143564</v>
      </c>
    </row>
    <row r="45" spans="1:30" x14ac:dyDescent="0.3">
      <c r="A45" s="4"/>
      <c r="B45">
        <v>7.4</v>
      </c>
      <c r="C45" t="s">
        <v>23</v>
      </c>
      <c r="D45" t="s">
        <v>6</v>
      </c>
      <c r="E45">
        <v>36.200000000000003</v>
      </c>
      <c r="F45">
        <v>-0.10997815470589231</v>
      </c>
      <c r="G45">
        <v>9.69539792221214E-2</v>
      </c>
      <c r="I45" t="s">
        <v>22</v>
      </c>
      <c r="J45" t="s">
        <v>4</v>
      </c>
      <c r="K45">
        <v>3.3</v>
      </c>
      <c r="L45">
        <v>-1</v>
      </c>
      <c r="M45">
        <v>1.1780275312668795E-2</v>
      </c>
      <c r="O45">
        <v>0.89002184529410766</v>
      </c>
    </row>
    <row r="46" spans="1:30" x14ac:dyDescent="0.3">
      <c r="A46" s="4"/>
      <c r="B46">
        <v>4.5</v>
      </c>
      <c r="C46" t="s">
        <v>21</v>
      </c>
      <c r="D46" t="s">
        <v>6</v>
      </c>
      <c r="E46">
        <v>48</v>
      </c>
      <c r="F46">
        <v>2.0270494065908946E-3</v>
      </c>
      <c r="G46">
        <v>0.87862880270349475</v>
      </c>
      <c r="I46" t="s">
        <v>20</v>
      </c>
      <c r="J46" t="s">
        <v>4</v>
      </c>
      <c r="K46">
        <v>40.200000000000003</v>
      </c>
      <c r="L46">
        <v>-0.62841390294033972</v>
      </c>
      <c r="M46">
        <v>8.181437018339902E-6</v>
      </c>
      <c r="O46">
        <v>0.63044095234693065</v>
      </c>
    </row>
    <row r="47" spans="1:30" x14ac:dyDescent="0.3">
      <c r="A47" s="4"/>
      <c r="B47">
        <v>4.5</v>
      </c>
      <c r="C47" t="s">
        <v>19</v>
      </c>
      <c r="D47" t="s">
        <v>6</v>
      </c>
      <c r="E47">
        <v>55.2</v>
      </c>
      <c r="F47">
        <v>0.197859627520554</v>
      </c>
      <c r="G47">
        <v>7.372607431336187E-3</v>
      </c>
      <c r="I47" t="s">
        <v>18</v>
      </c>
      <c r="J47" t="s">
        <v>4</v>
      </c>
      <c r="K47">
        <v>12.625</v>
      </c>
      <c r="L47">
        <v>6.8256722765958774E-2</v>
      </c>
      <c r="M47">
        <v>0.4263114890986372</v>
      </c>
      <c r="O47">
        <v>0.12960290475459524</v>
      </c>
    </row>
    <row r="48" spans="1:30" x14ac:dyDescent="0.3">
      <c r="A48" s="4"/>
      <c r="B48">
        <v>2</v>
      </c>
      <c r="C48" t="s">
        <v>45</v>
      </c>
      <c r="D48" t="s">
        <v>6</v>
      </c>
      <c r="E48">
        <v>43.6</v>
      </c>
      <c r="F48">
        <v>0.40771538124646722</v>
      </c>
      <c r="G48">
        <v>2.1436206987599641E-4</v>
      </c>
      <c r="I48" t="s">
        <v>44</v>
      </c>
      <c r="J48" t="s">
        <v>4</v>
      </c>
      <c r="K48">
        <v>18.100000000000001</v>
      </c>
      <c r="L48">
        <v>-1</v>
      </c>
      <c r="M48">
        <v>9.2175080740899051E-4</v>
      </c>
      <c r="O48">
        <v>1.4077153812464673</v>
      </c>
    </row>
    <row r="49" spans="1:15" x14ac:dyDescent="0.3">
      <c r="A49" s="4"/>
      <c r="B49">
        <v>2</v>
      </c>
      <c r="C49" t="s">
        <v>43</v>
      </c>
      <c r="D49" t="s">
        <v>6</v>
      </c>
      <c r="E49">
        <v>29.4</v>
      </c>
      <c r="F49">
        <v>4.3677117739717733E-2</v>
      </c>
      <c r="G49">
        <v>3.7667520219061557E-2</v>
      </c>
      <c r="I49" t="s">
        <v>42</v>
      </c>
      <c r="J49" t="s">
        <v>4</v>
      </c>
      <c r="K49">
        <v>6.5</v>
      </c>
      <c r="L49">
        <v>-0.67236048067002741</v>
      </c>
      <c r="M49">
        <v>1.2515540350001705E-2</v>
      </c>
      <c r="O49">
        <v>0.71603759840974512</v>
      </c>
    </row>
  </sheetData>
  <conditionalFormatting sqref="M6:M7 G6:G7 M38:M43 G38:G43">
    <cfRule type="cellIs" dxfId="6" priority="11" operator="greaterThan">
      <formula>0.05</formula>
    </cfRule>
  </conditionalFormatting>
  <conditionalFormatting sqref="M8:M20 G8:G20">
    <cfRule type="cellIs" dxfId="5" priority="8" operator="greaterThan">
      <formula>0.05</formula>
    </cfRule>
    <cfRule type="cellIs" dxfId="4" priority="10" operator="greaterThan">
      <formula>0.05</formula>
    </cfRule>
  </conditionalFormatting>
  <conditionalFormatting sqref="G44:G56 M45:M56 M36:M37 G36:G37">
    <cfRule type="cellIs" dxfId="3" priority="6" operator="greaterThan">
      <formula>0.05</formula>
    </cfRule>
  </conditionalFormatting>
  <conditionalFormatting sqref="AB55:AB62">
    <cfRule type="cellIs" dxfId="2" priority="4" operator="greaterThan">
      <formula>0.05</formula>
    </cfRule>
  </conditionalFormatting>
  <conditionalFormatting sqref="M2:M5 G2:G5">
    <cfRule type="cellIs" dxfId="1" priority="2" operator="greaterThan">
      <formula>0.05</formula>
    </cfRule>
  </conditionalFormatting>
  <conditionalFormatting sqref="M32:M35 G32:G35">
    <cfRule type="cellIs" dxfId="0" priority="1" operator="greaterThan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14AA1-05D0-4EFB-BF94-CA45D9C4B043}">
  <dimension ref="A1:O116"/>
  <sheetViews>
    <sheetView workbookViewId="0">
      <selection sqref="A1:XFD5"/>
    </sheetView>
  </sheetViews>
  <sheetFormatPr defaultColWidth="8.88671875" defaultRowHeight="14.4" x14ac:dyDescent="0.3"/>
  <cols>
    <col min="3" max="3" width="12" customWidth="1"/>
    <col min="9" max="9" width="10.6640625" customWidth="1"/>
  </cols>
  <sheetData>
    <row r="1" spans="1:15" x14ac:dyDescent="0.3">
      <c r="D1" s="1"/>
      <c r="J1" s="1"/>
      <c r="N1" s="1"/>
    </row>
    <row r="2" spans="1:15" s="3" customFormat="1" x14ac:dyDescent="0.3">
      <c r="A2" s="2" t="s">
        <v>67</v>
      </c>
    </row>
    <row r="3" spans="1:15" x14ac:dyDescent="0.3">
      <c r="A3" s="1" t="s">
        <v>64</v>
      </c>
      <c r="B3" s="1" t="s">
        <v>63</v>
      </c>
      <c r="C3" t="s">
        <v>62</v>
      </c>
      <c r="D3" t="s">
        <v>61</v>
      </c>
      <c r="E3" t="s">
        <v>60</v>
      </c>
      <c r="F3" t="s">
        <v>59</v>
      </c>
      <c r="G3" t="s">
        <v>58</v>
      </c>
      <c r="I3" t="s">
        <v>62</v>
      </c>
      <c r="J3" t="s">
        <v>61</v>
      </c>
      <c r="K3" t="s">
        <v>60</v>
      </c>
      <c r="L3" t="s">
        <v>59</v>
      </c>
      <c r="M3" t="s">
        <v>58</v>
      </c>
      <c r="O3" t="s">
        <v>66</v>
      </c>
    </row>
    <row r="4" spans="1:15" x14ac:dyDescent="0.3">
      <c r="A4" s="4"/>
      <c r="B4">
        <v>129</v>
      </c>
      <c r="C4" t="s">
        <v>39</v>
      </c>
      <c r="D4" t="s">
        <v>6</v>
      </c>
      <c r="E4">
        <v>19.899999999999999</v>
      </c>
      <c r="F4">
        <v>0.46877475167735072</v>
      </c>
      <c r="G4">
        <v>7.9333164717482641E-4</v>
      </c>
      <c r="I4" t="s">
        <v>38</v>
      </c>
      <c r="J4" t="s">
        <v>4</v>
      </c>
      <c r="K4">
        <v>22.2</v>
      </c>
      <c r="L4">
        <v>-0.51804047347148985</v>
      </c>
      <c r="M4">
        <v>8.4803315790566813E-4</v>
      </c>
      <c r="O4">
        <f t="shared" ref="O4:O42" si="0">F4-L4</f>
        <v>0.98681522514884057</v>
      </c>
    </row>
    <row r="5" spans="1:15" x14ac:dyDescent="0.3">
      <c r="A5" s="4"/>
      <c r="B5">
        <v>129</v>
      </c>
      <c r="C5" t="s">
        <v>37</v>
      </c>
      <c r="D5" t="s">
        <v>6</v>
      </c>
      <c r="E5">
        <v>51.9</v>
      </c>
      <c r="F5">
        <v>0.54085885571353542</v>
      </c>
      <c r="G5">
        <v>1.0974224064803689E-6</v>
      </c>
      <c r="I5" t="s">
        <v>36</v>
      </c>
      <c r="J5" t="s">
        <v>4</v>
      </c>
      <c r="K5">
        <v>10.9</v>
      </c>
      <c r="L5">
        <v>-0.89520565654755979</v>
      </c>
      <c r="M5">
        <v>3.7566972759372423E-4</v>
      </c>
      <c r="O5">
        <f t="shared" si="0"/>
        <v>1.4360645122610953</v>
      </c>
    </row>
    <row r="6" spans="1:15" x14ac:dyDescent="0.3">
      <c r="A6" s="4"/>
      <c r="B6">
        <v>129</v>
      </c>
      <c r="C6" t="s">
        <v>35</v>
      </c>
      <c r="D6" t="s">
        <v>6</v>
      </c>
      <c r="E6">
        <v>56.8</v>
      </c>
      <c r="F6">
        <v>-0.10797490074275448</v>
      </c>
      <c r="G6">
        <v>1.1872549125804845E-2</v>
      </c>
      <c r="I6" t="s">
        <v>34</v>
      </c>
      <c r="J6" t="s">
        <v>4</v>
      </c>
      <c r="K6">
        <v>22.1</v>
      </c>
      <c r="L6">
        <v>-0.930552643544172</v>
      </c>
      <c r="M6">
        <v>1.3107211932219812E-5</v>
      </c>
      <c r="O6">
        <f t="shared" si="0"/>
        <v>0.82257774280141749</v>
      </c>
    </row>
    <row r="7" spans="1:15" x14ac:dyDescent="0.3">
      <c r="A7" s="4"/>
      <c r="B7">
        <v>110</v>
      </c>
      <c r="C7" t="s">
        <v>57</v>
      </c>
      <c r="D7" t="s">
        <v>6</v>
      </c>
      <c r="E7">
        <v>65.5</v>
      </c>
      <c r="F7">
        <v>0.3487755824459155</v>
      </c>
      <c r="G7">
        <v>1.7467734409129119E-4</v>
      </c>
      <c r="I7" t="s">
        <v>56</v>
      </c>
      <c r="J7" t="s">
        <v>4</v>
      </c>
      <c r="K7">
        <v>22.8</v>
      </c>
      <c r="L7">
        <v>-0.61639052769316394</v>
      </c>
      <c r="M7">
        <v>2.6348026417204266E-4</v>
      </c>
      <c r="O7">
        <f t="shared" si="0"/>
        <v>0.96516611013907938</v>
      </c>
    </row>
    <row r="8" spans="1:15" x14ac:dyDescent="0.3">
      <c r="A8" s="4"/>
      <c r="B8">
        <v>110</v>
      </c>
      <c r="C8" t="s">
        <v>55</v>
      </c>
      <c r="D8" t="s">
        <v>6</v>
      </c>
      <c r="E8">
        <v>40.700000000000003</v>
      </c>
      <c r="F8">
        <v>0.35218652801822048</v>
      </c>
      <c r="G8">
        <v>9.8047821325163728E-5</v>
      </c>
      <c r="I8" t="s">
        <v>54</v>
      </c>
      <c r="J8" t="s">
        <v>4</v>
      </c>
      <c r="K8">
        <v>5.4</v>
      </c>
      <c r="L8">
        <v>-1</v>
      </c>
      <c r="M8">
        <v>4.4445535378392603E-2</v>
      </c>
      <c r="O8">
        <f t="shared" si="0"/>
        <v>1.3521865280182204</v>
      </c>
    </row>
    <row r="9" spans="1:15" x14ac:dyDescent="0.3">
      <c r="A9" s="4"/>
      <c r="B9">
        <v>48</v>
      </c>
      <c r="C9" t="s">
        <v>71</v>
      </c>
      <c r="D9" t="s">
        <v>6</v>
      </c>
      <c r="E9">
        <v>45.4</v>
      </c>
      <c r="F9">
        <v>0.58815713643061462</v>
      </c>
      <c r="G9">
        <v>1.7600968649073165E-8</v>
      </c>
      <c r="I9" t="s">
        <v>78</v>
      </c>
      <c r="J9" t="s">
        <v>4</v>
      </c>
      <c r="K9">
        <v>19.3</v>
      </c>
      <c r="L9">
        <v>-0.82516024273835009</v>
      </c>
      <c r="M9">
        <v>4.9300829117798295E-4</v>
      </c>
      <c r="O9">
        <f t="shared" si="0"/>
        <v>1.4133173791689648</v>
      </c>
    </row>
    <row r="10" spans="1:15" x14ac:dyDescent="0.3">
      <c r="A10" s="4"/>
      <c r="B10">
        <v>48</v>
      </c>
      <c r="C10" t="s">
        <v>72</v>
      </c>
      <c r="D10" t="s">
        <v>6</v>
      </c>
      <c r="E10">
        <v>65.900000000000006</v>
      </c>
      <c r="F10">
        <v>0.14307568641350477</v>
      </c>
      <c r="G10">
        <v>1.3413540373214969E-2</v>
      </c>
      <c r="I10" t="s">
        <v>79</v>
      </c>
      <c r="J10" t="s">
        <v>4</v>
      </c>
      <c r="K10">
        <v>14.3</v>
      </c>
      <c r="L10">
        <v>6.7517746105660442E-2</v>
      </c>
      <c r="M10">
        <v>9.7951311343043204E-2</v>
      </c>
      <c r="O10">
        <f t="shared" si="0"/>
        <v>7.5557940307844323E-2</v>
      </c>
    </row>
    <row r="11" spans="1:15" x14ac:dyDescent="0.3">
      <c r="A11" s="4"/>
      <c r="B11">
        <v>48</v>
      </c>
      <c r="C11" t="s">
        <v>73</v>
      </c>
      <c r="D11" t="s">
        <v>6</v>
      </c>
      <c r="E11">
        <v>20.8</v>
      </c>
      <c r="F11">
        <v>0.49427199727971105</v>
      </c>
      <c r="G11">
        <v>1.3124285422809885E-4</v>
      </c>
      <c r="I11" t="s">
        <v>80</v>
      </c>
      <c r="J11" t="s">
        <v>4</v>
      </c>
      <c r="K11">
        <v>21.5</v>
      </c>
      <c r="L11">
        <v>-0.92415722804313649</v>
      </c>
      <c r="M11">
        <v>2.5943062334939672E-5</v>
      </c>
      <c r="O11">
        <f t="shared" si="0"/>
        <v>1.4184292253228477</v>
      </c>
    </row>
    <row r="12" spans="1:15" x14ac:dyDescent="0.3">
      <c r="A12" s="4"/>
      <c r="B12">
        <v>48</v>
      </c>
      <c r="C12" t="s">
        <v>74</v>
      </c>
      <c r="D12" t="s">
        <v>6</v>
      </c>
      <c r="E12">
        <v>35.9</v>
      </c>
      <c r="F12">
        <v>0.16997303609946351</v>
      </c>
      <c r="G12">
        <v>4.8915156684277308E-4</v>
      </c>
      <c r="I12" t="s">
        <v>81</v>
      </c>
      <c r="J12" t="s">
        <v>4</v>
      </c>
      <c r="K12">
        <v>8.6999999999999993</v>
      </c>
      <c r="L12">
        <v>-0.69786076883717918</v>
      </c>
      <c r="M12">
        <v>8.4225484268151251E-3</v>
      </c>
      <c r="O12">
        <f t="shared" si="0"/>
        <v>0.86783380493664275</v>
      </c>
    </row>
    <row r="13" spans="1:15" x14ac:dyDescent="0.3">
      <c r="A13" s="4"/>
      <c r="B13">
        <v>40</v>
      </c>
      <c r="C13" t="s">
        <v>17</v>
      </c>
      <c r="D13" t="s">
        <v>6</v>
      </c>
      <c r="E13">
        <v>46.8</v>
      </c>
      <c r="F13">
        <v>8.2580696735257933E-2</v>
      </c>
      <c r="G13">
        <v>2.2665744648312613E-2</v>
      </c>
      <c r="I13" t="s">
        <v>16</v>
      </c>
      <c r="J13" t="s">
        <v>4</v>
      </c>
      <c r="K13">
        <v>24.9</v>
      </c>
      <c r="L13">
        <v>-0.64944728975901589</v>
      </c>
      <c r="M13">
        <v>2.3408504591135573E-3</v>
      </c>
      <c r="O13">
        <f t="shared" si="0"/>
        <v>0.73202798649427381</v>
      </c>
    </row>
    <row r="14" spans="1:15" x14ac:dyDescent="0.3">
      <c r="A14" s="4"/>
      <c r="B14">
        <v>40</v>
      </c>
      <c r="C14" t="s">
        <v>15</v>
      </c>
      <c r="D14" t="s">
        <v>6</v>
      </c>
      <c r="E14">
        <v>18.3</v>
      </c>
      <c r="F14">
        <v>0.22437722003155525</v>
      </c>
      <c r="G14">
        <v>3.3088125278695887E-3</v>
      </c>
      <c r="I14" t="s">
        <v>14</v>
      </c>
      <c r="J14" t="s">
        <v>4</v>
      </c>
      <c r="K14">
        <v>24.8</v>
      </c>
      <c r="L14">
        <v>-0.7203701520707686</v>
      </c>
      <c r="M14">
        <v>2.8044109880229597E-4</v>
      </c>
      <c r="O14">
        <f t="shared" si="0"/>
        <v>0.94474737210232385</v>
      </c>
    </row>
    <row r="15" spans="1:15" x14ac:dyDescent="0.3">
      <c r="A15" s="4"/>
      <c r="B15">
        <v>40</v>
      </c>
      <c r="C15" t="s">
        <v>7</v>
      </c>
      <c r="D15" t="s">
        <v>6</v>
      </c>
      <c r="E15">
        <v>40.299999999999997</v>
      </c>
      <c r="F15">
        <v>0.1027324114755713</v>
      </c>
      <c r="G15">
        <v>2.568704459748793E-2</v>
      </c>
      <c r="I15" t="s">
        <v>5</v>
      </c>
      <c r="J15" t="s">
        <v>4</v>
      </c>
      <c r="K15">
        <v>31.9</v>
      </c>
      <c r="L15">
        <v>-1</v>
      </c>
      <c r="M15">
        <v>1.0550475948069951E-7</v>
      </c>
      <c r="O15">
        <f t="shared" si="0"/>
        <v>1.1027324114755712</v>
      </c>
    </row>
    <row r="16" spans="1:15" x14ac:dyDescent="0.3">
      <c r="A16" s="4"/>
      <c r="B16">
        <v>37</v>
      </c>
      <c r="C16" t="s">
        <v>27</v>
      </c>
      <c r="D16" t="s">
        <v>6</v>
      </c>
      <c r="E16">
        <v>20.7</v>
      </c>
      <c r="F16">
        <v>0.49102284075584757</v>
      </c>
      <c r="G16">
        <v>6.1050630936291216E-5</v>
      </c>
      <c r="I16" t="s">
        <v>26</v>
      </c>
      <c r="J16" t="s">
        <v>4</v>
      </c>
      <c r="K16">
        <v>18.100000000000001</v>
      </c>
      <c r="L16">
        <v>-0.91473472004346656</v>
      </c>
      <c r="M16">
        <v>9.6030320848172358E-5</v>
      </c>
      <c r="O16">
        <f t="shared" si="0"/>
        <v>1.405757560799314</v>
      </c>
    </row>
    <row r="17" spans="1:15" x14ac:dyDescent="0.3">
      <c r="A17" s="4"/>
      <c r="B17">
        <v>35</v>
      </c>
      <c r="C17" t="s">
        <v>53</v>
      </c>
      <c r="D17" t="s">
        <v>6</v>
      </c>
      <c r="E17">
        <v>92.9</v>
      </c>
      <c r="F17">
        <v>0.20900484251289703</v>
      </c>
      <c r="G17">
        <v>3.0938255138956533E-5</v>
      </c>
      <c r="I17" t="s">
        <v>52</v>
      </c>
      <c r="J17" t="s">
        <v>4</v>
      </c>
      <c r="K17">
        <v>14.6</v>
      </c>
      <c r="L17">
        <v>-0.90703489180632246</v>
      </c>
      <c r="M17">
        <v>2.6827007349178696E-4</v>
      </c>
      <c r="O17">
        <f t="shared" si="0"/>
        <v>1.1160397343192194</v>
      </c>
    </row>
    <row r="18" spans="1:15" x14ac:dyDescent="0.3">
      <c r="A18" s="4"/>
      <c r="B18">
        <v>35</v>
      </c>
      <c r="C18" t="s">
        <v>51</v>
      </c>
      <c r="D18" t="s">
        <v>6</v>
      </c>
      <c r="E18">
        <v>34.799999999999997</v>
      </c>
      <c r="F18">
        <v>-0.11783876247950047</v>
      </c>
      <c r="G18">
        <v>0.27650746323663056</v>
      </c>
      <c r="I18" t="s">
        <v>50</v>
      </c>
      <c r="J18" t="s">
        <v>4</v>
      </c>
      <c r="K18">
        <v>19</v>
      </c>
      <c r="L18">
        <v>-2.5157551642189673E-2</v>
      </c>
      <c r="M18">
        <v>0.88215476376756907</v>
      </c>
      <c r="O18">
        <f t="shared" si="0"/>
        <v>-9.268121083731079E-2</v>
      </c>
    </row>
    <row r="19" spans="1:15" x14ac:dyDescent="0.3">
      <c r="A19" s="4"/>
      <c r="B19">
        <v>35</v>
      </c>
      <c r="C19" t="s">
        <v>49</v>
      </c>
      <c r="D19" t="s">
        <v>6</v>
      </c>
      <c r="E19">
        <v>18.2</v>
      </c>
      <c r="F19">
        <v>0.62993708098858181</v>
      </c>
      <c r="G19">
        <v>2.6247372375487951E-3</v>
      </c>
      <c r="I19" t="s">
        <v>48</v>
      </c>
      <c r="J19" t="s">
        <v>4</v>
      </c>
      <c r="K19">
        <v>15.7</v>
      </c>
      <c r="L19">
        <v>-1</v>
      </c>
      <c r="M19">
        <v>5.3011926996182775E-5</v>
      </c>
      <c r="O19">
        <f t="shared" si="0"/>
        <v>1.6299370809885818</v>
      </c>
    </row>
    <row r="20" spans="1:15" x14ac:dyDescent="0.3">
      <c r="A20" s="4"/>
      <c r="B20">
        <v>35</v>
      </c>
      <c r="C20" t="s">
        <v>47</v>
      </c>
      <c r="D20" t="s">
        <v>6</v>
      </c>
      <c r="E20">
        <v>49</v>
      </c>
      <c r="F20">
        <v>0.37822554124669938</v>
      </c>
      <c r="G20">
        <v>3.9509121414576322E-4</v>
      </c>
      <c r="I20" t="s">
        <v>46</v>
      </c>
      <c r="J20" t="s">
        <v>4</v>
      </c>
      <c r="K20">
        <v>22.8</v>
      </c>
      <c r="L20">
        <v>-0.3997265600687408</v>
      </c>
      <c r="M20">
        <v>6.8312584496924263E-3</v>
      </c>
      <c r="O20">
        <f t="shared" si="0"/>
        <v>0.77795210131544024</v>
      </c>
    </row>
    <row r="21" spans="1:15" x14ac:dyDescent="0.3">
      <c r="A21" s="4"/>
      <c r="B21">
        <v>30</v>
      </c>
      <c r="C21" t="s">
        <v>33</v>
      </c>
      <c r="D21" t="s">
        <v>6</v>
      </c>
      <c r="E21">
        <v>23.2</v>
      </c>
      <c r="F21">
        <v>-0.34053526621351909</v>
      </c>
      <c r="G21">
        <v>0.146748678271657</v>
      </c>
      <c r="I21" t="s">
        <v>32</v>
      </c>
      <c r="J21" t="s">
        <v>4</v>
      </c>
      <c r="K21">
        <v>20.5</v>
      </c>
      <c r="L21">
        <v>-0.8328600709754943</v>
      </c>
      <c r="M21">
        <v>4.7531509919533464E-4</v>
      </c>
      <c r="O21">
        <f t="shared" si="0"/>
        <v>0.49232480476197521</v>
      </c>
    </row>
    <row r="22" spans="1:15" x14ac:dyDescent="0.3">
      <c r="A22" s="4"/>
      <c r="B22">
        <v>30</v>
      </c>
      <c r="C22" t="s">
        <v>31</v>
      </c>
      <c r="D22" t="s">
        <v>6</v>
      </c>
      <c r="E22">
        <v>105.3</v>
      </c>
      <c r="F22">
        <v>0.21320605649377028</v>
      </c>
      <c r="G22">
        <v>1.4059446117780745E-2</v>
      </c>
      <c r="I22" t="s">
        <v>30</v>
      </c>
      <c r="J22" t="s">
        <v>4</v>
      </c>
      <c r="K22">
        <v>7.9</v>
      </c>
      <c r="L22">
        <v>7.0416020295599055E-2</v>
      </c>
      <c r="M22">
        <v>0.56992379461284959</v>
      </c>
      <c r="O22">
        <f t="shared" si="0"/>
        <v>0.14279003619817121</v>
      </c>
    </row>
    <row r="23" spans="1:15" x14ac:dyDescent="0.3">
      <c r="A23" s="4"/>
      <c r="B23">
        <v>30</v>
      </c>
      <c r="C23" t="s">
        <v>29</v>
      </c>
      <c r="D23" t="s">
        <v>6</v>
      </c>
      <c r="E23">
        <v>35.4</v>
      </c>
      <c r="F23">
        <v>0.72460193784502225</v>
      </c>
      <c r="G23">
        <v>9.3463593800156401E-6</v>
      </c>
      <c r="I23" t="s">
        <v>28</v>
      </c>
      <c r="J23" t="s">
        <v>4</v>
      </c>
      <c r="K23">
        <v>20</v>
      </c>
      <c r="L23">
        <v>-0.74361696970270097</v>
      </c>
      <c r="M23">
        <v>1.0218357666353982E-3</v>
      </c>
      <c r="O23">
        <f t="shared" si="0"/>
        <v>1.4682189075477232</v>
      </c>
    </row>
    <row r="24" spans="1:15" x14ac:dyDescent="0.3">
      <c r="A24" s="4"/>
      <c r="B24">
        <v>27</v>
      </c>
      <c r="C24" t="s">
        <v>68</v>
      </c>
      <c r="D24" t="s">
        <v>6</v>
      </c>
      <c r="E24">
        <v>31.4</v>
      </c>
      <c r="F24">
        <v>0.54652674691357017</v>
      </c>
      <c r="G24">
        <v>3.150794867555894E-4</v>
      </c>
      <c r="I24" t="s">
        <v>75</v>
      </c>
      <c r="J24" t="s">
        <v>4</v>
      </c>
      <c r="K24">
        <v>8.5</v>
      </c>
      <c r="L24">
        <v>-1</v>
      </c>
      <c r="M24">
        <v>1.2601364318634322E-3</v>
      </c>
      <c r="O24">
        <f t="shared" si="0"/>
        <v>1.5465267469135702</v>
      </c>
    </row>
    <row r="25" spans="1:15" x14ac:dyDescent="0.3">
      <c r="A25" s="4"/>
      <c r="B25">
        <v>27</v>
      </c>
      <c r="C25" t="s">
        <v>69</v>
      </c>
      <c r="D25" t="s">
        <v>6</v>
      </c>
      <c r="E25">
        <v>41.4</v>
      </c>
      <c r="F25">
        <v>0.1168357360797343</v>
      </c>
      <c r="G25">
        <v>6.9841336612874042E-3</v>
      </c>
      <c r="I25" t="s">
        <v>76</v>
      </c>
      <c r="J25" t="s">
        <v>4</v>
      </c>
      <c r="K25">
        <v>18.399999999999999</v>
      </c>
      <c r="L25">
        <v>-1</v>
      </c>
      <c r="M25">
        <v>8.0744556432250827E-4</v>
      </c>
      <c r="O25">
        <f t="shared" si="0"/>
        <v>1.1168357360797343</v>
      </c>
    </row>
    <row r="26" spans="1:15" x14ac:dyDescent="0.3">
      <c r="A26" s="4"/>
      <c r="B26">
        <v>27</v>
      </c>
      <c r="C26" t="s">
        <v>70</v>
      </c>
      <c r="D26" t="s">
        <v>6</v>
      </c>
      <c r="E26">
        <v>29.8</v>
      </c>
      <c r="F26">
        <v>0.31817061932743873</v>
      </c>
      <c r="G26">
        <v>3.9002254996845545E-4</v>
      </c>
      <c r="I26" t="s">
        <v>77</v>
      </c>
      <c r="J26" t="s">
        <v>4</v>
      </c>
      <c r="K26">
        <v>20.2</v>
      </c>
      <c r="L26">
        <v>-0.9369342414630053</v>
      </c>
      <c r="M26">
        <v>2.6388501536280212E-4</v>
      </c>
      <c r="O26">
        <f t="shared" si="0"/>
        <v>1.255104860790444</v>
      </c>
    </row>
    <row r="27" spans="1:15" x14ac:dyDescent="0.3">
      <c r="A27" s="4"/>
      <c r="B27">
        <v>23</v>
      </c>
      <c r="C27" t="s">
        <v>13</v>
      </c>
      <c r="D27" t="s">
        <v>6</v>
      </c>
      <c r="E27">
        <v>22.8</v>
      </c>
      <c r="F27">
        <v>0.61986214650529181</v>
      </c>
      <c r="G27">
        <v>7.4448187987164114E-5</v>
      </c>
      <c r="I27" t="s">
        <v>12</v>
      </c>
      <c r="J27" t="s">
        <v>4</v>
      </c>
      <c r="K27">
        <v>18.399999999999999</v>
      </c>
      <c r="L27">
        <v>-1</v>
      </c>
      <c r="M27">
        <v>1.0976705260119058E-5</v>
      </c>
      <c r="O27">
        <f t="shared" si="0"/>
        <v>1.6198621465052918</v>
      </c>
    </row>
    <row r="28" spans="1:15" x14ac:dyDescent="0.3">
      <c r="A28" s="4"/>
      <c r="B28">
        <v>23</v>
      </c>
      <c r="C28" t="s">
        <v>11</v>
      </c>
      <c r="D28" t="s">
        <v>6</v>
      </c>
      <c r="E28">
        <v>66.099999999999994</v>
      </c>
      <c r="F28">
        <v>9.8857301744304349E-2</v>
      </c>
      <c r="G28">
        <v>2.9774572411997619E-2</v>
      </c>
      <c r="I28" t="s">
        <v>10</v>
      </c>
      <c r="J28" t="s">
        <v>4</v>
      </c>
      <c r="K28">
        <v>35.200000000000003</v>
      </c>
      <c r="L28">
        <v>-1</v>
      </c>
      <c r="M28">
        <v>7.7659434760748466E-6</v>
      </c>
      <c r="O28">
        <f t="shared" si="0"/>
        <v>1.0988573017443044</v>
      </c>
    </row>
    <row r="29" spans="1:15" x14ac:dyDescent="0.3">
      <c r="A29" s="4"/>
      <c r="B29">
        <v>23</v>
      </c>
      <c r="C29" t="s">
        <v>9</v>
      </c>
      <c r="D29" t="s">
        <v>6</v>
      </c>
      <c r="E29">
        <v>50.2</v>
      </c>
      <c r="F29">
        <v>-0.24597001564789839</v>
      </c>
      <c r="G29">
        <v>1.0256735286991932E-5</v>
      </c>
      <c r="I29" t="s">
        <v>8</v>
      </c>
      <c r="J29" t="s">
        <v>4</v>
      </c>
      <c r="K29">
        <v>4.5999999999999996</v>
      </c>
      <c r="L29">
        <v>-1</v>
      </c>
      <c r="M29">
        <v>4.0165431843335909E-2</v>
      </c>
      <c r="O29">
        <f t="shared" si="0"/>
        <v>0.75402998435210167</v>
      </c>
    </row>
    <row r="30" spans="1:15" x14ac:dyDescent="0.3">
      <c r="A30" s="4"/>
      <c r="B30">
        <v>7.4</v>
      </c>
      <c r="C30" t="s">
        <v>25</v>
      </c>
      <c r="D30" t="s">
        <v>6</v>
      </c>
      <c r="E30">
        <v>39.9</v>
      </c>
      <c r="F30">
        <v>0.17382532874841544</v>
      </c>
      <c r="G30">
        <v>4.8154307466009488E-2</v>
      </c>
      <c r="I30" t="s">
        <v>24</v>
      </c>
      <c r="J30" t="s">
        <v>4</v>
      </c>
      <c r="K30">
        <v>31.3</v>
      </c>
      <c r="L30">
        <v>-0.7756964107703046</v>
      </c>
      <c r="M30">
        <v>8.8459051327818516E-5</v>
      </c>
      <c r="O30">
        <f t="shared" si="0"/>
        <v>0.9495217395187201</v>
      </c>
    </row>
    <row r="31" spans="1:15" x14ac:dyDescent="0.3">
      <c r="A31" s="4"/>
      <c r="B31">
        <v>7.4</v>
      </c>
      <c r="C31" t="s">
        <v>23</v>
      </c>
      <c r="D31" t="s">
        <v>6</v>
      </c>
      <c r="E31">
        <v>30.6</v>
      </c>
      <c r="F31">
        <v>-0.1111490399114258</v>
      </c>
      <c r="G31">
        <v>4.9139380380382194E-2</v>
      </c>
      <c r="I31" t="s">
        <v>22</v>
      </c>
      <c r="J31" t="s">
        <v>4</v>
      </c>
      <c r="K31">
        <v>4.5999999999999996</v>
      </c>
      <c r="L31">
        <v>-1</v>
      </c>
      <c r="M31">
        <v>4.4711389883959262E-3</v>
      </c>
      <c r="O31">
        <f t="shared" si="0"/>
        <v>0.88885096008857423</v>
      </c>
    </row>
    <row r="32" spans="1:15" x14ac:dyDescent="0.3">
      <c r="A32" s="4"/>
      <c r="B32">
        <v>4.5</v>
      </c>
      <c r="C32" t="s">
        <v>21</v>
      </c>
      <c r="D32" t="s">
        <v>6</v>
      </c>
      <c r="E32">
        <v>55.9</v>
      </c>
      <c r="F32">
        <v>5.8537328404816933E-3</v>
      </c>
      <c r="G32">
        <v>0.54064002185993787</v>
      </c>
      <c r="I32" t="s">
        <v>20</v>
      </c>
      <c r="J32" t="s">
        <v>4</v>
      </c>
      <c r="K32">
        <v>46.7</v>
      </c>
      <c r="L32">
        <v>-0.58736166033249781</v>
      </c>
      <c r="M32">
        <v>2.1065962177987184E-4</v>
      </c>
      <c r="O32">
        <f t="shared" si="0"/>
        <v>0.59321539317297955</v>
      </c>
    </row>
    <row r="33" spans="1:15" x14ac:dyDescent="0.3">
      <c r="A33" s="4"/>
      <c r="B33">
        <v>4.5</v>
      </c>
      <c r="C33" t="s">
        <v>19</v>
      </c>
      <c r="D33" t="s">
        <v>6</v>
      </c>
      <c r="E33">
        <v>55</v>
      </c>
      <c r="F33">
        <v>0.22655060634295779</v>
      </c>
      <c r="G33">
        <v>7.3349410661491927E-4</v>
      </c>
      <c r="I33" t="s">
        <v>18</v>
      </c>
      <c r="J33" t="s">
        <v>4</v>
      </c>
      <c r="K33">
        <v>16.899999999999999</v>
      </c>
      <c r="L33">
        <v>0.25571678975513079</v>
      </c>
      <c r="M33">
        <v>7.7922073099489248E-3</v>
      </c>
      <c r="O33">
        <f t="shared" si="0"/>
        <v>-2.9166183412173002E-2</v>
      </c>
    </row>
    <row r="34" spans="1:15" x14ac:dyDescent="0.3">
      <c r="A34" s="4"/>
      <c r="B34">
        <v>2</v>
      </c>
      <c r="C34" t="s">
        <v>45</v>
      </c>
      <c r="D34" t="s">
        <v>6</v>
      </c>
      <c r="E34">
        <v>45.2</v>
      </c>
      <c r="F34">
        <v>0.40110848330157867</v>
      </c>
      <c r="G34">
        <v>8.2279960159594942E-4</v>
      </c>
      <c r="I34" t="s">
        <v>44</v>
      </c>
      <c r="J34" t="s">
        <v>4</v>
      </c>
      <c r="K34">
        <v>18.8</v>
      </c>
      <c r="L34">
        <v>-0.81781949293301237</v>
      </c>
      <c r="M34">
        <v>8.951135843658321E-4</v>
      </c>
      <c r="O34">
        <f t="shared" si="0"/>
        <v>1.218927976234591</v>
      </c>
    </row>
    <row r="35" spans="1:15" x14ac:dyDescent="0.3">
      <c r="A35" s="4"/>
      <c r="B35">
        <v>2</v>
      </c>
      <c r="C35" t="s">
        <v>43</v>
      </c>
      <c r="D35" t="s">
        <v>6</v>
      </c>
      <c r="E35">
        <v>14.9</v>
      </c>
      <c r="F35">
        <v>-5.4267854170450894E-2</v>
      </c>
      <c r="G35">
        <v>0.56169079903404373</v>
      </c>
      <c r="I35" t="s">
        <v>42</v>
      </c>
      <c r="J35" t="s">
        <v>4</v>
      </c>
      <c r="K35">
        <v>9.4</v>
      </c>
      <c r="L35">
        <v>-0.87249103876061151</v>
      </c>
      <c r="M35">
        <v>5.9435981849630343E-4</v>
      </c>
      <c r="O35">
        <f t="shared" si="0"/>
        <v>0.81822318459016063</v>
      </c>
    </row>
    <row r="36" spans="1:15" x14ac:dyDescent="0.3">
      <c r="A36" s="4"/>
      <c r="B36">
        <v>2</v>
      </c>
      <c r="C36" t="s">
        <v>41</v>
      </c>
      <c r="D36" t="s">
        <v>6</v>
      </c>
      <c r="E36">
        <v>86.6</v>
      </c>
      <c r="F36">
        <v>0.32179231103634087</v>
      </c>
      <c r="G36">
        <v>6.3709755346229504E-6</v>
      </c>
      <c r="I36" t="s">
        <v>40</v>
      </c>
      <c r="J36" t="s">
        <v>4</v>
      </c>
      <c r="K36">
        <v>32.5</v>
      </c>
      <c r="L36">
        <v>-0.1797312019573325</v>
      </c>
      <c r="M36">
        <v>0.23695046605636264</v>
      </c>
      <c r="O36">
        <f t="shared" si="0"/>
        <v>0.50152351299367337</v>
      </c>
    </row>
    <row r="37" spans="1:15" x14ac:dyDescent="0.3">
      <c r="A37" s="4"/>
      <c r="C37" t="s">
        <v>84</v>
      </c>
      <c r="D37" t="s">
        <v>6</v>
      </c>
      <c r="E37">
        <v>33.6</v>
      </c>
      <c r="F37">
        <v>0.26922754003827831</v>
      </c>
      <c r="G37">
        <v>8.6294425027585845E-4</v>
      </c>
      <c r="I37" t="s">
        <v>90</v>
      </c>
      <c r="J37" t="s">
        <v>4</v>
      </c>
      <c r="K37">
        <v>11.2</v>
      </c>
      <c r="L37">
        <v>-0.8763207531302335</v>
      </c>
      <c r="M37">
        <v>6.8434402411635847E-4</v>
      </c>
      <c r="O37">
        <f t="shared" si="0"/>
        <v>1.1455482931685119</v>
      </c>
    </row>
    <row r="38" spans="1:15" x14ac:dyDescent="0.3">
      <c r="C38" t="s">
        <v>85</v>
      </c>
      <c r="D38" t="s">
        <v>6</v>
      </c>
      <c r="E38">
        <v>27.8</v>
      </c>
      <c r="F38">
        <v>-0.12754043542753965</v>
      </c>
      <c r="G38">
        <v>0.16934730046554242</v>
      </c>
      <c r="I38" t="s">
        <v>91</v>
      </c>
      <c r="J38" t="s">
        <v>4</v>
      </c>
      <c r="K38">
        <v>14.8</v>
      </c>
      <c r="L38">
        <v>0.19883410027546194</v>
      </c>
      <c r="M38">
        <v>3.5777870925283235E-2</v>
      </c>
      <c r="O38">
        <f t="shared" si="0"/>
        <v>-0.32637453570300157</v>
      </c>
    </row>
    <row r="39" spans="1:15" x14ac:dyDescent="0.3">
      <c r="C39" t="s">
        <v>86</v>
      </c>
      <c r="D39" t="s">
        <v>6</v>
      </c>
      <c r="E39">
        <v>20.3</v>
      </c>
      <c r="F39">
        <v>0.20123063494459953</v>
      </c>
      <c r="G39">
        <v>5.3522393481821133E-3</v>
      </c>
      <c r="I39" t="s">
        <v>92</v>
      </c>
      <c r="J39" t="s">
        <v>4</v>
      </c>
      <c r="K39">
        <v>3.2</v>
      </c>
      <c r="L39">
        <v>-0.7618998718678156</v>
      </c>
      <c r="M39">
        <v>9.8118650615519928E-2</v>
      </c>
      <c r="O39">
        <f t="shared" si="0"/>
        <v>0.96313050681241519</v>
      </c>
    </row>
    <row r="40" spans="1:15" x14ac:dyDescent="0.3">
      <c r="C40" t="s">
        <v>87</v>
      </c>
      <c r="D40" t="s">
        <v>6</v>
      </c>
      <c r="E40">
        <v>26.9</v>
      </c>
      <c r="F40">
        <v>0.35608429506824885</v>
      </c>
      <c r="G40">
        <v>7.3728391784846741E-7</v>
      </c>
      <c r="I40" t="s">
        <v>93</v>
      </c>
      <c r="J40" t="s">
        <v>4</v>
      </c>
      <c r="K40">
        <v>5.6</v>
      </c>
      <c r="L40">
        <v>-0.76190024631966047</v>
      </c>
      <c r="M40">
        <v>0.13471273129008465</v>
      </c>
      <c r="O40">
        <f t="shared" si="0"/>
        <v>1.1179845413879093</v>
      </c>
    </row>
    <row r="41" spans="1:15" x14ac:dyDescent="0.3">
      <c r="C41" t="s">
        <v>88</v>
      </c>
      <c r="D41" t="s">
        <v>6</v>
      </c>
      <c r="E41">
        <v>28.7</v>
      </c>
      <c r="F41">
        <v>0.48774294321592049</v>
      </c>
      <c r="G41">
        <v>1.008439042683968E-6</v>
      </c>
      <c r="I41" t="s">
        <v>94</v>
      </c>
      <c r="J41" t="s">
        <v>4</v>
      </c>
      <c r="K41">
        <v>9.8000000000000007</v>
      </c>
      <c r="L41">
        <v>-1</v>
      </c>
      <c r="M41">
        <v>8.5346100085036283E-6</v>
      </c>
      <c r="O41">
        <f t="shared" si="0"/>
        <v>1.4877429432159204</v>
      </c>
    </row>
    <row r="42" spans="1:15" x14ac:dyDescent="0.3">
      <c r="C42" t="s">
        <v>89</v>
      </c>
      <c r="D42" t="s">
        <v>6</v>
      </c>
      <c r="E42">
        <v>30.6</v>
      </c>
      <c r="F42">
        <v>0.43972796288862853</v>
      </c>
      <c r="G42">
        <v>3.6334953418420247E-4</v>
      </c>
      <c r="I42" t="s">
        <v>95</v>
      </c>
      <c r="J42" t="s">
        <v>4</v>
      </c>
      <c r="K42">
        <v>21.5</v>
      </c>
      <c r="L42">
        <v>-0.92273414362119721</v>
      </c>
      <c r="M42">
        <v>1.0291932758631309E-4</v>
      </c>
      <c r="O42">
        <f t="shared" si="0"/>
        <v>1.3624621065098257</v>
      </c>
    </row>
    <row r="48" spans="1:15" x14ac:dyDescent="0.3">
      <c r="A48" t="s">
        <v>83</v>
      </c>
      <c r="D48" s="1" t="s">
        <v>3</v>
      </c>
      <c r="E48">
        <f>AVERAGE(E4:E46)</f>
        <v>41.676923076923075</v>
      </c>
      <c r="F48">
        <f>AVERAGE(F4:F46)</f>
        <v>0.24717646965554402</v>
      </c>
      <c r="J48" s="1" t="s">
        <v>3</v>
      </c>
      <c r="K48">
        <f>AVERAGE(K4:K46)</f>
        <v>17.92307692307692</v>
      </c>
      <c r="L48">
        <f>AVERAGE(L4:L46)</f>
        <v>-0.70514667055557856</v>
      </c>
      <c r="N48" s="1" t="s">
        <v>3</v>
      </c>
      <c r="O48">
        <f>AVERAGE(O4:O46)</f>
        <v>0.95232314021112252</v>
      </c>
    </row>
    <row r="49" spans="1:15" x14ac:dyDescent="0.3">
      <c r="D49" s="1" t="s">
        <v>2</v>
      </c>
      <c r="E49">
        <f>MEDIAN(E4:E46)</f>
        <v>35.9</v>
      </c>
      <c r="F49">
        <f>MEDIAN(F4:F46)</f>
        <v>0.22655060634295779</v>
      </c>
      <c r="J49" s="1" t="s">
        <v>2</v>
      </c>
      <c r="K49">
        <f>MEDIAN(K4:K46)</f>
        <v>18.399999999999999</v>
      </c>
      <c r="L49">
        <f>MEDIAN(L4:L46)</f>
        <v>-0.8328600709754943</v>
      </c>
      <c r="N49" s="1" t="s">
        <v>2</v>
      </c>
      <c r="O49">
        <f>MEDIAN(O4:O46)</f>
        <v>0.98681522514884057</v>
      </c>
    </row>
    <row r="50" spans="1:15" x14ac:dyDescent="0.3">
      <c r="D50" s="1" t="s">
        <v>1</v>
      </c>
      <c r="E50">
        <f>STDEV(E4:E46)</f>
        <v>21.09791036719864</v>
      </c>
      <c r="F50">
        <f>STDEV(F4:F46)</f>
        <v>0.25832855292703971</v>
      </c>
      <c r="J50" s="1" t="s">
        <v>1</v>
      </c>
      <c r="K50">
        <f>STDEV(K4:K46)</f>
        <v>9.4124067490582259</v>
      </c>
      <c r="L50">
        <f>STDEV(L4:L46)</f>
        <v>0.36758357911774525</v>
      </c>
      <c r="N50" s="1" t="s">
        <v>1</v>
      </c>
      <c r="O50">
        <f>STDEV(O4:O46)</f>
        <v>0.49090914625344545</v>
      </c>
    </row>
    <row r="51" spans="1:15" x14ac:dyDescent="0.3">
      <c r="D51" s="1" t="s">
        <v>0</v>
      </c>
      <c r="E51">
        <f>E50/SQRT(COUNT(E4:E46))</f>
        <v>3.3783694362447263</v>
      </c>
      <c r="F51">
        <f>F50/SQRT(COUNT(F4:F46))</f>
        <v>4.1365674255346603E-2</v>
      </c>
      <c r="J51" s="1" t="s">
        <v>0</v>
      </c>
      <c r="K51">
        <f>K50/SQRT(COUNT(K4:K46))</f>
        <v>1.5071913155892358</v>
      </c>
      <c r="L51">
        <f>L50/SQRT(COUNT(L4:L46))</f>
        <v>5.8860479893190723E-2</v>
      </c>
      <c r="N51" s="1" t="s">
        <v>0</v>
      </c>
      <c r="O51">
        <f>O50/SQRT(COUNT(O4:O46))</f>
        <v>7.8608375275595721E-2</v>
      </c>
    </row>
    <row r="53" spans="1:15" s="3" customFormat="1" x14ac:dyDescent="0.3">
      <c r="A53" s="2" t="s">
        <v>65</v>
      </c>
    </row>
    <row r="54" spans="1:15" x14ac:dyDescent="0.3">
      <c r="A54" s="6"/>
      <c r="B54" s="1" t="s">
        <v>63</v>
      </c>
      <c r="C54" t="s">
        <v>62</v>
      </c>
      <c r="D54" t="s">
        <v>61</v>
      </c>
      <c r="E54" t="s">
        <v>60</v>
      </c>
      <c r="F54" t="s">
        <v>59</v>
      </c>
      <c r="G54" t="s">
        <v>58</v>
      </c>
      <c r="I54" t="s">
        <v>62</v>
      </c>
      <c r="J54" t="s">
        <v>61</v>
      </c>
      <c r="K54" t="s">
        <v>60</v>
      </c>
      <c r="L54" t="s">
        <v>59</v>
      </c>
      <c r="M54" t="s">
        <v>58</v>
      </c>
    </row>
    <row r="55" spans="1:15" x14ac:dyDescent="0.3">
      <c r="A55" s="4"/>
      <c r="B55">
        <v>129</v>
      </c>
      <c r="C55" t="s">
        <v>39</v>
      </c>
      <c r="D55" t="s">
        <v>6</v>
      </c>
      <c r="E55">
        <v>33.700000000000003</v>
      </c>
      <c r="F55">
        <v>0.29704157689523242</v>
      </c>
      <c r="G55">
        <v>1.3649311211313232E-4</v>
      </c>
      <c r="I55" t="s">
        <v>38</v>
      </c>
      <c r="J55" t="s">
        <v>4</v>
      </c>
      <c r="K55">
        <v>22.6</v>
      </c>
      <c r="L55">
        <v>-1</v>
      </c>
      <c r="M55">
        <v>2.8161462646167102E-8</v>
      </c>
      <c r="O55">
        <f t="shared" ref="O55:O93" si="1">F55-L55</f>
        <v>1.2970415768952324</v>
      </c>
    </row>
    <row r="56" spans="1:15" x14ac:dyDescent="0.3">
      <c r="A56" s="4"/>
      <c r="B56">
        <v>129</v>
      </c>
      <c r="C56" t="s">
        <v>37</v>
      </c>
      <c r="D56" t="s">
        <v>6</v>
      </c>
      <c r="E56">
        <v>53.4</v>
      </c>
      <c r="F56">
        <v>0.43536239935557858</v>
      </c>
      <c r="G56">
        <v>1.0774639955247968E-5</v>
      </c>
      <c r="I56" t="s">
        <v>36</v>
      </c>
      <c r="J56" t="s">
        <v>4</v>
      </c>
      <c r="K56">
        <v>6.6</v>
      </c>
      <c r="L56">
        <v>-1</v>
      </c>
      <c r="M56">
        <v>1.1279776328460819E-5</v>
      </c>
      <c r="O56">
        <f t="shared" si="1"/>
        <v>1.4353623993555786</v>
      </c>
    </row>
    <row r="57" spans="1:15" x14ac:dyDescent="0.3">
      <c r="A57" s="4"/>
      <c r="B57">
        <v>129</v>
      </c>
      <c r="C57" t="s">
        <v>35</v>
      </c>
      <c r="D57" t="s">
        <v>6</v>
      </c>
      <c r="E57">
        <v>47</v>
      </c>
      <c r="F57">
        <v>-4.7480659881849685E-2</v>
      </c>
      <c r="G57">
        <v>0.37219221007475439</v>
      </c>
      <c r="I57" t="s">
        <v>34</v>
      </c>
      <c r="J57" t="s">
        <v>4</v>
      </c>
      <c r="K57">
        <v>25.5</v>
      </c>
      <c r="L57">
        <v>-1</v>
      </c>
      <c r="M57">
        <v>1.0701199129169489E-6</v>
      </c>
      <c r="O57">
        <f t="shared" si="1"/>
        <v>0.95251934011815031</v>
      </c>
    </row>
    <row r="58" spans="1:15" x14ac:dyDescent="0.3">
      <c r="A58" s="4"/>
      <c r="B58">
        <v>110</v>
      </c>
      <c r="C58" t="s">
        <v>57</v>
      </c>
      <c r="D58" t="s">
        <v>6</v>
      </c>
      <c r="E58">
        <v>39.200000000000003</v>
      </c>
      <c r="F58">
        <v>0.43923175277408577</v>
      </c>
      <c r="G58">
        <v>2.9791204961078933E-4</v>
      </c>
      <c r="I58" t="s">
        <v>56</v>
      </c>
      <c r="J58" t="s">
        <v>4</v>
      </c>
      <c r="K58">
        <v>12.7</v>
      </c>
      <c r="L58">
        <v>-1</v>
      </c>
      <c r="M58">
        <v>1.5516215927799054E-3</v>
      </c>
      <c r="O58">
        <f t="shared" si="1"/>
        <v>1.4392317527740857</v>
      </c>
    </row>
    <row r="59" spans="1:15" x14ac:dyDescent="0.3">
      <c r="A59" s="4"/>
      <c r="B59">
        <v>110</v>
      </c>
      <c r="C59" t="s">
        <v>55</v>
      </c>
      <c r="D59" t="s">
        <v>6</v>
      </c>
      <c r="E59">
        <v>44</v>
      </c>
      <c r="F59">
        <v>0.29516020119795983</v>
      </c>
      <c r="G59">
        <v>1.5232793818654208E-3</v>
      </c>
      <c r="I59" t="s">
        <v>54</v>
      </c>
      <c r="J59" t="s">
        <v>4</v>
      </c>
      <c r="K59">
        <v>3.6</v>
      </c>
      <c r="L59">
        <v>-1</v>
      </c>
      <c r="M59">
        <v>3.5673066656769753E-2</v>
      </c>
      <c r="O59">
        <f t="shared" si="1"/>
        <v>1.2951602011979597</v>
      </c>
    </row>
    <row r="60" spans="1:15" x14ac:dyDescent="0.3">
      <c r="A60" s="4"/>
      <c r="B60">
        <v>48</v>
      </c>
      <c r="C60" t="s">
        <v>71</v>
      </c>
      <c r="D60" t="s">
        <v>6</v>
      </c>
      <c r="E60">
        <v>41.2</v>
      </c>
      <c r="F60">
        <v>0.61707083869882273</v>
      </c>
      <c r="G60">
        <v>2.8798620591338963E-8</v>
      </c>
      <c r="I60" t="s">
        <v>78</v>
      </c>
      <c r="J60" t="s">
        <v>4</v>
      </c>
      <c r="K60">
        <v>16.2</v>
      </c>
      <c r="L60">
        <v>-0.48884435953987843</v>
      </c>
      <c r="M60">
        <v>1.5243472906010972E-2</v>
      </c>
      <c r="O60">
        <f t="shared" si="1"/>
        <v>1.1059151982387012</v>
      </c>
    </row>
    <row r="61" spans="1:15" x14ac:dyDescent="0.3">
      <c r="A61" s="4"/>
      <c r="B61">
        <v>48</v>
      </c>
      <c r="C61" t="s">
        <v>72</v>
      </c>
      <c r="D61" t="s">
        <v>6</v>
      </c>
      <c r="E61">
        <v>74.3</v>
      </c>
      <c r="F61">
        <v>0.11888139001486661</v>
      </c>
      <c r="G61">
        <v>3.234288367219789E-2</v>
      </c>
      <c r="I61" t="s">
        <v>79</v>
      </c>
      <c r="J61" t="s">
        <v>4</v>
      </c>
      <c r="K61">
        <v>17.100000000000001</v>
      </c>
      <c r="L61">
        <v>8.7933037575345888E-2</v>
      </c>
      <c r="M61">
        <v>0.11538865257764554</v>
      </c>
      <c r="O61">
        <f t="shared" si="1"/>
        <v>3.0948352439520724E-2</v>
      </c>
    </row>
    <row r="62" spans="1:15" x14ac:dyDescent="0.3">
      <c r="A62" s="4"/>
      <c r="B62">
        <v>48</v>
      </c>
      <c r="C62" t="s">
        <v>73</v>
      </c>
      <c r="D62" t="s">
        <v>6</v>
      </c>
      <c r="E62">
        <v>22.8</v>
      </c>
      <c r="F62">
        <v>0.42428735528189659</v>
      </c>
      <c r="G62">
        <v>9.9286035684643728E-5</v>
      </c>
      <c r="I62" t="s">
        <v>80</v>
      </c>
      <c r="J62" t="s">
        <v>4</v>
      </c>
      <c r="K62">
        <v>22</v>
      </c>
      <c r="L62">
        <v>-0.91972151476255593</v>
      </c>
      <c r="M62">
        <v>1.2726671724696089E-4</v>
      </c>
      <c r="O62">
        <f t="shared" si="1"/>
        <v>1.3440088700444526</v>
      </c>
    </row>
    <row r="63" spans="1:15" x14ac:dyDescent="0.3">
      <c r="A63" s="4"/>
      <c r="B63">
        <v>48</v>
      </c>
      <c r="C63" t="s">
        <v>74</v>
      </c>
      <c r="D63" t="s">
        <v>6</v>
      </c>
      <c r="E63">
        <v>54.2</v>
      </c>
      <c r="F63">
        <v>0.11104799626797823</v>
      </c>
      <c r="G63">
        <v>4.1151874321794903E-3</v>
      </c>
      <c r="I63" t="s">
        <v>81</v>
      </c>
      <c r="J63" t="s">
        <v>4</v>
      </c>
      <c r="K63">
        <v>9.6999999999999993</v>
      </c>
      <c r="L63">
        <v>-0.70282873715317229</v>
      </c>
      <c r="M63">
        <v>2.503270125255156E-2</v>
      </c>
      <c r="O63">
        <f t="shared" si="1"/>
        <v>0.81387673342115052</v>
      </c>
    </row>
    <row r="64" spans="1:15" x14ac:dyDescent="0.3">
      <c r="A64" s="4"/>
      <c r="B64">
        <v>40</v>
      </c>
      <c r="C64" t="s">
        <v>17</v>
      </c>
      <c r="D64" t="s">
        <v>6</v>
      </c>
      <c r="E64">
        <v>40</v>
      </c>
      <c r="F64">
        <v>0.12475497673471372</v>
      </c>
      <c r="G64">
        <v>4.6255716439525625E-4</v>
      </c>
      <c r="I64" t="s">
        <v>16</v>
      </c>
      <c r="J64" t="s">
        <v>4</v>
      </c>
      <c r="K64">
        <v>18.100000000000001</v>
      </c>
      <c r="L64">
        <v>-0.73588339396739</v>
      </c>
      <c r="M64">
        <v>4.9337873808098353E-4</v>
      </c>
      <c r="O64">
        <f t="shared" si="1"/>
        <v>0.86063837070210369</v>
      </c>
    </row>
    <row r="65" spans="1:15" x14ac:dyDescent="0.3">
      <c r="A65" s="4"/>
      <c r="B65">
        <v>40</v>
      </c>
      <c r="C65" t="s">
        <v>15</v>
      </c>
      <c r="D65" t="s">
        <v>6</v>
      </c>
      <c r="E65">
        <v>13.4</v>
      </c>
      <c r="F65">
        <v>0.32317481356993627</v>
      </c>
      <c r="G65">
        <v>4.2000369633536701E-3</v>
      </c>
      <c r="I65" t="s">
        <v>14</v>
      </c>
      <c r="J65" t="s">
        <v>4</v>
      </c>
      <c r="K65">
        <v>21.3</v>
      </c>
      <c r="L65">
        <v>-0.84387874280569264</v>
      </c>
      <c r="M65">
        <v>1.5773217840137158E-4</v>
      </c>
      <c r="O65">
        <f t="shared" si="1"/>
        <v>1.1670535563756288</v>
      </c>
    </row>
    <row r="66" spans="1:15" x14ac:dyDescent="0.3">
      <c r="A66" s="4"/>
      <c r="B66">
        <v>40</v>
      </c>
      <c r="C66" t="s">
        <v>7</v>
      </c>
      <c r="D66" t="s">
        <v>6</v>
      </c>
      <c r="E66">
        <v>23.2</v>
      </c>
      <c r="F66">
        <v>-0.19598419142276999</v>
      </c>
      <c r="G66">
        <v>7.2164706252554486E-2</v>
      </c>
      <c r="I66" t="s">
        <v>5</v>
      </c>
      <c r="J66" t="s">
        <v>4</v>
      </c>
      <c r="K66">
        <v>30.6</v>
      </c>
      <c r="L66">
        <v>-1</v>
      </c>
      <c r="M66">
        <v>1.2459934705092722E-7</v>
      </c>
      <c r="O66">
        <f t="shared" si="1"/>
        <v>0.80401580857722998</v>
      </c>
    </row>
    <row r="67" spans="1:15" x14ac:dyDescent="0.3">
      <c r="A67" s="4"/>
      <c r="B67">
        <v>37</v>
      </c>
      <c r="C67" t="s">
        <v>27</v>
      </c>
      <c r="D67" t="s">
        <v>6</v>
      </c>
      <c r="E67">
        <v>17.8</v>
      </c>
      <c r="F67">
        <v>0.19602334524795739</v>
      </c>
      <c r="G67">
        <v>9.5310169201251738E-3</v>
      </c>
      <c r="I67" t="s">
        <v>26</v>
      </c>
      <c r="J67" t="s">
        <v>4</v>
      </c>
      <c r="K67">
        <v>15.3</v>
      </c>
      <c r="L67">
        <v>-0.90028110185728705</v>
      </c>
      <c r="M67">
        <v>1.6053543425898259E-4</v>
      </c>
      <c r="O67">
        <f t="shared" si="1"/>
        <v>1.0963044471052443</v>
      </c>
    </row>
    <row r="68" spans="1:15" x14ac:dyDescent="0.3">
      <c r="A68" s="4"/>
      <c r="B68">
        <v>35</v>
      </c>
      <c r="C68" t="s">
        <v>53</v>
      </c>
      <c r="D68" t="s">
        <v>6</v>
      </c>
      <c r="E68">
        <v>82.7</v>
      </c>
      <c r="F68">
        <v>0.18076282824361317</v>
      </c>
      <c r="G68">
        <v>5.5459528106605027E-4</v>
      </c>
      <c r="I68" t="s">
        <v>52</v>
      </c>
      <c r="J68" t="s">
        <v>4</v>
      </c>
      <c r="K68">
        <v>6.9</v>
      </c>
      <c r="L68">
        <v>-1</v>
      </c>
      <c r="M68">
        <v>8.3618617068323832E-4</v>
      </c>
      <c r="O68">
        <f t="shared" si="1"/>
        <v>1.1807628282436131</v>
      </c>
    </row>
    <row r="69" spans="1:15" x14ac:dyDescent="0.3">
      <c r="A69" s="4"/>
      <c r="B69">
        <v>35</v>
      </c>
      <c r="C69" t="s">
        <v>51</v>
      </c>
      <c r="D69" t="s">
        <v>6</v>
      </c>
      <c r="E69">
        <v>33.700000000000003</v>
      </c>
      <c r="F69">
        <v>-1.2027162860392784E-2</v>
      </c>
      <c r="G69">
        <v>0.64746725731417998</v>
      </c>
      <c r="I69" t="s">
        <v>50</v>
      </c>
      <c r="J69" t="s">
        <v>4</v>
      </c>
      <c r="K69">
        <v>10.8</v>
      </c>
      <c r="L69">
        <v>0.17913308341440709</v>
      </c>
      <c r="M69">
        <v>6.9714145470423844E-2</v>
      </c>
      <c r="O69">
        <f t="shared" si="1"/>
        <v>-0.19116024627479988</v>
      </c>
    </row>
    <row r="70" spans="1:15" x14ac:dyDescent="0.3">
      <c r="A70" s="4"/>
      <c r="B70">
        <v>35</v>
      </c>
      <c r="C70" t="s">
        <v>49</v>
      </c>
      <c r="D70" t="s">
        <v>6</v>
      </c>
      <c r="E70">
        <v>22.1</v>
      </c>
      <c r="F70">
        <v>0.55331412292526605</v>
      </c>
      <c r="G70">
        <v>1.5567330287191383E-4</v>
      </c>
      <c r="I70" t="s">
        <v>48</v>
      </c>
      <c r="J70" t="s">
        <v>4</v>
      </c>
      <c r="K70">
        <v>15.2</v>
      </c>
      <c r="L70">
        <v>-1</v>
      </c>
      <c r="M70">
        <v>1.7963699614708705E-7</v>
      </c>
      <c r="O70">
        <f t="shared" si="1"/>
        <v>1.553314122925266</v>
      </c>
    </row>
    <row r="71" spans="1:15" x14ac:dyDescent="0.3">
      <c r="A71" s="4"/>
      <c r="B71">
        <v>35</v>
      </c>
      <c r="C71" t="s">
        <v>47</v>
      </c>
      <c r="D71" t="s">
        <v>6</v>
      </c>
      <c r="E71">
        <v>38.6</v>
      </c>
      <c r="F71">
        <v>0.59951091743175255</v>
      </c>
      <c r="G71">
        <v>3.0949049759586457E-8</v>
      </c>
      <c r="I71" t="s">
        <v>46</v>
      </c>
      <c r="J71" t="s">
        <v>4</v>
      </c>
      <c r="K71">
        <v>36.5</v>
      </c>
      <c r="L71">
        <v>-0.5952045149785864</v>
      </c>
      <c r="M71">
        <v>1.9443394000648927E-4</v>
      </c>
      <c r="O71">
        <f t="shared" si="1"/>
        <v>1.1947154324103391</v>
      </c>
    </row>
    <row r="72" spans="1:15" x14ac:dyDescent="0.3">
      <c r="A72" s="4"/>
      <c r="B72">
        <v>30</v>
      </c>
      <c r="C72" t="s">
        <v>33</v>
      </c>
      <c r="D72" t="s">
        <v>6</v>
      </c>
      <c r="E72">
        <v>21.5</v>
      </c>
      <c r="F72">
        <v>-0.56178398068310353</v>
      </c>
      <c r="G72">
        <v>8.6400747713192102E-5</v>
      </c>
      <c r="I72" t="s">
        <v>32</v>
      </c>
      <c r="J72" t="s">
        <v>4</v>
      </c>
      <c r="K72">
        <v>17.5</v>
      </c>
      <c r="L72">
        <v>0.63332196814154607</v>
      </c>
      <c r="M72">
        <v>4.5891921587284273E-4</v>
      </c>
      <c r="O72">
        <f t="shared" si="1"/>
        <v>-1.1951059488246496</v>
      </c>
    </row>
    <row r="73" spans="1:15" x14ac:dyDescent="0.3">
      <c r="A73" s="4"/>
      <c r="B73">
        <v>30</v>
      </c>
      <c r="C73" t="s">
        <v>31</v>
      </c>
      <c r="D73" t="s">
        <v>6</v>
      </c>
      <c r="E73">
        <v>80.099999999999994</v>
      </c>
      <c r="F73">
        <v>0.39975185032481569</v>
      </c>
      <c r="G73">
        <v>1.3250753176496108E-4</v>
      </c>
      <c r="I73" t="s">
        <v>30</v>
      </c>
      <c r="J73" t="s">
        <v>4</v>
      </c>
      <c r="K73">
        <v>10.7</v>
      </c>
      <c r="L73">
        <v>-0.46806006324893534</v>
      </c>
      <c r="M73">
        <v>9.5185242076232385E-3</v>
      </c>
      <c r="O73">
        <f t="shared" si="1"/>
        <v>0.86781191357375098</v>
      </c>
    </row>
    <row r="74" spans="1:15" x14ac:dyDescent="0.3">
      <c r="A74" s="4"/>
      <c r="B74">
        <v>30</v>
      </c>
      <c r="C74" t="s">
        <v>29</v>
      </c>
      <c r="D74" t="s">
        <v>6</v>
      </c>
      <c r="E74">
        <v>37.700000000000003</v>
      </c>
      <c r="F74">
        <v>0.59456507639307721</v>
      </c>
      <c r="G74">
        <v>3.2954791249281017E-4</v>
      </c>
      <c r="I74" t="s">
        <v>28</v>
      </c>
      <c r="J74" t="s">
        <v>4</v>
      </c>
      <c r="K74">
        <v>17.899999999999999</v>
      </c>
      <c r="L74">
        <v>-0.71250669485685714</v>
      </c>
      <c r="M74">
        <v>3.0620659374705596E-3</v>
      </c>
      <c r="O74">
        <f t="shared" si="1"/>
        <v>1.3070717712499342</v>
      </c>
    </row>
    <row r="75" spans="1:15" x14ac:dyDescent="0.3">
      <c r="A75" s="4"/>
      <c r="B75">
        <v>27</v>
      </c>
      <c r="C75" t="s">
        <v>68</v>
      </c>
      <c r="D75" t="s">
        <v>6</v>
      </c>
      <c r="E75">
        <v>27.6</v>
      </c>
      <c r="F75">
        <v>0.7129135885622252</v>
      </c>
      <c r="G75">
        <v>2.1712058000119957E-5</v>
      </c>
      <c r="I75" t="s">
        <v>75</v>
      </c>
      <c r="J75" t="s">
        <v>4</v>
      </c>
      <c r="K75">
        <v>8.3000000000000007</v>
      </c>
      <c r="L75">
        <v>-1</v>
      </c>
      <c r="M75">
        <v>6.8813797497682054E-4</v>
      </c>
      <c r="O75">
        <f t="shared" si="1"/>
        <v>1.7129135885622251</v>
      </c>
    </row>
    <row r="76" spans="1:15" x14ac:dyDescent="0.3">
      <c r="A76" s="4"/>
      <c r="B76">
        <v>27</v>
      </c>
      <c r="C76" t="s">
        <v>69</v>
      </c>
      <c r="D76" t="s">
        <v>6</v>
      </c>
      <c r="E76">
        <v>42</v>
      </c>
      <c r="F76">
        <v>0.21156552858943126</v>
      </c>
      <c r="G76">
        <v>9.528884731815336E-4</v>
      </c>
      <c r="I76" t="s">
        <v>76</v>
      </c>
      <c r="J76" t="s">
        <v>4</v>
      </c>
      <c r="K76">
        <v>27.4</v>
      </c>
      <c r="L76">
        <v>-1</v>
      </c>
      <c r="M76">
        <v>1.7551708788204266E-4</v>
      </c>
      <c r="O76">
        <f t="shared" si="1"/>
        <v>1.2115655285894313</v>
      </c>
    </row>
    <row r="77" spans="1:15" x14ac:dyDescent="0.3">
      <c r="A77" s="4"/>
      <c r="B77">
        <v>27</v>
      </c>
      <c r="C77" t="s">
        <v>70</v>
      </c>
      <c r="D77" t="s">
        <v>6</v>
      </c>
      <c r="E77">
        <v>25.2</v>
      </c>
      <c r="F77">
        <v>0.33199896507699472</v>
      </c>
      <c r="G77">
        <v>4.2467199737412811E-4</v>
      </c>
      <c r="I77" t="s">
        <v>77</v>
      </c>
      <c r="J77" t="s">
        <v>4</v>
      </c>
      <c r="K77">
        <v>12.2</v>
      </c>
      <c r="L77">
        <v>-1</v>
      </c>
      <c r="M77">
        <v>2.2956206266152513E-4</v>
      </c>
      <c r="O77">
        <f t="shared" si="1"/>
        <v>1.3319989650769948</v>
      </c>
    </row>
    <row r="78" spans="1:15" x14ac:dyDescent="0.3">
      <c r="A78" s="4"/>
      <c r="B78">
        <v>23</v>
      </c>
      <c r="C78" t="s">
        <v>13</v>
      </c>
      <c r="D78" t="s">
        <v>6</v>
      </c>
      <c r="E78">
        <v>23.2</v>
      </c>
      <c r="F78">
        <v>0.63930210584323499</v>
      </c>
      <c r="G78">
        <v>6.7168647811235516E-4</v>
      </c>
      <c r="I78" t="s">
        <v>12</v>
      </c>
      <c r="J78" t="s">
        <v>4</v>
      </c>
      <c r="K78">
        <v>17.100000000000001</v>
      </c>
      <c r="L78">
        <v>-1</v>
      </c>
      <c r="M78">
        <v>5.0601512888871516E-7</v>
      </c>
      <c r="O78">
        <f t="shared" si="1"/>
        <v>1.6393021058432349</v>
      </c>
    </row>
    <row r="79" spans="1:15" x14ac:dyDescent="0.3">
      <c r="A79" s="4"/>
      <c r="B79">
        <v>23</v>
      </c>
      <c r="C79" t="s">
        <v>11</v>
      </c>
      <c r="D79" t="s">
        <v>6</v>
      </c>
      <c r="E79">
        <v>66</v>
      </c>
      <c r="F79">
        <v>0.16219505836346576</v>
      </c>
      <c r="G79">
        <v>8.1502921836121792E-3</v>
      </c>
      <c r="I79" t="s">
        <v>10</v>
      </c>
      <c r="J79" t="s">
        <v>4</v>
      </c>
      <c r="K79">
        <v>49.6</v>
      </c>
      <c r="L79">
        <v>-0.95974514402709654</v>
      </c>
      <c r="M79">
        <v>3.8134909172753607E-5</v>
      </c>
      <c r="O79">
        <f t="shared" si="1"/>
        <v>1.1219402023905622</v>
      </c>
    </row>
    <row r="80" spans="1:15" x14ac:dyDescent="0.3">
      <c r="A80" s="4"/>
      <c r="B80">
        <v>23</v>
      </c>
      <c r="C80" t="s">
        <v>9</v>
      </c>
      <c r="D80" t="s">
        <v>6</v>
      </c>
      <c r="E80">
        <v>51.7</v>
      </c>
      <c r="F80">
        <v>-0.25735662596427089</v>
      </c>
      <c r="G80">
        <v>1.097279064062918E-3</v>
      </c>
      <c r="I80" t="s">
        <v>8</v>
      </c>
      <c r="J80" t="s">
        <v>4</v>
      </c>
      <c r="K80">
        <v>2</v>
      </c>
      <c r="L80">
        <v>-1</v>
      </c>
      <c r="M80">
        <v>1.8695076007749281E-3</v>
      </c>
      <c r="O80">
        <f t="shared" si="1"/>
        <v>0.74264337403572911</v>
      </c>
    </row>
    <row r="81" spans="1:15" x14ac:dyDescent="0.3">
      <c r="A81" s="4"/>
      <c r="B81">
        <v>7.4</v>
      </c>
      <c r="C81" t="s">
        <v>25</v>
      </c>
      <c r="D81" t="s">
        <v>6</v>
      </c>
      <c r="E81">
        <v>19.899999999999999</v>
      </c>
      <c r="F81">
        <v>0.37429770271435636</v>
      </c>
      <c r="G81">
        <v>1.7190581972196365E-3</v>
      </c>
      <c r="I81" t="s">
        <v>24</v>
      </c>
      <c r="J81" t="s">
        <v>4</v>
      </c>
      <c r="K81">
        <v>21.2</v>
      </c>
      <c r="L81">
        <v>-1</v>
      </c>
      <c r="M81">
        <v>2.4027758991578361E-7</v>
      </c>
      <c r="O81">
        <f t="shared" si="1"/>
        <v>1.3742977027143564</v>
      </c>
    </row>
    <row r="82" spans="1:15" x14ac:dyDescent="0.3">
      <c r="A82" s="4"/>
      <c r="B82">
        <v>7.4</v>
      </c>
      <c r="C82" t="s">
        <v>23</v>
      </c>
      <c r="D82" t="s">
        <v>6</v>
      </c>
      <c r="E82">
        <v>36.200000000000003</v>
      </c>
      <c r="F82">
        <v>-0.10997815470589231</v>
      </c>
      <c r="G82">
        <v>9.69539792221214E-2</v>
      </c>
      <c r="I82" t="s">
        <v>22</v>
      </c>
      <c r="J82" t="s">
        <v>4</v>
      </c>
      <c r="K82">
        <v>3.3</v>
      </c>
      <c r="L82">
        <v>-1</v>
      </c>
      <c r="M82">
        <v>1.1780275312668795E-2</v>
      </c>
      <c r="O82">
        <f t="shared" si="1"/>
        <v>0.89002184529410766</v>
      </c>
    </row>
    <row r="83" spans="1:15" x14ac:dyDescent="0.3">
      <c r="A83" s="4"/>
      <c r="B83">
        <v>4.5</v>
      </c>
      <c r="C83" t="s">
        <v>21</v>
      </c>
      <c r="D83" t="s">
        <v>6</v>
      </c>
      <c r="E83">
        <v>48</v>
      </c>
      <c r="F83">
        <v>2.0270494065908946E-3</v>
      </c>
      <c r="G83">
        <v>0.87862880270349475</v>
      </c>
      <c r="I83" t="s">
        <v>20</v>
      </c>
      <c r="J83" t="s">
        <v>4</v>
      </c>
      <c r="K83">
        <v>40.200000000000003</v>
      </c>
      <c r="L83">
        <v>-0.62841390294033972</v>
      </c>
      <c r="M83">
        <v>8.181437018339902E-6</v>
      </c>
      <c r="O83">
        <f t="shared" si="1"/>
        <v>0.63044095234693065</v>
      </c>
    </row>
    <row r="84" spans="1:15" x14ac:dyDescent="0.3">
      <c r="A84" s="4"/>
      <c r="B84">
        <v>4.5</v>
      </c>
      <c r="C84" t="s">
        <v>19</v>
      </c>
      <c r="D84" t="s">
        <v>6</v>
      </c>
      <c r="E84">
        <v>55.2</v>
      </c>
      <c r="F84">
        <v>0.197859627520554</v>
      </c>
      <c r="G84">
        <v>7.372607431336187E-3</v>
      </c>
      <c r="I84" t="s">
        <v>18</v>
      </c>
      <c r="J84" t="s">
        <v>4</v>
      </c>
      <c r="K84">
        <v>12.625</v>
      </c>
      <c r="L84">
        <v>6.8256722765958774E-2</v>
      </c>
      <c r="M84">
        <v>0.4263114890986372</v>
      </c>
      <c r="O84">
        <f t="shared" si="1"/>
        <v>0.12960290475459524</v>
      </c>
    </row>
    <row r="85" spans="1:15" x14ac:dyDescent="0.3">
      <c r="A85" s="4"/>
      <c r="B85">
        <v>2</v>
      </c>
      <c r="C85" t="s">
        <v>45</v>
      </c>
      <c r="D85" t="s">
        <v>6</v>
      </c>
      <c r="E85">
        <v>43.6</v>
      </c>
      <c r="F85">
        <v>0.40771538124646722</v>
      </c>
      <c r="G85">
        <v>2.1436206987599641E-4</v>
      </c>
      <c r="I85" t="s">
        <v>44</v>
      </c>
      <c r="J85" t="s">
        <v>4</v>
      </c>
      <c r="K85">
        <v>18.100000000000001</v>
      </c>
      <c r="L85">
        <v>-1</v>
      </c>
      <c r="M85">
        <v>9.2175080740899051E-4</v>
      </c>
      <c r="O85">
        <f t="shared" si="1"/>
        <v>1.4077153812464673</v>
      </c>
    </row>
    <row r="86" spans="1:15" x14ac:dyDescent="0.3">
      <c r="A86" s="4"/>
      <c r="B86">
        <v>2</v>
      </c>
      <c r="C86" t="s">
        <v>43</v>
      </c>
      <c r="D86" t="s">
        <v>6</v>
      </c>
      <c r="E86">
        <v>29.4</v>
      </c>
      <c r="F86">
        <v>4.3677117739717733E-2</v>
      </c>
      <c r="G86">
        <v>3.7667520219061557E-2</v>
      </c>
      <c r="I86" t="s">
        <v>42</v>
      </c>
      <c r="J86" t="s">
        <v>4</v>
      </c>
      <c r="K86">
        <v>6.5</v>
      </c>
      <c r="L86">
        <v>-0.67236048067002741</v>
      </c>
      <c r="M86">
        <v>1.2515540350001705E-2</v>
      </c>
      <c r="O86">
        <f t="shared" si="1"/>
        <v>0.71603759840974512</v>
      </c>
    </row>
    <row r="87" spans="1:15" x14ac:dyDescent="0.3">
      <c r="A87" s="4"/>
      <c r="B87">
        <v>2</v>
      </c>
      <c r="C87" t="s">
        <v>41</v>
      </c>
      <c r="D87" t="s">
        <v>6</v>
      </c>
      <c r="E87">
        <v>96.2</v>
      </c>
      <c r="F87">
        <v>0.23263395589813732</v>
      </c>
      <c r="G87">
        <v>1.749314510281066E-3</v>
      </c>
      <c r="I87" t="s">
        <v>40</v>
      </c>
      <c r="J87" t="s">
        <v>4</v>
      </c>
      <c r="K87">
        <v>36.1</v>
      </c>
      <c r="L87">
        <v>-0.1596657215294611</v>
      </c>
      <c r="M87">
        <v>3.3507641422697743E-2</v>
      </c>
      <c r="O87">
        <f t="shared" si="1"/>
        <v>0.39229967742759841</v>
      </c>
    </row>
    <row r="88" spans="1:15" x14ac:dyDescent="0.3">
      <c r="A88" s="4"/>
      <c r="C88" t="s">
        <v>84</v>
      </c>
      <c r="D88" t="s">
        <v>6</v>
      </c>
      <c r="E88">
        <v>42.2</v>
      </c>
      <c r="F88">
        <v>0.21170281477687336</v>
      </c>
      <c r="G88">
        <v>8.7311956521330823E-4</v>
      </c>
      <c r="I88" t="s">
        <v>90</v>
      </c>
      <c r="J88" t="s">
        <v>4</v>
      </c>
      <c r="K88">
        <v>7.8</v>
      </c>
      <c r="L88">
        <v>-0.67440880755764854</v>
      </c>
      <c r="M88">
        <v>1.7162707043639862E-2</v>
      </c>
      <c r="O88">
        <f t="shared" si="1"/>
        <v>0.8861116223345219</v>
      </c>
    </row>
    <row r="89" spans="1:15" x14ac:dyDescent="0.3">
      <c r="A89" s="4"/>
      <c r="C89" t="s">
        <v>85</v>
      </c>
      <c r="D89" t="s">
        <v>6</v>
      </c>
      <c r="E89">
        <v>32.700000000000003</v>
      </c>
      <c r="F89">
        <v>-5.2116959924473981E-2</v>
      </c>
      <c r="G89">
        <v>0.37265212753841132</v>
      </c>
      <c r="I89" t="s">
        <v>91</v>
      </c>
      <c r="J89" t="s">
        <v>4</v>
      </c>
      <c r="K89">
        <v>19</v>
      </c>
      <c r="L89">
        <v>0.13928765278096819</v>
      </c>
      <c r="M89">
        <v>6.686314645985067E-2</v>
      </c>
      <c r="O89">
        <f t="shared" si="1"/>
        <v>-0.19140461270544218</v>
      </c>
    </row>
    <row r="90" spans="1:15" x14ac:dyDescent="0.3">
      <c r="A90" s="4"/>
      <c r="C90" t="s">
        <v>86</v>
      </c>
      <c r="D90" t="s">
        <v>6</v>
      </c>
      <c r="E90">
        <v>24.6</v>
      </c>
      <c r="F90">
        <v>0.33032610528568962</v>
      </c>
      <c r="G90">
        <v>1.9105016861156914E-3</v>
      </c>
      <c r="I90" t="s">
        <v>92</v>
      </c>
      <c r="J90" t="s">
        <v>4</v>
      </c>
      <c r="K90">
        <v>6.7</v>
      </c>
      <c r="L90">
        <v>-0.41942872848684265</v>
      </c>
      <c r="M90">
        <v>0.19988034446317379</v>
      </c>
      <c r="O90">
        <f t="shared" si="1"/>
        <v>0.74975483377253227</v>
      </c>
    </row>
    <row r="91" spans="1:15" x14ac:dyDescent="0.3">
      <c r="A91" s="4"/>
      <c r="C91" t="s">
        <v>87</v>
      </c>
      <c r="D91" t="s">
        <v>6</v>
      </c>
      <c r="E91">
        <v>22.8</v>
      </c>
      <c r="F91">
        <v>0.47666625459428796</v>
      </c>
      <c r="G91">
        <v>4.0207823806989279E-4</v>
      </c>
      <c r="I91" t="s">
        <v>93</v>
      </c>
      <c r="J91" t="s">
        <v>4</v>
      </c>
      <c r="K91">
        <v>3.7</v>
      </c>
      <c r="L91">
        <v>-1</v>
      </c>
      <c r="M91">
        <v>5.0240246044733768E-5</v>
      </c>
      <c r="O91">
        <f t="shared" si="1"/>
        <v>1.4766662545942879</v>
      </c>
    </row>
    <row r="92" spans="1:15" x14ac:dyDescent="0.3">
      <c r="A92" s="4"/>
      <c r="C92" t="s">
        <v>88</v>
      </c>
      <c r="D92" t="s">
        <v>6</v>
      </c>
      <c r="E92">
        <v>31.3</v>
      </c>
      <c r="F92">
        <v>0.23344940612154153</v>
      </c>
      <c r="G92">
        <v>1.8822553189250365E-3</v>
      </c>
      <c r="I92" t="s">
        <v>94</v>
      </c>
      <c r="J92" t="s">
        <v>4</v>
      </c>
      <c r="K92">
        <v>15.5</v>
      </c>
      <c r="L92">
        <v>-1</v>
      </c>
      <c r="M92">
        <v>2.3184943258641499E-4</v>
      </c>
      <c r="O92">
        <f t="shared" si="1"/>
        <v>1.2334494061215415</v>
      </c>
    </row>
    <row r="93" spans="1:15" x14ac:dyDescent="0.3">
      <c r="A93" s="4"/>
      <c r="C93" t="s">
        <v>89</v>
      </c>
      <c r="D93" t="s">
        <v>6</v>
      </c>
      <c r="E93">
        <v>33.4</v>
      </c>
      <c r="F93">
        <v>0.44168520830725366</v>
      </c>
      <c r="G93">
        <v>1.3656186850520946E-3</v>
      </c>
      <c r="I93" t="s">
        <v>95</v>
      </c>
      <c r="J93" t="s">
        <v>4</v>
      </c>
      <c r="K93">
        <v>13</v>
      </c>
      <c r="L93">
        <v>-0.66775206693617339</v>
      </c>
      <c r="M93">
        <v>1.7623791576573168E-3</v>
      </c>
      <c r="O93">
        <f t="shared" si="1"/>
        <v>1.1094372752434269</v>
      </c>
    </row>
    <row r="94" spans="1:15" x14ac:dyDescent="0.3">
      <c r="A94" s="4"/>
    </row>
    <row r="113" spans="1:15" x14ac:dyDescent="0.3">
      <c r="A113" t="s">
        <v>82</v>
      </c>
      <c r="D113" s="1" t="s">
        <v>3</v>
      </c>
      <c r="E113">
        <f>AVERAGE(E55:E86)</f>
        <v>40.268750000000011</v>
      </c>
      <c r="F113">
        <f>AVERAGE(F55:F86)</f>
        <v>0.23777758721569722</v>
      </c>
      <c r="J113" s="1" t="s">
        <v>3</v>
      </c>
      <c r="K113">
        <f>AVERAGE(K55:K86)</f>
        <v>17.353906250000001</v>
      </c>
      <c r="L113">
        <f>AVERAGE(L55:L86)</f>
        <v>-0.73934636996595504</v>
      </c>
      <c r="N113" s="1" t="s">
        <v>3</v>
      </c>
      <c r="O113">
        <f>AVERAGE(O55:O86)</f>
        <v>0.97712395718165213</v>
      </c>
    </row>
    <row r="114" spans="1:15" x14ac:dyDescent="0.3">
      <c r="D114" s="1" t="s">
        <v>2</v>
      </c>
      <c r="E114">
        <f>MEDIAN(E55:E86)</f>
        <v>38.900000000000006</v>
      </c>
      <c r="F114">
        <f>MEDIAN(F55:F86)</f>
        <v>0.25336286489369553</v>
      </c>
      <c r="J114" s="1" t="s">
        <v>2</v>
      </c>
      <c r="K114">
        <f>MEDIAN(K55:K86)</f>
        <v>16.649999999999999</v>
      </c>
      <c r="L114">
        <f>MEDIAN(L55:L86)</f>
        <v>-0.97987257201354827</v>
      </c>
      <c r="N114" s="1" t="s">
        <v>2</v>
      </c>
      <c r="O114">
        <f>MEDIAN(O55:O86)</f>
        <v>1.1444968793830954</v>
      </c>
    </row>
    <row r="115" spans="1:15" x14ac:dyDescent="0.3">
      <c r="D115" s="1" t="s">
        <v>1</v>
      </c>
      <c r="E115">
        <f>STDEV(E55:E86)</f>
        <v>17.863522708256244</v>
      </c>
      <c r="F115">
        <f>STDEV(F55:F86)</f>
        <v>0.28883605313783411</v>
      </c>
      <c r="J115" s="1" t="s">
        <v>1</v>
      </c>
      <c r="K115">
        <f>STDEV(K55:K86)</f>
        <v>10.814898082705843</v>
      </c>
      <c r="L115">
        <f>STDEV(L55:L86)</f>
        <v>0.4191159325523891</v>
      </c>
      <c r="N115" s="1" t="s">
        <v>1</v>
      </c>
      <c r="O115">
        <f>STDEV(O55:O86)</f>
        <v>0.5933429503092077</v>
      </c>
    </row>
    <row r="116" spans="1:15" x14ac:dyDescent="0.3">
      <c r="D116" s="1" t="s">
        <v>0</v>
      </c>
      <c r="E116">
        <f>E115/SQRT(COUNT(E55:E86))</f>
        <v>3.1578545107219678</v>
      </c>
      <c r="F116">
        <f>F115/SQRT(COUNT(F55:F86))</f>
        <v>5.1059482956230119E-2</v>
      </c>
      <c r="J116" s="1" t="s">
        <v>0</v>
      </c>
      <c r="K116">
        <f>K115/SQRT(COUNT(K55:K86))</f>
        <v>1.9118219430306731</v>
      </c>
      <c r="L116">
        <f>L115/SQRT(COUNT(L55:L86))</f>
        <v>7.4089929502779497E-2</v>
      </c>
      <c r="N116" s="1" t="s">
        <v>0</v>
      </c>
      <c r="O116">
        <f>O115/SQRT(COUNT(O55:O86))</f>
        <v>0.10488920593321836</v>
      </c>
    </row>
  </sheetData>
  <conditionalFormatting sqref="G4:G15 M20:M45 G20:G46">
    <cfRule type="cellIs" dxfId="16" priority="11" operator="greaterThan">
      <formula>0.05</formula>
    </cfRule>
    <cfRule type="cellIs" dxfId="15" priority="15" operator="greaterThan">
      <formula>0.05</formula>
    </cfRule>
  </conditionalFormatting>
  <conditionalFormatting sqref="M4:M15 M46">
    <cfRule type="cellIs" dxfId="14" priority="10" operator="greaterThan">
      <formula>0.05</formula>
    </cfRule>
    <cfRule type="cellIs" dxfId="13" priority="14" operator="greaterThan">
      <formula>0.05</formula>
    </cfRule>
  </conditionalFormatting>
  <conditionalFormatting sqref="G55:G66 M1 G1">
    <cfRule type="cellIs" dxfId="12" priority="13" operator="greaterThan">
      <formula>0.05</formula>
    </cfRule>
  </conditionalFormatting>
  <conditionalFormatting sqref="M55:M66">
    <cfRule type="cellIs" dxfId="11" priority="12" operator="greaterThan">
      <formula>0.05</formula>
    </cfRule>
  </conditionalFormatting>
  <conditionalFormatting sqref="M46:M70 G46:G70 G81:G1048576 M82:M1048576 M2:M19 G2:G19">
    <cfRule type="cellIs" dxfId="10" priority="9" operator="greaterThan">
      <formula>0.05</formula>
    </cfRule>
  </conditionalFormatting>
  <conditionalFormatting sqref="M71:M80">
    <cfRule type="cellIs" dxfId="9" priority="4" operator="greaterThan">
      <formula>0.05</formula>
    </cfRule>
  </conditionalFormatting>
  <conditionalFormatting sqref="AB86:AB120">
    <cfRule type="cellIs" dxfId="8" priority="3" operator="greaterThan">
      <formula>0.05</formula>
    </cfRule>
  </conditionalFormatting>
  <conditionalFormatting sqref="G71:G80">
    <cfRule type="cellIs" dxfId="7" priority="2" operator="greaterThan">
      <formula>0.05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Filtered under 30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2020-11-21T13:19:15Z</dcterms:created>
  <dcterms:modified xsi:type="dcterms:W3CDTF">2021-07-24T14:26:25Z</dcterms:modified>
</cp:coreProperties>
</file>