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2116" windowHeight="9288"/>
  </bookViews>
  <sheets>
    <sheet name="Alta-Emb Aliment p_des_ley " sheetId="1" r:id="rId1"/>
    <sheet name="Inflación-SMVM y Básico" sheetId="4" r:id="rId2"/>
    <sheet name="Retroactividad" sheetId="2" r:id="rId3"/>
    <sheet name="Hoja3" sheetId="3" r:id="rId4"/>
  </sheets>
  <calcPr calcId="144525"/>
</workbook>
</file>

<file path=xl/calcChain.xml><?xml version="1.0" encoding="utf-8"?>
<calcChain xmlns="http://schemas.openxmlformats.org/spreadsheetml/2006/main">
  <c r="G48" i="4" l="1"/>
  <c r="C48" i="4"/>
  <c r="M53" i="4"/>
  <c r="E58" i="4"/>
  <c r="E63" i="4" s="1"/>
  <c r="D76" i="4" s="1"/>
  <c r="L53" i="1"/>
  <c r="C52" i="1"/>
  <c r="L52" i="1" s="1"/>
  <c r="L54" i="1" l="1"/>
  <c r="F56" i="1" s="1"/>
  <c r="D65" i="1" s="1"/>
  <c r="O105" i="1" l="1"/>
  <c r="S105" i="1" s="1"/>
</calcChain>
</file>

<file path=xl/comments1.xml><?xml version="1.0" encoding="utf-8"?>
<comments xmlns="http://schemas.openxmlformats.org/spreadsheetml/2006/main">
  <authors>
    <author>Usuario de Windows</author>
  </authors>
  <commentList>
    <comment ref="K5" authorId="0">
      <text>
        <r>
          <rPr>
            <sz val="9"/>
            <color indexed="81"/>
            <rFont val="Tahoma"/>
            <family val="2"/>
          </rPr>
          <t>Se consume parámetro ya ingresado o actualizado previamente</t>
        </r>
      </text>
    </comment>
    <comment ref="H16" authorId="0">
      <text>
        <r>
          <rPr>
            <sz val="9"/>
            <color indexed="81"/>
            <rFont val="Tahoma"/>
            <family val="2"/>
          </rPr>
          <t>Aquí debe aplicar porcentaje 20% embargos?</t>
        </r>
      </text>
    </comment>
    <comment ref="I18" authorId="0">
      <text>
        <r>
          <rPr>
            <sz val="9"/>
            <color indexed="81"/>
            <rFont val="Tahoma"/>
            <family val="2"/>
          </rPr>
          <t>Parcial, Total</t>
        </r>
      </text>
    </comment>
    <comment ref="D27" authorId="0">
      <text>
        <r>
          <rPr>
            <sz val="9"/>
            <color indexed="81"/>
            <rFont val="Tahoma"/>
            <family val="2"/>
          </rPr>
          <t>Porcentaje, Importe, Fórmula</t>
        </r>
      </text>
    </comment>
    <comment ref="D28" authorId="0">
      <text>
        <r>
          <rPr>
            <sz val="9"/>
            <color indexed="81"/>
            <rFont val="Tahoma"/>
            <family val="2"/>
          </rPr>
          <t>Sueldo, Sueldo + SAC</t>
        </r>
      </text>
    </comment>
    <comment ref="D29" authorId="0">
      <text>
        <r>
          <rPr>
            <sz val="9"/>
            <color indexed="81"/>
            <rFont val="Tahoma"/>
            <family val="2"/>
          </rPr>
          <t>Individual, Masiva, Ambas</t>
        </r>
      </text>
    </comment>
    <comment ref="D30" authorId="0">
      <text>
        <r>
          <rPr>
            <sz val="9"/>
            <color indexed="81"/>
            <rFont val="Tahoma"/>
            <family val="2"/>
          </rPr>
          <t>Mensual, Diario, Mixto</t>
        </r>
      </text>
    </comment>
    <comment ref="G30" authorId="0">
      <text>
        <r>
          <rPr>
            <sz val="9"/>
            <color indexed="81"/>
            <rFont val="Tahoma"/>
            <family val="2"/>
          </rPr>
          <t>Existe periodicidad no consecutiva?</t>
        </r>
      </text>
    </comment>
    <comment ref="C41" authorId="0">
      <text>
        <r>
          <rPr>
            <b/>
            <sz val="9"/>
            <color indexed="81"/>
            <rFont val="Tahoma"/>
            <family val="2"/>
          </rPr>
          <t>Cód 9002</t>
        </r>
      </text>
    </comment>
    <comment ref="F41" authorId="0">
      <text>
        <r>
          <rPr>
            <sz val="9"/>
            <color indexed="81"/>
            <rFont val="Tahoma"/>
            <family val="2"/>
          </rPr>
          <t>Se consume de BdD Sistema</t>
        </r>
      </text>
    </comment>
    <comment ref="D50" authorId="0">
      <text>
        <r>
          <rPr>
            <sz val="9"/>
            <color indexed="81"/>
            <rFont val="Tahoma"/>
            <family val="2"/>
          </rPr>
          <t>??</t>
        </r>
      </text>
    </comment>
    <comment ref="D63" authorId="0">
      <text>
        <r>
          <rPr>
            <sz val="9"/>
            <color indexed="81"/>
            <rFont val="Tahoma"/>
            <family val="2"/>
          </rPr>
          <t>Aplica 20% de acuerdo a configuración transacción</t>
        </r>
      </text>
    </comment>
  </commentList>
</comments>
</file>

<file path=xl/comments2.xml><?xml version="1.0" encoding="utf-8"?>
<comments xmlns="http://schemas.openxmlformats.org/spreadsheetml/2006/main">
  <authors>
    <author>Usuario de Windows</author>
  </authors>
  <commentList>
    <comment ref="K5" authorId="0">
      <text>
        <r>
          <rPr>
            <b/>
            <sz val="9"/>
            <color indexed="81"/>
            <rFont val="Tahoma"/>
            <family val="2"/>
          </rPr>
          <t>Se consume parámetro ya ingresado o actualizado previamente</t>
        </r>
      </text>
    </comment>
    <comment ref="H16" authorId="0">
      <text>
        <r>
          <rPr>
            <sz val="9"/>
            <color indexed="81"/>
            <rFont val="Tahoma"/>
            <family val="2"/>
          </rPr>
          <t>Aquí debe aplicar porcentaje 20% embargos?</t>
        </r>
      </text>
    </comment>
    <comment ref="I18" authorId="0">
      <text>
        <r>
          <rPr>
            <sz val="9"/>
            <color indexed="81"/>
            <rFont val="Tahoma"/>
            <family val="2"/>
          </rPr>
          <t>Parcial, Total</t>
        </r>
      </text>
    </comment>
    <comment ref="D27" authorId="0">
      <text>
        <r>
          <rPr>
            <sz val="9"/>
            <color indexed="81"/>
            <rFont val="Tahoma"/>
            <family val="2"/>
          </rPr>
          <t>Porcentaje, Importe, Fórmula</t>
        </r>
      </text>
    </comment>
    <comment ref="D28" authorId="0">
      <text>
        <r>
          <rPr>
            <sz val="9"/>
            <color indexed="81"/>
            <rFont val="Tahoma"/>
            <family val="2"/>
          </rPr>
          <t>Sueldo, Sueldo + SAC</t>
        </r>
      </text>
    </comment>
    <comment ref="D29" authorId="0">
      <text>
        <r>
          <rPr>
            <sz val="9"/>
            <color indexed="81"/>
            <rFont val="Tahoma"/>
            <family val="2"/>
          </rPr>
          <t>Individual, Masiva, Ambas</t>
        </r>
      </text>
    </comment>
    <comment ref="D30" authorId="0">
      <text>
        <r>
          <rPr>
            <sz val="9"/>
            <color indexed="81"/>
            <rFont val="Tahoma"/>
            <family val="2"/>
          </rPr>
          <t>Mensual, Diario, Mixto</t>
        </r>
      </text>
    </comment>
    <comment ref="G30" authorId="0">
      <text>
        <r>
          <rPr>
            <sz val="9"/>
            <color indexed="81"/>
            <rFont val="Tahoma"/>
            <family val="2"/>
          </rPr>
          <t>Existe periodicidad no consecutiva?</t>
        </r>
      </text>
    </comment>
    <comment ref="D74" authorId="0">
      <text>
        <r>
          <rPr>
            <sz val="9"/>
            <color indexed="81"/>
            <rFont val="Tahoma"/>
            <family val="2"/>
          </rPr>
          <t>Aplica 20% de acuerdo a configuración transacción?</t>
        </r>
      </text>
    </comment>
  </commentList>
</comments>
</file>

<file path=xl/sharedStrings.xml><?xml version="1.0" encoding="utf-8"?>
<sst xmlns="http://schemas.openxmlformats.org/spreadsheetml/2006/main" count="154" uniqueCount="106">
  <si>
    <t>Salario Mínimo Vital y Móvil</t>
  </si>
  <si>
    <t>Salario Mínimo Jubilatorio ANSES</t>
  </si>
  <si>
    <t>Salario Mínimo Jubilatorio Provincial</t>
  </si>
  <si>
    <t>Mes / Año</t>
  </si>
  <si>
    <t>PARÁMETROS</t>
  </si>
  <si>
    <t xml:space="preserve"> </t>
  </si>
  <si>
    <t>Periodicidad</t>
  </si>
  <si>
    <t>Mensual</t>
  </si>
  <si>
    <t>Consecutiva</t>
  </si>
  <si>
    <t>Básico</t>
  </si>
  <si>
    <t>CASOS ESPECIALES  HABERES MAYO/2023</t>
  </si>
  <si>
    <t>ITEMS REMUNERATIVOS *</t>
  </si>
  <si>
    <t>DESCUENTOS DE LEY</t>
  </si>
  <si>
    <t>DCTO.1374</t>
  </si>
  <si>
    <t>AD.EXT.2022</t>
  </si>
  <si>
    <t>retro</t>
  </si>
  <si>
    <t>DEVOLUC.</t>
  </si>
  <si>
    <t>DESCUENTOS</t>
  </si>
  <si>
    <t xml:space="preserve">  PERCIBIDO</t>
  </si>
  <si>
    <t>BASICO</t>
  </si>
  <si>
    <t>POLICIA</t>
  </si>
  <si>
    <t>sup.Dcto.1374</t>
  </si>
  <si>
    <t>RETROACTIV-</t>
  </si>
  <si>
    <t>GANANC.</t>
  </si>
  <si>
    <t xml:space="preserve">OBRA </t>
  </si>
  <si>
    <t>IMP.GANAN.</t>
  </si>
  <si>
    <t>C.MUTUAL</t>
  </si>
  <si>
    <t>ART.58 10694</t>
  </si>
  <si>
    <t xml:space="preserve">  MENOS</t>
  </si>
  <si>
    <t>%</t>
  </si>
  <si>
    <t>APELLIDO</t>
  </si>
  <si>
    <t>SOLICITUD</t>
  </si>
  <si>
    <t>SECTOR</t>
  </si>
  <si>
    <t>1035</t>
  </si>
  <si>
    <t>6008</t>
  </si>
  <si>
    <t>6036</t>
  </si>
  <si>
    <t>6410</t>
  </si>
  <si>
    <t>SOCIAL</t>
  </si>
  <si>
    <t>Retenc.</t>
  </si>
  <si>
    <t>Monto</t>
  </si>
  <si>
    <t>CODIGO</t>
  </si>
  <si>
    <t>VICENTINI</t>
  </si>
  <si>
    <t>080100</t>
  </si>
  <si>
    <t>Mun.Cba.</t>
  </si>
  <si>
    <t>R52222</t>
  </si>
  <si>
    <t>cod.div.x 10</t>
  </si>
  <si>
    <t>ITEMS REMUNERATIVOS *: Pueden sumarse otross (por ejemplo:Devoluc.Imp.Gananc.años anteriores)</t>
  </si>
  <si>
    <t>Ítems Remunerativos</t>
  </si>
  <si>
    <t>Sub-Total</t>
  </si>
  <si>
    <t>Ítems Descuentos de Ley</t>
  </si>
  <si>
    <t>Imp Ganancias</t>
  </si>
  <si>
    <t>O.Social</t>
  </si>
  <si>
    <t xml:space="preserve"> Embargo Alimentario</t>
  </si>
  <si>
    <t>Configuración Transacción General</t>
  </si>
  <si>
    <t>Fórmula</t>
  </si>
  <si>
    <t xml:space="preserve">Código </t>
  </si>
  <si>
    <r>
      <t xml:space="preserve">Alta Oficios Judiciales - Embargos Alimentarios
</t>
    </r>
    <r>
      <rPr>
        <b/>
        <sz val="10"/>
        <color theme="1"/>
        <rFont val="Arial"/>
        <family val="2"/>
      </rPr>
      <t>20% previo descuentos obligatorios de Ley</t>
    </r>
  </si>
  <si>
    <t>Fórmula (básica inicial)</t>
  </si>
  <si>
    <t>Tipo de Transacción</t>
  </si>
  <si>
    <t>Judicial - Alimentaria</t>
  </si>
  <si>
    <t>Nombre Transacción</t>
  </si>
  <si>
    <t>Descripción</t>
  </si>
  <si>
    <t>Fecha Inicio Vigencia</t>
  </si>
  <si>
    <t>dd/mm/aa</t>
  </si>
  <si>
    <t>Datos Básicos de una Transacción</t>
  </si>
  <si>
    <t>Datos de Configuración de Transacción</t>
  </si>
  <si>
    <t>Código Transacción</t>
  </si>
  <si>
    <t>Descuento</t>
  </si>
  <si>
    <t>Judicial</t>
  </si>
  <si>
    <t>Agrupador de Prioridad</t>
  </si>
  <si>
    <t>Porcentaje Tope</t>
  </si>
  <si>
    <t>Impacto Descuento</t>
  </si>
  <si>
    <t>Parte Aplicación Descuento</t>
  </si>
  <si>
    <t>Base Descuento</t>
  </si>
  <si>
    <t>Beneficiario</t>
  </si>
  <si>
    <t>Total</t>
  </si>
  <si>
    <t>Básico/Bruto o?</t>
  </si>
  <si>
    <t>Configuración Transacción por Entidad</t>
  </si>
  <si>
    <t>Tipo de Cálculo</t>
  </si>
  <si>
    <t>Alcance Descuento</t>
  </si>
  <si>
    <t>Tipo de Carga</t>
  </si>
  <si>
    <t>Oficios Judiciales - Alimentos Mensuales - Comparación
Cambios en Básico y/o SMVM</t>
  </si>
  <si>
    <t>C. Mutual</t>
  </si>
  <si>
    <t>Art.58 - 10694</t>
  </si>
  <si>
    <t>Calcular 20% s/Básico</t>
  </si>
  <si>
    <t>Calcular s/SMVM</t>
  </si>
  <si>
    <t xml:space="preserve">Básico (MA ≠ MAnt) </t>
  </si>
  <si>
    <t xml:space="preserve">SMVM (MA ≠ MAnt) </t>
  </si>
  <si>
    <t>SI(20% Básico =&gt; SMVM)</t>
  </si>
  <si>
    <t xml:space="preserve"> Monto Embargo Alimentario</t>
  </si>
  <si>
    <t>Beneficiario Básico 9002 (Demandado)</t>
  </si>
  <si>
    <t>DESCUENTO</t>
  </si>
  <si>
    <t>Percibido: Básico (-) Descuentos</t>
  </si>
  <si>
    <t>Básico 9002 Demandado</t>
  </si>
  <si>
    <t>MIN: IET ; ME donde </t>
  </si>
  <si>
    <t>(BE neta - MNE) * PE = IET</t>
  </si>
  <si>
    <t>IET: Importe embargable teórico</t>
  </si>
  <si>
    <t>ME: Máximo embargable</t>
  </si>
  <si>
    <t>BE: Base embargable neta</t>
  </si>
  <si>
    <t>MNE: Mínimo no embargable</t>
  </si>
  <si>
    <t>PE: Porcentaje embargable</t>
  </si>
  <si>
    <t>IET= (BE neta - MNE) * PE</t>
  </si>
  <si>
    <t>2SMVM</t>
  </si>
  <si>
    <t>Resultado</t>
  </si>
  <si>
    <t>IET&lt;ME=IET;ME</t>
  </si>
  <si>
    <t>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</si>
</sst>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dd/mm/yy;@"/>
    <numFmt numFmtId="166" formatCode="0.000"/>
    <numFmt numFmtId="167" formatCode="&quot;$&quot;\ 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name val="Arial"/>
      <family val="2"/>
    </font>
    <font>
      <sz val="6"/>
      <name val="Arial"/>
      <family val="2"/>
    </font>
    <font>
      <b/>
      <sz val="6"/>
      <name val="Arial"/>
      <family val="2"/>
    </font>
    <font>
      <sz val="9"/>
      <color rgb="FFFF0000"/>
      <name val="Arial"/>
      <family val="2"/>
    </font>
    <font>
      <b/>
      <sz val="12"/>
      <color theme="1"/>
      <name val="Arial"/>
      <family val="2"/>
    </font>
    <font>
      <b/>
      <sz val="9"/>
      <color rgb="FFFF0000"/>
      <name val="Arial"/>
      <family val="2"/>
    </font>
    <font>
      <b/>
      <sz val="9"/>
      <name val="Arial"/>
      <family val="2"/>
    </font>
    <font>
      <sz val="9"/>
      <color theme="0"/>
      <name val="Arial"/>
      <family val="2"/>
    </font>
    <font>
      <sz val="9"/>
      <color theme="0" tint="-0.249977111117893"/>
      <name val="Arial"/>
      <family val="2"/>
    </font>
    <font>
      <sz val="9"/>
      <color theme="1"/>
      <name val="Calibri"/>
      <family val="2"/>
    </font>
    <font>
      <sz val="12"/>
      <color rgb="FF000000"/>
      <name val="Arial"/>
      <family val="2"/>
    </font>
    <font>
      <sz val="11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 style="hair">
        <color theme="0" tint="-0.499984740745262"/>
      </left>
      <right/>
      <top style="hair">
        <color theme="0" tint="-0.499984740745262"/>
      </top>
      <bottom style="thin">
        <color indexed="64"/>
      </bottom>
      <diagonal/>
    </border>
    <border>
      <left/>
      <right style="hair">
        <color theme="0" tint="-0.499984740745262"/>
      </right>
      <top style="hair">
        <color theme="0" tint="-0.499984740745262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theme="0" tint="-0.499984740745262"/>
      </left>
      <right/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theme="0" tint="-0.499984740745262"/>
      </bottom>
      <diagonal/>
    </border>
    <border>
      <left style="thin">
        <color indexed="64"/>
      </left>
      <right style="thin">
        <color indexed="64"/>
      </right>
      <top style="hair">
        <color theme="0" tint="-0.499984740745262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/>
    <xf numFmtId="17" fontId="6" fillId="0" borderId="1" xfId="0" applyNumberFormat="1" applyFont="1" applyBorder="1" applyAlignment="1"/>
    <xf numFmtId="0" fontId="5" fillId="0" borderId="1" xfId="0" applyFont="1" applyBorder="1"/>
    <xf numFmtId="164" fontId="5" fillId="0" borderId="1" xfId="1" applyNumberFormat="1" applyFont="1" applyBorder="1" applyAlignment="1"/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horizontal="left"/>
    </xf>
    <xf numFmtId="17" fontId="0" fillId="0" borderId="0" xfId="0" applyNumberFormat="1" applyFill="1"/>
    <xf numFmtId="49" fontId="10" fillId="0" borderId="0" xfId="0" applyNumberFormat="1" applyFont="1" applyFill="1" applyAlignment="1">
      <alignment horizontal="center"/>
    </xf>
    <xf numFmtId="49" fontId="10" fillId="0" borderId="0" xfId="0" applyNumberFormat="1" applyFont="1" applyFill="1"/>
    <xf numFmtId="49" fontId="11" fillId="0" borderId="0" xfId="0" applyNumberFormat="1" applyFont="1"/>
    <xf numFmtId="165" fontId="2" fillId="0" borderId="0" xfId="0" applyNumberFormat="1" applyFont="1"/>
    <xf numFmtId="14" fontId="2" fillId="0" borderId="0" xfId="0" applyNumberFormat="1" applyFont="1"/>
    <xf numFmtId="166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/>
    <xf numFmtId="0" fontId="12" fillId="0" borderId="7" xfId="0" applyFont="1" applyFill="1" applyBorder="1" applyAlignment="1"/>
    <xf numFmtId="1" fontId="13" fillId="0" borderId="8" xfId="0" applyNumberFormat="1" applyFont="1" applyBorder="1" applyAlignment="1">
      <alignment horizontal="center"/>
    </xf>
    <xf numFmtId="1" fontId="13" fillId="0" borderId="9" xfId="0" applyNumberFormat="1" applyFont="1" applyBorder="1" applyAlignment="1">
      <alignment horizontal="center"/>
    </xf>
    <xf numFmtId="1" fontId="13" fillId="0" borderId="7" xfId="0" applyNumberFormat="1" applyFont="1" applyBorder="1" applyAlignment="1">
      <alignment horizontal="center"/>
    </xf>
    <xf numFmtId="1" fontId="12" fillId="2" borderId="10" xfId="0" applyNumberFormat="1" applyFont="1" applyFill="1" applyBorder="1" applyAlignment="1">
      <alignment horizontal="center"/>
    </xf>
    <xf numFmtId="1" fontId="12" fillId="3" borderId="10" xfId="0" applyNumberFormat="1" applyFont="1" applyFill="1" applyBorder="1" applyAlignment="1">
      <alignment horizontal="center"/>
    </xf>
    <xf numFmtId="49" fontId="12" fillId="0" borderId="10" xfId="0" applyNumberFormat="1" applyFont="1" applyBorder="1" applyAlignment="1">
      <alignment horizontal="center"/>
    </xf>
    <xf numFmtId="2" fontId="12" fillId="0" borderId="11" xfId="0" applyNumberFormat="1" applyFont="1" applyBorder="1" applyAlignment="1">
      <alignment horizontal="center"/>
    </xf>
    <xf numFmtId="0" fontId="12" fillId="0" borderId="9" xfId="0" applyFont="1" applyBorder="1" applyAlignment="1"/>
    <xf numFmtId="0" fontId="13" fillId="0" borderId="9" xfId="0" applyFont="1" applyBorder="1" applyAlignment="1"/>
    <xf numFmtId="167" fontId="12" fillId="0" borderId="8" xfId="0" applyNumberFormat="1" applyFont="1" applyBorder="1" applyAlignment="1"/>
    <xf numFmtId="2" fontId="12" fillId="0" borderId="8" xfId="0" applyNumberFormat="1" applyFont="1" applyBorder="1" applyAlignment="1"/>
    <xf numFmtId="166" fontId="12" fillId="0" borderId="12" xfId="0" applyNumberFormat="1" applyFont="1" applyBorder="1" applyAlignment="1"/>
    <xf numFmtId="2" fontId="12" fillId="0" borderId="12" xfId="0" applyNumberFormat="1" applyFont="1" applyBorder="1" applyAlignment="1"/>
    <xf numFmtId="2" fontId="12" fillId="0" borderId="7" xfId="0" applyNumberFormat="1" applyFont="1" applyBorder="1" applyAlignment="1">
      <alignment horizontal="center"/>
    </xf>
    <xf numFmtId="1" fontId="12" fillId="0" borderId="8" xfId="0" applyNumberFormat="1" applyFont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2" fillId="0" borderId="13" xfId="0" applyFont="1" applyFill="1" applyBorder="1" applyAlignment="1">
      <alignment horizontal="center"/>
    </xf>
    <xf numFmtId="1" fontId="12" fillId="0" borderId="14" xfId="0" applyNumberFormat="1" applyFont="1" applyBorder="1" applyAlignment="1">
      <alignment horizontal="center"/>
    </xf>
    <xf numFmtId="1" fontId="12" fillId="0" borderId="15" xfId="0" applyNumberFormat="1" applyFont="1" applyBorder="1" applyAlignment="1">
      <alignment horizontal="center"/>
    </xf>
    <xf numFmtId="1" fontId="12" fillId="0" borderId="13" xfId="0" applyNumberFormat="1" applyFont="1" applyBorder="1" applyAlignment="1">
      <alignment horizontal="center"/>
    </xf>
    <xf numFmtId="167" fontId="12" fillId="2" borderId="16" xfId="0" applyNumberFormat="1" applyFont="1" applyFill="1" applyBorder="1" applyAlignment="1">
      <alignment horizontal="center"/>
    </xf>
    <xf numFmtId="167" fontId="12" fillId="3" borderId="16" xfId="0" applyNumberFormat="1" applyFont="1" applyFill="1" applyBorder="1" applyAlignment="1">
      <alignment horizontal="center"/>
    </xf>
    <xf numFmtId="49" fontId="12" fillId="0" borderId="16" xfId="0" applyNumberFormat="1" applyFont="1" applyBorder="1" applyAlignment="1">
      <alignment horizontal="center"/>
    </xf>
    <xf numFmtId="2" fontId="12" fillId="4" borderId="17" xfId="0" applyNumberFormat="1" applyFont="1" applyFill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5" borderId="7" xfId="0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left"/>
    </xf>
    <xf numFmtId="2" fontId="14" fillId="0" borderId="14" xfId="0" applyNumberFormat="1" applyFont="1" applyBorder="1" applyAlignment="1">
      <alignment horizontal="center"/>
    </xf>
    <xf numFmtId="166" fontId="14" fillId="0" borderId="15" xfId="0" applyNumberFormat="1" applyFont="1" applyBorder="1" applyAlignment="1">
      <alignment horizontal="center"/>
    </xf>
    <xf numFmtId="2" fontId="12" fillId="0" borderId="15" xfId="0" applyNumberFormat="1" applyFont="1" applyBorder="1" applyAlignment="1">
      <alignment horizontal="left"/>
    </xf>
    <xf numFmtId="2" fontId="12" fillId="0" borderId="13" xfId="0" applyNumberFormat="1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49" fontId="12" fillId="2" borderId="16" xfId="0" applyNumberFormat="1" applyFont="1" applyFill="1" applyBorder="1" applyAlignment="1">
      <alignment horizontal="center"/>
    </xf>
    <xf numFmtId="49" fontId="12" fillId="3" borderId="16" xfId="0" applyNumberFormat="1" applyFont="1" applyFill="1" applyBorder="1" applyAlignment="1">
      <alignment horizontal="center"/>
    </xf>
    <xf numFmtId="49" fontId="15" fillId="6" borderId="16" xfId="0" applyNumberFormat="1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2" fillId="5" borderId="13" xfId="0" applyFont="1" applyFill="1" applyBorder="1" applyAlignment="1">
      <alignment horizontal="center"/>
    </xf>
    <xf numFmtId="167" fontId="12" fillId="0" borderId="0" xfId="0" applyNumberFormat="1" applyFont="1" applyBorder="1" applyAlignment="1">
      <alignment horizontal="center"/>
    </xf>
    <xf numFmtId="2" fontId="12" fillId="0" borderId="14" xfId="0" applyNumberFormat="1" applyFont="1" applyBorder="1" applyAlignment="1">
      <alignment horizontal="center"/>
    </xf>
    <xf numFmtId="166" fontId="12" fillId="0" borderId="15" xfId="0" applyNumberFormat="1" applyFont="1" applyBorder="1" applyAlignment="1">
      <alignment horizontal="center"/>
    </xf>
    <xf numFmtId="2" fontId="12" fillId="0" borderId="17" xfId="0" applyNumberFormat="1" applyFont="1" applyBorder="1" applyAlignment="1">
      <alignment horizontal="center"/>
    </xf>
    <xf numFmtId="0" fontId="16" fillId="0" borderId="14" xfId="0" applyFont="1" applyFill="1" applyBorder="1" applyAlignment="1">
      <alignment horizontal="center"/>
    </xf>
    <xf numFmtId="167" fontId="12" fillId="0" borderId="20" xfId="0" applyNumberFormat="1" applyFont="1" applyFill="1" applyBorder="1" applyAlignment="1"/>
    <xf numFmtId="49" fontId="17" fillId="7" borderId="20" xfId="0" applyNumberFormat="1" applyFont="1" applyFill="1" applyBorder="1" applyAlignment="1">
      <alignment horizontal="center"/>
    </xf>
    <xf numFmtId="1" fontId="17" fillId="7" borderId="20" xfId="0" applyNumberFormat="1" applyFont="1" applyFill="1" applyBorder="1" applyAlignment="1">
      <alignment horizontal="center"/>
    </xf>
    <xf numFmtId="167" fontId="13" fillId="0" borderId="20" xfId="0" applyNumberFormat="1" applyFont="1" applyFill="1" applyBorder="1" applyAlignment="1"/>
    <xf numFmtId="166" fontId="13" fillId="0" borderId="20" xfId="0" applyNumberFormat="1" applyFont="1" applyFill="1" applyBorder="1" applyAlignment="1"/>
    <xf numFmtId="167" fontId="12" fillId="8" borderId="20" xfId="0" applyNumberFormat="1" applyFont="1" applyFill="1" applyBorder="1" applyAlignment="1">
      <alignment horizontal="center"/>
    </xf>
    <xf numFmtId="1" fontId="12" fillId="8" borderId="20" xfId="0" applyNumberFormat="1" applyFont="1" applyFill="1" applyBorder="1" applyAlignment="1">
      <alignment horizontal="center"/>
    </xf>
    <xf numFmtId="0" fontId="16" fillId="0" borderId="20" xfId="0" applyFont="1" applyFill="1" applyBorder="1" applyAlignment="1">
      <alignment horizontal="center"/>
    </xf>
    <xf numFmtId="9" fontId="2" fillId="0" borderId="0" xfId="0" applyNumberFormat="1" applyFont="1" applyFill="1"/>
    <xf numFmtId="0" fontId="5" fillId="0" borderId="1" xfId="0" applyFont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5" fillId="0" borderId="5" xfId="0" applyFont="1" applyBorder="1"/>
    <xf numFmtId="164" fontId="5" fillId="9" borderId="1" xfId="1" applyNumberFormat="1" applyFont="1" applyFill="1" applyBorder="1" applyAlignment="1"/>
    <xf numFmtId="167" fontId="0" fillId="0" borderId="0" xfId="0" applyNumberFormat="1"/>
    <xf numFmtId="167" fontId="18" fillId="0" borderId="20" xfId="0" applyNumberFormat="1" applyFont="1" applyFill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horizontal="center"/>
    </xf>
    <xf numFmtId="43" fontId="5" fillId="0" borderId="0" xfId="0" applyNumberFormat="1" applyFont="1" applyBorder="1"/>
    <xf numFmtId="43" fontId="5" fillId="0" borderId="0" xfId="0" applyNumberFormat="1" applyFont="1" applyBorder="1" applyAlignment="1">
      <alignment horizontal="center"/>
    </xf>
    <xf numFmtId="1" fontId="19" fillId="0" borderId="20" xfId="0" applyNumberFormat="1" applyFont="1" applyFill="1" applyBorder="1" applyAlignment="1">
      <alignment horizontal="center"/>
    </xf>
    <xf numFmtId="0" fontId="5" fillId="0" borderId="0" xfId="0" applyFont="1" applyBorder="1" applyAlignment="1"/>
    <xf numFmtId="0" fontId="5" fillId="0" borderId="19" xfId="0" applyFont="1" applyBorder="1"/>
    <xf numFmtId="0" fontId="5" fillId="0" borderId="26" xfId="0" applyFont="1" applyBorder="1" applyAlignment="1"/>
    <xf numFmtId="0" fontId="5" fillId="0" borderId="26" xfId="0" applyFont="1" applyBorder="1" applyAlignment="1">
      <alignment horizontal="center"/>
    </xf>
    <xf numFmtId="0" fontId="5" fillId="0" borderId="25" xfId="0" applyFont="1" applyBorder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19" xfId="0" applyFont="1" applyBorder="1"/>
    <xf numFmtId="43" fontId="5" fillId="0" borderId="19" xfId="0" applyNumberFormat="1" applyFont="1" applyBorder="1"/>
    <xf numFmtId="0" fontId="5" fillId="11" borderId="1" xfId="0" applyFont="1" applyFill="1" applyBorder="1"/>
    <xf numFmtId="0" fontId="5" fillId="11" borderId="4" xfId="0" applyFont="1" applyFill="1" applyBorder="1"/>
    <xf numFmtId="0" fontId="5" fillId="11" borderId="6" xfId="0" applyFont="1" applyFill="1" applyBorder="1"/>
    <xf numFmtId="0" fontId="5" fillId="11" borderId="1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9" fontId="5" fillId="11" borderId="24" xfId="0" applyNumberFormat="1" applyFont="1" applyFill="1" applyBorder="1" applyAlignment="1">
      <alignment horizontal="center"/>
    </xf>
    <xf numFmtId="0" fontId="5" fillId="11" borderId="25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/>
    </xf>
    <xf numFmtId="0" fontId="6" fillId="11" borderId="1" xfId="0" applyFont="1" applyFill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11" borderId="21" xfId="0" applyFont="1" applyFill="1" applyBorder="1" applyAlignment="1">
      <alignment horizontal="center"/>
    </xf>
    <xf numFmtId="0" fontId="6" fillId="11" borderId="24" xfId="0" applyFont="1" applyFill="1" applyBorder="1" applyAlignment="1">
      <alignment horizontal="center"/>
    </xf>
    <xf numFmtId="0" fontId="5" fillId="0" borderId="27" xfId="0" applyFont="1" applyBorder="1"/>
    <xf numFmtId="0" fontId="5" fillId="0" borderId="28" xfId="0" applyFont="1" applyBorder="1"/>
    <xf numFmtId="0" fontId="5" fillId="0" borderId="28" xfId="0" applyFont="1" applyBorder="1" applyAlignment="1">
      <alignment horizontal="center"/>
    </xf>
    <xf numFmtId="0" fontId="5" fillId="0" borderId="29" xfId="0" applyFont="1" applyBorder="1"/>
    <xf numFmtId="0" fontId="5" fillId="0" borderId="30" xfId="0" applyFont="1" applyBorder="1"/>
    <xf numFmtId="0" fontId="5" fillId="0" borderId="30" xfId="0" applyFont="1" applyBorder="1" applyAlignment="1">
      <alignment horizontal="center"/>
    </xf>
    <xf numFmtId="43" fontId="5" fillId="0" borderId="28" xfId="0" applyNumberFormat="1" applyFont="1" applyBorder="1"/>
    <xf numFmtId="43" fontId="5" fillId="0" borderId="28" xfId="0" applyNumberFormat="1" applyFont="1" applyBorder="1" applyAlignment="1">
      <alignment horizontal="center"/>
    </xf>
    <xf numFmtId="43" fontId="5" fillId="0" borderId="29" xfId="0" applyNumberFormat="1" applyFont="1" applyBorder="1"/>
    <xf numFmtId="43" fontId="5" fillId="0" borderId="30" xfId="0" applyNumberFormat="1" applyFont="1" applyBorder="1"/>
    <xf numFmtId="43" fontId="5" fillId="0" borderId="30" xfId="0" applyNumberFormat="1" applyFont="1" applyBorder="1" applyAlignment="1">
      <alignment horizontal="center"/>
    </xf>
    <xf numFmtId="43" fontId="5" fillId="0" borderId="31" xfId="0" applyNumberFormat="1" applyFont="1" applyBorder="1"/>
    <xf numFmtId="43" fontId="5" fillId="0" borderId="32" xfId="0" applyNumberFormat="1" applyFont="1" applyBorder="1"/>
    <xf numFmtId="0" fontId="5" fillId="0" borderId="0" xfId="0" applyFont="1" applyBorder="1" applyAlignment="1">
      <alignment horizontal="center"/>
    </xf>
    <xf numFmtId="43" fontId="22" fillId="12" borderId="0" xfId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43" fontId="5" fillId="10" borderId="27" xfId="0" applyNumberFormat="1" applyFont="1" applyFill="1" applyBorder="1"/>
    <xf numFmtId="3" fontId="5" fillId="0" borderId="26" xfId="0" applyNumberFormat="1" applyFont="1" applyBorder="1" applyAlignment="1"/>
    <xf numFmtId="43" fontId="5" fillId="10" borderId="1" xfId="0" applyNumberFormat="1" applyFont="1" applyFill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0" borderId="34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6" fillId="10" borderId="35" xfId="0" applyFont="1" applyFill="1" applyBorder="1" applyAlignment="1">
      <alignment horizontal="center"/>
    </xf>
    <xf numFmtId="0" fontId="6" fillId="10" borderId="36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43" fontId="5" fillId="0" borderId="34" xfId="0" applyNumberFormat="1" applyFont="1" applyBorder="1" applyAlignment="1">
      <alignment horizontal="center"/>
    </xf>
    <xf numFmtId="43" fontId="5" fillId="0" borderId="31" xfId="0" applyNumberFormat="1" applyFont="1" applyBorder="1" applyAlignment="1">
      <alignment horizontal="center"/>
    </xf>
    <xf numFmtId="43" fontId="5" fillId="10" borderId="35" xfId="0" applyNumberFormat="1" applyFont="1" applyFill="1" applyBorder="1" applyAlignment="1">
      <alignment horizontal="center"/>
    </xf>
    <xf numFmtId="43" fontId="5" fillId="10" borderId="36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8" fillId="0" borderId="1" xfId="0" applyFont="1" applyBorder="1"/>
    <xf numFmtId="164" fontId="5" fillId="0" borderId="1" xfId="1" applyNumberFormat="1" applyFont="1" applyBorder="1" applyAlignment="1">
      <alignment horizontal="center"/>
    </xf>
    <xf numFmtId="0" fontId="5" fillId="12" borderId="0" xfId="0" applyFont="1" applyFill="1" applyBorder="1"/>
    <xf numFmtId="0" fontId="5" fillId="12" borderId="0" xfId="0" applyFont="1" applyFill="1" applyBorder="1" applyAlignment="1">
      <alignment horizontal="center"/>
    </xf>
    <xf numFmtId="164" fontId="5" fillId="0" borderId="0" xfId="0" applyNumberFormat="1" applyFont="1"/>
    <xf numFmtId="0" fontId="5" fillId="0" borderId="4" xfId="0" applyFont="1" applyBorder="1" applyAlignment="1"/>
    <xf numFmtId="0" fontId="5" fillId="0" borderId="5" xfId="0" applyFont="1" applyBorder="1" applyAlignment="1"/>
    <xf numFmtId="0" fontId="5" fillId="12" borderId="19" xfId="0" applyFont="1" applyFill="1" applyBorder="1"/>
    <xf numFmtId="0" fontId="5" fillId="12" borderId="26" xfId="0" applyFont="1" applyFill="1" applyBorder="1" applyAlignment="1">
      <alignment horizontal="center"/>
    </xf>
    <xf numFmtId="0" fontId="26" fillId="12" borderId="0" xfId="0" applyFont="1" applyFill="1" applyBorder="1" applyAlignment="1">
      <alignment horizontal="center"/>
    </xf>
    <xf numFmtId="0" fontId="5" fillId="12" borderId="0" xfId="0" applyFont="1" applyFill="1"/>
    <xf numFmtId="43" fontId="5" fillId="12" borderId="19" xfId="0" applyNumberFormat="1" applyFont="1" applyFill="1" applyBorder="1" applyAlignment="1">
      <alignment horizontal="center"/>
    </xf>
    <xf numFmtId="43" fontId="5" fillId="12" borderId="0" xfId="0" applyNumberFormat="1" applyFont="1" applyFill="1" applyBorder="1" applyAlignment="1">
      <alignment horizontal="center"/>
    </xf>
    <xf numFmtId="43" fontId="5" fillId="12" borderId="0" xfId="1" applyNumberFormat="1" applyFont="1" applyFill="1" applyBorder="1" applyAlignment="1"/>
    <xf numFmtId="43" fontId="5" fillId="12" borderId="0" xfId="1" applyNumberFormat="1" applyFont="1" applyFill="1" applyBorder="1" applyAlignment="1">
      <alignment horizontal="center"/>
    </xf>
    <xf numFmtId="43" fontId="5" fillId="9" borderId="1" xfId="1" applyNumberFormat="1" applyFont="1" applyFill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5" fillId="0" borderId="26" xfId="0" applyFont="1" applyBorder="1"/>
    <xf numFmtId="0" fontId="20" fillId="0" borderId="25" xfId="0" applyFont="1" applyBorder="1"/>
    <xf numFmtId="0" fontId="20" fillId="0" borderId="2" xfId="0" applyFont="1" applyBorder="1"/>
    <xf numFmtId="0" fontId="20" fillId="0" borderId="2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7" fillId="0" borderId="0" xfId="0" applyFont="1"/>
    <xf numFmtId="0" fontId="17" fillId="0" borderId="0" xfId="0" applyFont="1" applyAlignment="1"/>
    <xf numFmtId="0" fontId="17" fillId="0" borderId="19" xfId="0" applyFont="1" applyBorder="1"/>
    <xf numFmtId="0" fontId="17" fillId="0" borderId="0" xfId="0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/>
    <xf numFmtId="3" fontId="17" fillId="0" borderId="26" xfId="0" applyNumberFormat="1" applyFont="1" applyBorder="1" applyAlignment="1"/>
    <xf numFmtId="0" fontId="17" fillId="0" borderId="26" xfId="0" applyFont="1" applyBorder="1" applyAlignment="1"/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17" fillId="0" borderId="0" xfId="0" applyFont="1" applyAlignment="1">
      <alignment horizontal="center"/>
    </xf>
    <xf numFmtId="17" fontId="17" fillId="0" borderId="0" xfId="0" applyNumberFormat="1" applyFont="1" applyBorder="1"/>
    <xf numFmtId="0" fontId="17" fillId="0" borderId="26" xfId="0" applyFont="1" applyBorder="1" applyAlignment="1">
      <alignment horizontal="center"/>
    </xf>
    <xf numFmtId="0" fontId="17" fillId="0" borderId="25" xfId="0" applyFont="1" applyBorder="1"/>
    <xf numFmtId="0" fontId="17" fillId="0" borderId="2" xfId="0" applyFont="1" applyBorder="1"/>
    <xf numFmtId="0" fontId="17" fillId="0" borderId="2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20" fillId="11" borderId="25" xfId="0" applyFont="1" applyFill="1" applyBorder="1" applyAlignment="1">
      <alignment horizontal="center"/>
    </xf>
    <xf numFmtId="0" fontId="20" fillId="11" borderId="3" xfId="0" applyFont="1" applyFill="1" applyBorder="1" applyAlignment="1">
      <alignment horizontal="center"/>
    </xf>
    <xf numFmtId="43" fontId="20" fillId="10" borderId="28" xfId="0" applyNumberFormat="1" applyFont="1" applyFill="1" applyBorder="1" applyAlignment="1">
      <alignment horizontal="center"/>
    </xf>
    <xf numFmtId="0" fontId="21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5" xfId="0" applyFont="1" applyFill="1" applyBorder="1" applyAlignment="1">
      <alignment horizontal="center"/>
    </xf>
    <xf numFmtId="0" fontId="6" fillId="11" borderId="6" xfId="0" applyFont="1" applyFill="1" applyBorder="1" applyAlignment="1">
      <alignment horizontal="center"/>
    </xf>
    <xf numFmtId="0" fontId="6" fillId="0" borderId="19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9" fontId="5" fillId="0" borderId="4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43" fontId="23" fillId="10" borderId="1" xfId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43" fontId="24" fillId="13" borderId="4" xfId="1" applyFont="1" applyFill="1" applyBorder="1" applyAlignment="1">
      <alignment horizontal="center" vertical="center" wrapText="1"/>
    </xf>
    <xf numFmtId="43" fontId="24" fillId="13" borderId="6" xfId="1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43" fontId="17" fillId="10" borderId="4" xfId="1" applyFont="1" applyFill="1" applyBorder="1" applyAlignment="1">
      <alignment horizontal="center" vertical="center" wrapText="1"/>
    </xf>
    <xf numFmtId="43" fontId="17" fillId="10" borderId="6" xfId="1" applyFont="1" applyFill="1" applyBorder="1" applyAlignment="1">
      <alignment horizontal="center" vertical="center" wrapText="1"/>
    </xf>
    <xf numFmtId="0" fontId="20" fillId="11" borderId="22" xfId="0" applyFont="1" applyFill="1" applyBorder="1" applyAlignment="1">
      <alignment horizontal="center"/>
    </xf>
    <xf numFmtId="0" fontId="20" fillId="11" borderId="23" xfId="0" applyFont="1" applyFill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0" fillId="0" borderId="2" xfId="0" applyFont="1" applyBorder="1" applyAlignment="1">
      <alignment horizontal="center"/>
    </xf>
    <xf numFmtId="0" fontId="23" fillId="11" borderId="4" xfId="0" applyFont="1" applyFill="1" applyBorder="1" applyAlignment="1">
      <alignment horizontal="center"/>
    </xf>
    <xf numFmtId="0" fontId="23" fillId="11" borderId="5" xfId="0" applyFont="1" applyFill="1" applyBorder="1" applyAlignment="1">
      <alignment horizontal="center"/>
    </xf>
    <xf numFmtId="0" fontId="23" fillId="11" borderId="6" xfId="0" applyFont="1" applyFill="1" applyBorder="1" applyAlignment="1">
      <alignment horizontal="center"/>
    </xf>
    <xf numFmtId="9" fontId="25" fillId="12" borderId="4" xfId="0" applyNumberFormat="1" applyFont="1" applyFill="1" applyBorder="1" applyAlignment="1">
      <alignment horizontal="center"/>
    </xf>
    <xf numFmtId="9" fontId="25" fillId="12" borderId="6" xfId="0" applyNumberFormat="1" applyFont="1" applyFill="1" applyBorder="1" applyAlignment="1">
      <alignment horizontal="center"/>
    </xf>
    <xf numFmtId="0" fontId="5" fillId="0" borderId="2" xfId="0" applyFont="1" applyBorder="1" applyAlignment="1">
      <alignment horizontal="center"/>
    </xf>
    <xf numFmtId="9" fontId="17" fillId="12" borderId="4" xfId="0" applyNumberFormat="1" applyFont="1" applyFill="1" applyBorder="1" applyAlignment="1">
      <alignment horizontal="center"/>
    </xf>
    <xf numFmtId="9" fontId="17" fillId="12" borderId="6" xfId="0" applyNumberFormat="1" applyFont="1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20" fillId="11" borderId="5" xfId="0" applyFont="1" applyFill="1" applyBorder="1" applyAlignment="1">
      <alignment horizontal="center"/>
    </xf>
    <xf numFmtId="0" fontId="20" fillId="11" borderId="6" xfId="0" applyFont="1" applyFill="1" applyBorder="1" applyAlignment="1">
      <alignment horizontal="center"/>
    </xf>
    <xf numFmtId="0" fontId="5" fillId="11" borderId="4" xfId="0" applyFont="1" applyFill="1" applyBorder="1" applyAlignment="1">
      <alignment horizontal="center"/>
    </xf>
    <xf numFmtId="0" fontId="5" fillId="11" borderId="6" xfId="0" applyFont="1" applyFill="1" applyBorder="1" applyAlignment="1">
      <alignment horizontal="center"/>
    </xf>
    <xf numFmtId="43" fontId="5" fillId="10" borderId="4" xfId="1" applyNumberFormat="1" applyFont="1" applyFill="1" applyBorder="1" applyAlignment="1"/>
    <xf numFmtId="43" fontId="5" fillId="10" borderId="6" xfId="1" applyNumberFormat="1" applyFont="1" applyFill="1" applyBorder="1" applyAlignment="1"/>
    <xf numFmtId="9" fontId="20" fillId="11" borderId="5" xfId="0" applyNumberFormat="1" applyFont="1" applyFill="1" applyBorder="1" applyAlignment="1">
      <alignment horizontal="center"/>
    </xf>
    <xf numFmtId="43" fontId="20" fillId="10" borderId="5" xfId="0" applyNumberFormat="1" applyFont="1" applyFill="1" applyBorder="1" applyAlignment="1">
      <alignment horizontal="center"/>
    </xf>
    <xf numFmtId="43" fontId="20" fillId="10" borderId="6" xfId="0" applyNumberFormat="1" applyFont="1" applyFill="1" applyBorder="1" applyAlignment="1">
      <alignment horizontal="center"/>
    </xf>
    <xf numFmtId="43" fontId="5" fillId="10" borderId="4" xfId="0" applyNumberFormat="1" applyFont="1" applyFill="1" applyBorder="1" applyAlignment="1">
      <alignment horizontal="center"/>
    </xf>
    <xf numFmtId="43" fontId="5" fillId="10" borderId="6" xfId="0" applyNumberFormat="1" applyFont="1" applyFill="1" applyBorder="1" applyAlignment="1">
      <alignment horizontal="center"/>
    </xf>
    <xf numFmtId="43" fontId="5" fillId="12" borderId="0" xfId="1" applyNumberFormat="1" applyFont="1" applyFill="1" applyBorder="1" applyAlignment="1"/>
    <xf numFmtId="0" fontId="27" fillId="0" borderId="0" xfId="0" applyFont="1" applyAlignment="1">
      <alignment vertical="center" wrapText="1"/>
    </xf>
    <xf numFmtId="0" fontId="28" fillId="0" borderId="0" xfId="0" applyFont="1"/>
    <xf numFmtId="9" fontId="28" fillId="0" borderId="0" xfId="0" applyNumberFormat="1" applyFont="1"/>
    <xf numFmtId="0" fontId="28" fillId="0" borderId="1" xfId="0" applyFont="1" applyBorder="1"/>
    <xf numFmtId="9" fontId="28" fillId="0" borderId="1" xfId="0" applyNumberFormat="1" applyFont="1" applyBorder="1" applyAlignment="1">
      <alignment horizontal="right"/>
    </xf>
    <xf numFmtId="9" fontId="28" fillId="0" borderId="1" xfId="0" applyNumberFormat="1" applyFont="1" applyBorder="1"/>
    <xf numFmtId="0" fontId="28" fillId="0" borderId="1" xfId="0" applyFont="1" applyBorder="1" applyAlignment="1">
      <alignment horizontal="right"/>
    </xf>
    <xf numFmtId="0" fontId="28" fillId="0" borderId="1" xfId="0" applyFont="1" applyBorder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91621</xdr:colOff>
      <xdr:row>0</xdr:row>
      <xdr:rowOff>11793</xdr:rowOff>
    </xdr:from>
    <xdr:to>
      <xdr:col>14</xdr:col>
      <xdr:colOff>587828</xdr:colOff>
      <xdr:row>1</xdr:row>
      <xdr:rowOff>108857</xdr:rowOff>
    </xdr:to>
    <xdr:sp macro="" textlink="">
      <xdr:nvSpPr>
        <xdr:cNvPr id="2" name="1 Rectángulo"/>
        <xdr:cNvSpPr/>
      </xdr:nvSpPr>
      <xdr:spPr>
        <a:xfrm>
          <a:off x="8119835" y="11793"/>
          <a:ext cx="2085522" cy="837293"/>
        </a:xfrm>
        <a:prstGeom prst="rect">
          <a:avLst/>
        </a:prstGeom>
        <a:noFill/>
        <a:ln w="9525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PACHECO, MARIA FABIANA C/ VICENTINI, ALBERTO OMAR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  </a:t>
          </a:r>
        </a:p>
        <a:p>
          <a:pPr algn="l"/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Expediente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1626994</a:t>
          </a:r>
        </a:p>
        <a:p>
          <a:pPr algn="l"/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DNI Demandado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11.186.825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</a:p>
        <a:p>
          <a:pPr algn="l"/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Banco de Córdoba Cta N°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  <a:r>
            <a:rPr lang="es-AR" sz="900" b="0" i="1" u="none" strike="noStrike">
              <a:solidFill>
                <a:schemeClr val="tx1">
                  <a:lumMod val="50000"/>
                  <a:lumOff val="50000"/>
                </a:schemeClr>
              </a:solidFill>
              <a:effectLst/>
              <a:latin typeface="+mn-lt"/>
              <a:ea typeface="+mn-ea"/>
              <a:cs typeface="+mn-cs"/>
            </a:rPr>
            <a:t>30938201</a:t>
          </a:r>
          <a:r>
            <a:rPr lang="es-AR" sz="900" i="1">
              <a:solidFill>
                <a:schemeClr val="tx1">
                  <a:lumMod val="50000"/>
                  <a:lumOff val="50000"/>
                </a:schemeClr>
              </a:solidFill>
            </a:rPr>
            <a:t> </a:t>
          </a:r>
        </a:p>
      </xdr:txBody>
    </xdr:sp>
    <xdr:clientData/>
  </xdr:twoCellAnchor>
  <xdr:twoCellAnchor>
    <xdr:from>
      <xdr:col>1</xdr:col>
      <xdr:colOff>6350</xdr:colOff>
      <xdr:row>1</xdr:row>
      <xdr:rowOff>78920</xdr:rowOff>
    </xdr:from>
    <xdr:to>
      <xdr:col>12</xdr:col>
      <xdr:colOff>25400</xdr:colOff>
      <xdr:row>1</xdr:row>
      <xdr:rowOff>345620</xdr:rowOff>
    </xdr:to>
    <xdr:sp macro="" textlink="">
      <xdr:nvSpPr>
        <xdr:cNvPr id="5" name="4 Rectángulo redondeado"/>
        <xdr:cNvSpPr/>
      </xdr:nvSpPr>
      <xdr:spPr>
        <a:xfrm>
          <a:off x="82550" y="459920"/>
          <a:ext cx="7807779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>
              <a:solidFill>
                <a:sysClr val="windowText" lastClr="000000"/>
              </a:solidFill>
            </a:rPr>
            <a:t>CONDICIONES</a:t>
          </a:r>
          <a:r>
            <a:rPr lang="es-AR" sz="1100" b="1" baseline="0">
              <a:solidFill>
                <a:sysClr val="windowText" lastClr="000000"/>
              </a:solidFill>
            </a:rPr>
            <a:t> PREDEFINIDAS - Parámetros</a:t>
          </a:r>
        </a:p>
      </xdr:txBody>
    </xdr:sp>
    <xdr:clientData/>
  </xdr:twoCellAnchor>
  <xdr:twoCellAnchor>
    <xdr:from>
      <xdr:col>1</xdr:col>
      <xdr:colOff>6350</xdr:colOff>
      <xdr:row>9</xdr:row>
      <xdr:rowOff>89805</xdr:rowOff>
    </xdr:from>
    <xdr:to>
      <xdr:col>12</xdr:col>
      <xdr:colOff>25400</xdr:colOff>
      <xdr:row>9</xdr:row>
      <xdr:rowOff>356505</xdr:rowOff>
    </xdr:to>
    <xdr:sp macro="" textlink="">
      <xdr:nvSpPr>
        <xdr:cNvPr id="7" name="6 Rectángulo redondeado"/>
        <xdr:cNvSpPr/>
      </xdr:nvSpPr>
      <xdr:spPr>
        <a:xfrm>
          <a:off x="82550" y="1058634"/>
          <a:ext cx="7807779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CONFIGURACIÓN TRANSACCIÓN - General y por Entidad</a:t>
          </a:r>
        </a:p>
      </xdr:txBody>
    </xdr:sp>
    <xdr:clientData/>
  </xdr:twoCellAnchor>
  <xdr:twoCellAnchor>
    <xdr:from>
      <xdr:col>1</xdr:col>
      <xdr:colOff>11794</xdr:colOff>
      <xdr:row>36</xdr:row>
      <xdr:rowOff>117022</xdr:rowOff>
    </xdr:from>
    <xdr:to>
      <xdr:col>12</xdr:col>
      <xdr:colOff>30844</xdr:colOff>
      <xdr:row>36</xdr:row>
      <xdr:rowOff>360862</xdr:rowOff>
    </xdr:to>
    <xdr:sp macro="" textlink="">
      <xdr:nvSpPr>
        <xdr:cNvPr id="8" name="7 Rectángulo redondeado"/>
        <xdr:cNvSpPr/>
      </xdr:nvSpPr>
      <xdr:spPr>
        <a:xfrm>
          <a:off x="87994" y="1673679"/>
          <a:ext cx="7807779" cy="24384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FÓRMULA </a:t>
          </a:r>
        </a:p>
      </xdr:txBody>
    </xdr:sp>
    <xdr:clientData/>
  </xdr:twoCellAnchor>
  <xdr:twoCellAnchor>
    <xdr:from>
      <xdr:col>1</xdr:col>
      <xdr:colOff>11794</xdr:colOff>
      <xdr:row>59</xdr:row>
      <xdr:rowOff>117022</xdr:rowOff>
    </xdr:from>
    <xdr:to>
      <xdr:col>12</xdr:col>
      <xdr:colOff>30844</xdr:colOff>
      <xdr:row>59</xdr:row>
      <xdr:rowOff>360862</xdr:rowOff>
    </xdr:to>
    <xdr:sp macro="" textlink="">
      <xdr:nvSpPr>
        <xdr:cNvPr id="9" name="8 Rectángulo redondeado"/>
        <xdr:cNvSpPr/>
      </xdr:nvSpPr>
      <xdr:spPr>
        <a:xfrm>
          <a:off x="87994" y="1673679"/>
          <a:ext cx="7807779" cy="24384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ALTA - Código/Importe Descuento Embargo </a:t>
          </a:r>
        </a:p>
      </xdr:txBody>
    </xdr:sp>
    <xdr:clientData/>
  </xdr:twoCellAnchor>
  <xdr:twoCellAnchor>
    <xdr:from>
      <xdr:col>7</xdr:col>
      <xdr:colOff>255815</xdr:colOff>
      <xdr:row>53</xdr:row>
      <xdr:rowOff>76200</xdr:rowOff>
    </xdr:from>
    <xdr:to>
      <xdr:col>9</xdr:col>
      <xdr:colOff>391889</xdr:colOff>
      <xdr:row>55</xdr:row>
      <xdr:rowOff>141515</xdr:rowOff>
    </xdr:to>
    <xdr:sp macro="" textlink="">
      <xdr:nvSpPr>
        <xdr:cNvPr id="11" name="10 Llamada con línea 1"/>
        <xdr:cNvSpPr/>
      </xdr:nvSpPr>
      <xdr:spPr>
        <a:xfrm>
          <a:off x="4310744" y="4871357"/>
          <a:ext cx="1725388" cy="359229"/>
        </a:xfrm>
        <a:prstGeom prst="borderCallout1">
          <a:avLst>
            <a:gd name="adj1" fmla="val 47129"/>
            <a:gd name="adj2" fmla="val -3889"/>
            <a:gd name="adj3" fmla="val 64981"/>
            <a:gd name="adj4" fmla="val -12842"/>
          </a:avLst>
        </a:prstGeom>
        <a:noFill/>
        <a:ln w="63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Se</a:t>
          </a:r>
          <a:r>
            <a:rPr lang="es-AR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aplica 20% sobre lo Percibido, Básico menos Descuentos </a:t>
          </a:r>
          <a:endParaRPr lang="es-AR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78920</xdr:rowOff>
    </xdr:from>
    <xdr:to>
      <xdr:col>12</xdr:col>
      <xdr:colOff>25400</xdr:colOff>
      <xdr:row>1</xdr:row>
      <xdr:rowOff>345620</xdr:rowOff>
    </xdr:to>
    <xdr:sp macro="" textlink="">
      <xdr:nvSpPr>
        <xdr:cNvPr id="3" name="2 Rectángulo redondeado"/>
        <xdr:cNvSpPr/>
      </xdr:nvSpPr>
      <xdr:spPr>
        <a:xfrm>
          <a:off x="82550" y="818060"/>
          <a:ext cx="7959090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>
              <a:solidFill>
                <a:sysClr val="windowText" lastClr="000000"/>
              </a:solidFill>
            </a:rPr>
            <a:t>CONDICIONES</a:t>
          </a:r>
          <a:r>
            <a:rPr lang="es-AR" sz="1100" b="1" baseline="0">
              <a:solidFill>
                <a:sysClr val="windowText" lastClr="000000"/>
              </a:solidFill>
            </a:rPr>
            <a:t> PREDEFINIDAS - Parámetros</a:t>
          </a:r>
        </a:p>
      </xdr:txBody>
    </xdr:sp>
    <xdr:clientData/>
  </xdr:twoCellAnchor>
  <xdr:twoCellAnchor>
    <xdr:from>
      <xdr:col>1</xdr:col>
      <xdr:colOff>6350</xdr:colOff>
      <xdr:row>9</xdr:row>
      <xdr:rowOff>89805</xdr:rowOff>
    </xdr:from>
    <xdr:to>
      <xdr:col>12</xdr:col>
      <xdr:colOff>25400</xdr:colOff>
      <xdr:row>9</xdr:row>
      <xdr:rowOff>356505</xdr:rowOff>
    </xdr:to>
    <xdr:sp macro="" textlink="">
      <xdr:nvSpPr>
        <xdr:cNvPr id="4" name="3 Rectángulo redondeado"/>
        <xdr:cNvSpPr/>
      </xdr:nvSpPr>
      <xdr:spPr>
        <a:xfrm>
          <a:off x="82550" y="1415685"/>
          <a:ext cx="7959090" cy="26670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CONFIGURACIÓN TRANSACCIÓN - General y por Entidad</a:t>
          </a:r>
        </a:p>
      </xdr:txBody>
    </xdr:sp>
    <xdr:clientData/>
  </xdr:twoCellAnchor>
  <xdr:twoCellAnchor>
    <xdr:from>
      <xdr:col>1</xdr:col>
      <xdr:colOff>11794</xdr:colOff>
      <xdr:row>36</xdr:row>
      <xdr:rowOff>117022</xdr:rowOff>
    </xdr:from>
    <xdr:to>
      <xdr:col>12</xdr:col>
      <xdr:colOff>30844</xdr:colOff>
      <xdr:row>36</xdr:row>
      <xdr:rowOff>360862</xdr:rowOff>
    </xdr:to>
    <xdr:sp macro="" textlink="">
      <xdr:nvSpPr>
        <xdr:cNvPr id="5" name="4 Rectángulo redondeado"/>
        <xdr:cNvSpPr/>
      </xdr:nvSpPr>
      <xdr:spPr>
        <a:xfrm>
          <a:off x="87994" y="2029642"/>
          <a:ext cx="7959090" cy="24384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FÓRMULA - Tratamiento</a:t>
          </a:r>
        </a:p>
      </xdr:txBody>
    </xdr:sp>
    <xdr:clientData/>
  </xdr:twoCellAnchor>
  <xdr:twoCellAnchor>
    <xdr:from>
      <xdr:col>1</xdr:col>
      <xdr:colOff>11794</xdr:colOff>
      <xdr:row>70</xdr:row>
      <xdr:rowOff>117022</xdr:rowOff>
    </xdr:from>
    <xdr:to>
      <xdr:col>12</xdr:col>
      <xdr:colOff>30844</xdr:colOff>
      <xdr:row>70</xdr:row>
      <xdr:rowOff>360862</xdr:rowOff>
    </xdr:to>
    <xdr:sp macro="" textlink="">
      <xdr:nvSpPr>
        <xdr:cNvPr id="6" name="5 Rectángulo redondeado"/>
        <xdr:cNvSpPr/>
      </xdr:nvSpPr>
      <xdr:spPr>
        <a:xfrm>
          <a:off x="87994" y="2616382"/>
          <a:ext cx="7959090" cy="243840"/>
        </a:xfrm>
        <a:prstGeom prst="round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1100" b="1" baseline="0">
              <a:solidFill>
                <a:sysClr val="windowText" lastClr="000000"/>
              </a:solidFill>
            </a:rPr>
            <a:t>ACTUALIZACIÓN Monto Embargo - Código/Importe Descuento  </a:t>
          </a:r>
        </a:p>
      </xdr:txBody>
    </xdr:sp>
    <xdr:clientData/>
  </xdr:twoCellAnchor>
  <xdr:twoCellAnchor editAs="oneCell">
    <xdr:from>
      <xdr:col>18</xdr:col>
      <xdr:colOff>647702</xdr:colOff>
      <xdr:row>6</xdr:row>
      <xdr:rowOff>146957</xdr:rowOff>
    </xdr:from>
    <xdr:to>
      <xdr:col>27</xdr:col>
      <xdr:colOff>132654</xdr:colOff>
      <xdr:row>50</xdr:row>
      <xdr:rowOff>21772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94873" y="1926771"/>
          <a:ext cx="6636866" cy="32657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642310</xdr:colOff>
      <xdr:row>59</xdr:row>
      <xdr:rowOff>21820</xdr:rowOff>
    </xdr:from>
    <xdr:to>
      <xdr:col>9</xdr:col>
      <xdr:colOff>778384</xdr:colOff>
      <xdr:row>62</xdr:row>
      <xdr:rowOff>49035</xdr:rowOff>
    </xdr:to>
    <xdr:sp macro="" textlink="">
      <xdr:nvSpPr>
        <xdr:cNvPr id="16" name="15 Llamada con línea 1"/>
        <xdr:cNvSpPr/>
      </xdr:nvSpPr>
      <xdr:spPr>
        <a:xfrm>
          <a:off x="4865967" y="5671506"/>
          <a:ext cx="1725388" cy="468086"/>
        </a:xfrm>
        <a:prstGeom prst="borderCallout1">
          <a:avLst>
            <a:gd name="adj1" fmla="val 47129"/>
            <a:gd name="adj2" fmla="val -3889"/>
            <a:gd name="adj3" fmla="val 76609"/>
            <a:gd name="adj4" fmla="val -80035"/>
          </a:avLst>
        </a:prstGeom>
        <a:solidFill>
          <a:srgbClr val="CCFFCC"/>
        </a:solidFill>
        <a:ln w="63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a)</a:t>
          </a:r>
          <a:r>
            <a:rPr lang="es-AR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</a:t>
          </a:r>
          <a:r>
            <a:rPr lang="es-AR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Si el 20% del Básico es mayor que el SMVM,</a:t>
          </a:r>
          <a:r>
            <a:rPr lang="es-AR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el embargo aplica sobre el 20% del Básico</a:t>
          </a:r>
          <a:endParaRPr lang="es-AR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7</xdr:col>
      <xdr:colOff>658634</xdr:colOff>
      <xdr:row>63</xdr:row>
      <xdr:rowOff>10934</xdr:rowOff>
    </xdr:from>
    <xdr:to>
      <xdr:col>10</xdr:col>
      <xdr:colOff>50</xdr:colOff>
      <xdr:row>66</xdr:row>
      <xdr:rowOff>38150</xdr:rowOff>
    </xdr:to>
    <xdr:sp macro="" textlink="">
      <xdr:nvSpPr>
        <xdr:cNvPr id="21" name="20 Llamada con línea 1"/>
        <xdr:cNvSpPr/>
      </xdr:nvSpPr>
      <xdr:spPr>
        <a:xfrm>
          <a:off x="4882291" y="6248448"/>
          <a:ext cx="1725388" cy="468088"/>
        </a:xfrm>
        <a:prstGeom prst="borderCallout1">
          <a:avLst>
            <a:gd name="adj1" fmla="val 47129"/>
            <a:gd name="adj2" fmla="val -3889"/>
            <a:gd name="adj3" fmla="val -26879"/>
            <a:gd name="adj4" fmla="val -80350"/>
          </a:avLst>
        </a:prstGeom>
        <a:noFill/>
        <a:ln w="63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AR" sz="80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b) Si el 20% del Básico es menor que el SMVM,</a:t>
          </a:r>
          <a:r>
            <a:rPr lang="es-AR" sz="800" baseline="0">
              <a:solidFill>
                <a:sysClr val="windowText" lastClr="000000"/>
              </a:solidFill>
              <a:latin typeface="Arial" pitchFamily="34" charset="0"/>
              <a:cs typeface="Arial" pitchFamily="34" charset="0"/>
            </a:rPr>
            <a:t> el embargo aplica sobre el 20% del SMVM</a:t>
          </a:r>
          <a:endParaRPr lang="es-AR" sz="800">
            <a:solidFill>
              <a:sysClr val="windowText" lastClr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>
    <xdr:from>
      <xdr:col>3</xdr:col>
      <xdr:colOff>702128</xdr:colOff>
      <xdr:row>43</xdr:row>
      <xdr:rowOff>108858</xdr:rowOff>
    </xdr:from>
    <xdr:to>
      <xdr:col>6</xdr:col>
      <xdr:colOff>43542</xdr:colOff>
      <xdr:row>46</xdr:row>
      <xdr:rowOff>54430</xdr:rowOff>
    </xdr:to>
    <xdr:sp macro="" textlink="">
      <xdr:nvSpPr>
        <xdr:cNvPr id="24" name="23 Rectángulo"/>
        <xdr:cNvSpPr/>
      </xdr:nvSpPr>
      <xdr:spPr>
        <a:xfrm>
          <a:off x="1953985" y="4430487"/>
          <a:ext cx="1567543" cy="386443"/>
        </a:xfrm>
        <a:prstGeom prst="rect">
          <a:avLst/>
        </a:prstGeom>
        <a:noFill/>
        <a:ln w="6350">
          <a:noFill/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8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MA= Mes actual</a:t>
          </a:r>
          <a:endParaRPr lang="es-AR" sz="80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  <a:p>
          <a:pPr algn="ctr"/>
          <a:r>
            <a:rPr lang="es-AR" sz="8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MAnt = Mes Anterior </a:t>
          </a:r>
          <a:endParaRPr lang="es-AR" sz="800">
            <a:solidFill>
              <a:sysClr val="windowText" lastClr="000000"/>
            </a:solidFill>
            <a:effectLst/>
            <a:latin typeface="Arial" pitchFamily="34" charset="0"/>
            <a:cs typeface="Arial" pitchFamily="34" charset="0"/>
          </a:endParaRPr>
        </a:p>
        <a:p>
          <a:pPr algn="l"/>
          <a:endParaRPr lang="es-AR" sz="1100"/>
        </a:p>
      </xdr:txBody>
    </xdr:sp>
    <xdr:clientData/>
  </xdr:twoCellAnchor>
  <xdr:twoCellAnchor>
    <xdr:from>
      <xdr:col>3</xdr:col>
      <xdr:colOff>696685</xdr:colOff>
      <xdr:row>49</xdr:row>
      <xdr:rowOff>103414</xdr:rowOff>
    </xdr:from>
    <xdr:to>
      <xdr:col>6</xdr:col>
      <xdr:colOff>38099</xdr:colOff>
      <xdr:row>53</xdr:row>
      <xdr:rowOff>92531</xdr:rowOff>
    </xdr:to>
    <xdr:sp macro="" textlink="">
      <xdr:nvSpPr>
        <xdr:cNvPr id="30" name="29 Rectángulo"/>
        <xdr:cNvSpPr/>
      </xdr:nvSpPr>
      <xdr:spPr>
        <a:xfrm>
          <a:off x="1948542" y="4272643"/>
          <a:ext cx="1567543" cy="576945"/>
        </a:xfrm>
        <a:prstGeom prst="rect">
          <a:avLst/>
        </a:prstGeom>
        <a:noFill/>
        <a:ln w="6350"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AR" sz="80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Si el Básico</a:t>
          </a:r>
          <a:r>
            <a:rPr lang="es-AR" sz="800" baseline="0">
              <a:solidFill>
                <a:sysClr val="windowText" lastClr="000000"/>
              </a:solidFill>
              <a:effectLst/>
              <a:latin typeface="Arial" pitchFamily="34" charset="0"/>
              <a:ea typeface="+mn-ea"/>
              <a:cs typeface="Arial" pitchFamily="34" charset="0"/>
            </a:rPr>
            <a:t> o el SMVM o ambos son diferentes entre el MA y MAnt se debe calcular lo siguiente</a:t>
          </a:r>
          <a:endParaRPr lang="es-AR" sz="1100"/>
        </a:p>
      </xdr:txBody>
    </xdr:sp>
    <xdr:clientData/>
  </xdr:twoCellAnchor>
  <xdr:twoCellAnchor>
    <xdr:from>
      <xdr:col>5</xdr:col>
      <xdr:colOff>21771</xdr:colOff>
      <xdr:row>53</xdr:row>
      <xdr:rowOff>92531</xdr:rowOff>
    </xdr:from>
    <xdr:to>
      <xdr:col>5</xdr:col>
      <xdr:colOff>32657</xdr:colOff>
      <xdr:row>55</xdr:row>
      <xdr:rowOff>136072</xdr:rowOff>
    </xdr:to>
    <xdr:cxnSp macro="">
      <xdr:nvCxnSpPr>
        <xdr:cNvPr id="31" name="30 Conector recto de flecha"/>
        <xdr:cNvCxnSpPr>
          <a:stCxn id="30" idx="2"/>
        </xdr:cNvCxnSpPr>
      </xdr:nvCxnSpPr>
      <xdr:spPr>
        <a:xfrm>
          <a:off x="2732314" y="4849588"/>
          <a:ext cx="10886" cy="337455"/>
        </a:xfrm>
        <a:prstGeom prst="straightConnector1">
          <a:avLst/>
        </a:prstGeom>
        <a:ln w="63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326571</xdr:colOff>
      <xdr:row>48</xdr:row>
      <xdr:rowOff>59874</xdr:rowOff>
    </xdr:from>
    <xdr:to>
      <xdr:col>3</xdr:col>
      <xdr:colOff>582386</xdr:colOff>
      <xdr:row>50</xdr:row>
      <xdr:rowOff>48985</xdr:rowOff>
    </xdr:to>
    <xdr:cxnSp macro="">
      <xdr:nvCxnSpPr>
        <xdr:cNvPr id="36" name="35 Conector recto de flecha"/>
        <xdr:cNvCxnSpPr/>
      </xdr:nvCxnSpPr>
      <xdr:spPr>
        <a:xfrm>
          <a:off x="1578428" y="4082145"/>
          <a:ext cx="255815" cy="283026"/>
        </a:xfrm>
        <a:prstGeom prst="straightConnector1">
          <a:avLst/>
        </a:prstGeom>
        <a:ln w="63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141514</xdr:colOff>
      <xdr:row>48</xdr:row>
      <xdr:rowOff>48988</xdr:rowOff>
    </xdr:from>
    <xdr:to>
      <xdr:col>6</xdr:col>
      <xdr:colOff>364674</xdr:colOff>
      <xdr:row>50</xdr:row>
      <xdr:rowOff>54428</xdr:rowOff>
    </xdr:to>
    <xdr:cxnSp macro="">
      <xdr:nvCxnSpPr>
        <xdr:cNvPr id="37" name="36 Conector recto de flecha"/>
        <xdr:cNvCxnSpPr/>
      </xdr:nvCxnSpPr>
      <xdr:spPr>
        <a:xfrm flipH="1">
          <a:off x="3619500" y="4071259"/>
          <a:ext cx="223160" cy="299355"/>
        </a:xfrm>
        <a:prstGeom prst="straightConnector1">
          <a:avLst/>
        </a:prstGeom>
        <a:ln w="63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32657</xdr:colOff>
      <xdr:row>58</xdr:row>
      <xdr:rowOff>27216</xdr:rowOff>
    </xdr:from>
    <xdr:to>
      <xdr:col>5</xdr:col>
      <xdr:colOff>43543</xdr:colOff>
      <xdr:row>60</xdr:row>
      <xdr:rowOff>97971</xdr:rowOff>
    </xdr:to>
    <xdr:cxnSp macro="">
      <xdr:nvCxnSpPr>
        <xdr:cNvPr id="40" name="39 Conector recto de flecha"/>
        <xdr:cNvCxnSpPr/>
      </xdr:nvCxnSpPr>
      <xdr:spPr>
        <a:xfrm>
          <a:off x="2743200" y="5529945"/>
          <a:ext cx="10886" cy="364669"/>
        </a:xfrm>
        <a:prstGeom prst="straightConnector1">
          <a:avLst/>
        </a:prstGeom>
        <a:ln w="63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11"/>
  <sheetViews>
    <sheetView showGridLines="0" tabSelected="1" zoomScale="140" zoomScaleNormal="140" workbookViewId="0">
      <selection activeCell="F41" sqref="F41:G41"/>
    </sheetView>
  </sheetViews>
  <sheetFormatPr baseColWidth="10" defaultRowHeight="11.4" outlineLevelRow="1" x14ac:dyDescent="0.2"/>
  <cols>
    <col min="1" max="1" width="1.109375" style="4" customWidth="1"/>
    <col min="2" max="2" width="4.88671875" style="4" customWidth="1"/>
    <col min="3" max="3" width="10.33203125" style="4" customWidth="1"/>
    <col min="4" max="4" width="9.5546875" style="4" customWidth="1"/>
    <col min="5" max="5" width="10.44140625" style="4" customWidth="1"/>
    <col min="6" max="6" width="11.21875" style="4" customWidth="1"/>
    <col min="7" max="12" width="11.5546875" style="3"/>
    <col min="13" max="16384" width="11.5546875" style="4"/>
  </cols>
  <sheetData>
    <row r="1" spans="3:14" ht="58.2" customHeight="1" x14ac:dyDescent="0.2">
      <c r="C1" s="185" t="s">
        <v>56</v>
      </c>
      <c r="D1" s="185"/>
      <c r="E1" s="185"/>
      <c r="F1" s="185"/>
      <c r="G1" s="185"/>
      <c r="H1" s="185"/>
      <c r="I1" s="185"/>
      <c r="J1" s="185"/>
      <c r="K1" s="185"/>
      <c r="L1" s="185"/>
    </row>
    <row r="2" spans="3:14" ht="34.950000000000003" customHeight="1" x14ac:dyDescent="0.2">
      <c r="C2" s="9"/>
      <c r="D2" s="9"/>
      <c r="E2" s="9"/>
      <c r="F2" s="9"/>
      <c r="G2" s="9"/>
      <c r="H2" s="9"/>
      <c r="I2" s="9"/>
      <c r="J2" s="9"/>
      <c r="K2" s="9"/>
      <c r="L2" s="9"/>
    </row>
    <row r="3" spans="3:14" ht="12" hidden="1" outlineLevel="1" x14ac:dyDescent="0.25">
      <c r="G3" s="188" t="s">
        <v>3</v>
      </c>
      <c r="H3" s="189"/>
      <c r="I3" s="189"/>
      <c r="J3" s="189"/>
      <c r="K3" s="189"/>
      <c r="L3" s="190"/>
    </row>
    <row r="4" spans="3:14" ht="12" hidden="1" outlineLevel="1" x14ac:dyDescent="0.25">
      <c r="C4" s="197" t="s">
        <v>4</v>
      </c>
      <c r="D4" s="197"/>
      <c r="E4" s="197"/>
      <c r="F4" s="198"/>
      <c r="G4" s="6">
        <v>44927</v>
      </c>
      <c r="H4" s="6">
        <v>44958</v>
      </c>
      <c r="I4" s="6">
        <v>44986</v>
      </c>
      <c r="J4" s="6">
        <v>45017</v>
      </c>
      <c r="K4" s="6">
        <v>45047</v>
      </c>
      <c r="L4" s="6">
        <v>45078</v>
      </c>
    </row>
    <row r="5" spans="3:14" hidden="1" outlineLevel="1" x14ac:dyDescent="0.2">
      <c r="C5" s="7" t="s">
        <v>0</v>
      </c>
      <c r="D5" s="77"/>
      <c r="E5" s="79"/>
      <c r="F5" s="78"/>
      <c r="G5" s="8">
        <v>65427</v>
      </c>
      <c r="H5" s="8">
        <v>67743</v>
      </c>
      <c r="I5" s="8">
        <v>69500</v>
      </c>
      <c r="J5" s="8">
        <v>80432</v>
      </c>
      <c r="K5" s="80">
        <v>84512</v>
      </c>
      <c r="L5" s="8">
        <v>87987</v>
      </c>
    </row>
    <row r="6" spans="3:14" hidden="1" outlineLevel="1" x14ac:dyDescent="0.2">
      <c r="C6" s="7" t="s">
        <v>1</v>
      </c>
      <c r="D6" s="77"/>
      <c r="E6" s="79"/>
      <c r="F6" s="78"/>
      <c r="G6" s="8"/>
      <c r="H6" s="8"/>
      <c r="I6" s="8"/>
      <c r="J6" s="8"/>
      <c r="K6" s="8"/>
      <c r="L6" s="8"/>
    </row>
    <row r="7" spans="3:14" hidden="1" outlineLevel="1" x14ac:dyDescent="0.2">
      <c r="C7" s="7" t="s">
        <v>2</v>
      </c>
      <c r="D7" s="77"/>
      <c r="E7" s="79"/>
      <c r="F7" s="78"/>
      <c r="G7" s="8"/>
      <c r="H7" s="8"/>
      <c r="I7" s="8"/>
      <c r="J7" s="8"/>
      <c r="K7" s="8"/>
      <c r="L7" s="8"/>
    </row>
    <row r="8" spans="3:14" hidden="1" outlineLevel="1" x14ac:dyDescent="0.2"/>
    <row r="9" spans="3:14" collapsed="1" x14ac:dyDescent="0.2">
      <c r="I9" s="10"/>
      <c r="N9" s="5"/>
    </row>
    <row r="10" spans="3:14" ht="34.950000000000003" customHeight="1" x14ac:dyDescent="0.2"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3:14" ht="12" hidden="1" outlineLevel="1" x14ac:dyDescent="0.25">
      <c r="C11" s="188" t="s">
        <v>53</v>
      </c>
      <c r="D11" s="189"/>
      <c r="E11" s="189"/>
      <c r="F11" s="189"/>
      <c r="G11" s="189"/>
      <c r="H11" s="189"/>
      <c r="I11" s="189"/>
      <c r="J11" s="189"/>
      <c r="K11" s="189"/>
      <c r="L11" s="190"/>
      <c r="N11" s="5"/>
    </row>
    <row r="12" spans="3:14" hidden="1" outlineLevel="1" x14ac:dyDescent="0.2">
      <c r="C12" s="89"/>
      <c r="D12" s="83"/>
      <c r="E12" s="83"/>
      <c r="F12" s="83"/>
      <c r="G12" s="84"/>
      <c r="H12" s="84"/>
      <c r="I12" s="84"/>
      <c r="J12" s="88"/>
      <c r="K12" s="88"/>
      <c r="L12" s="127"/>
      <c r="N12" s="5"/>
    </row>
    <row r="13" spans="3:14" ht="21" hidden="1" customHeight="1" outlineLevel="1" x14ac:dyDescent="0.2">
      <c r="C13" s="191" t="s">
        <v>64</v>
      </c>
      <c r="D13" s="192"/>
      <c r="E13" s="192"/>
      <c r="F13" s="192"/>
      <c r="G13" s="84"/>
      <c r="H13" s="192" t="s">
        <v>65</v>
      </c>
      <c r="I13" s="192"/>
      <c r="J13" s="192"/>
      <c r="K13" s="192"/>
      <c r="L13" s="90"/>
      <c r="N13" s="5"/>
    </row>
    <row r="14" spans="3:14" hidden="1" outlineLevel="1" x14ac:dyDescent="0.2">
      <c r="C14" s="89" t="s">
        <v>58</v>
      </c>
      <c r="D14" s="83"/>
      <c r="E14" s="186" t="s">
        <v>59</v>
      </c>
      <c r="F14" s="187"/>
      <c r="G14" s="125"/>
      <c r="H14" s="83" t="s">
        <v>67</v>
      </c>
      <c r="I14" s="83"/>
      <c r="J14" s="193" t="s">
        <v>68</v>
      </c>
      <c r="K14" s="194"/>
      <c r="L14" s="90"/>
      <c r="M14" s="5"/>
      <c r="N14" s="5"/>
    </row>
    <row r="15" spans="3:14" hidden="1" outlineLevel="1" x14ac:dyDescent="0.2">
      <c r="C15" s="89" t="s">
        <v>60</v>
      </c>
      <c r="D15" s="83"/>
      <c r="E15" s="193"/>
      <c r="F15" s="194"/>
      <c r="G15" s="125"/>
      <c r="H15" s="83" t="s">
        <v>69</v>
      </c>
      <c r="I15" s="83"/>
      <c r="J15" s="193"/>
      <c r="K15" s="194"/>
      <c r="L15" s="90"/>
      <c r="M15" s="5"/>
      <c r="N15" s="5"/>
    </row>
    <row r="16" spans="3:14" hidden="1" outlineLevel="1" x14ac:dyDescent="0.2">
      <c r="C16" s="89" t="s">
        <v>61</v>
      </c>
      <c r="D16" s="83"/>
      <c r="E16" s="193"/>
      <c r="F16" s="194"/>
      <c r="G16" s="125"/>
      <c r="H16" s="83" t="s">
        <v>70</v>
      </c>
      <c r="I16" s="83"/>
      <c r="J16" s="193">
        <v>0.2</v>
      </c>
      <c r="K16" s="194"/>
      <c r="L16" s="90"/>
      <c r="M16" s="5"/>
      <c r="N16" s="5"/>
    </row>
    <row r="17" spans="3:14" hidden="1" outlineLevel="1" x14ac:dyDescent="0.2">
      <c r="C17" s="89" t="s">
        <v>66</v>
      </c>
      <c r="D17" s="83"/>
      <c r="E17" s="186"/>
      <c r="F17" s="187"/>
      <c r="G17" s="125"/>
      <c r="H17" s="142" t="s">
        <v>71</v>
      </c>
      <c r="I17" s="84"/>
      <c r="J17" s="193" t="s">
        <v>74</v>
      </c>
      <c r="K17" s="194"/>
      <c r="L17" s="91"/>
    </row>
    <row r="18" spans="3:14" hidden="1" outlineLevel="1" x14ac:dyDescent="0.2">
      <c r="C18" s="89" t="s">
        <v>62</v>
      </c>
      <c r="D18" s="83"/>
      <c r="E18" s="212" t="s">
        <v>63</v>
      </c>
      <c r="F18" s="213"/>
      <c r="G18" s="84"/>
      <c r="H18" s="142" t="s">
        <v>72</v>
      </c>
      <c r="I18" s="84"/>
      <c r="J18" s="193" t="s">
        <v>75</v>
      </c>
      <c r="K18" s="194"/>
      <c r="L18" s="91"/>
    </row>
    <row r="19" spans="3:14" hidden="1" outlineLevel="1" x14ac:dyDescent="0.2">
      <c r="C19" s="89"/>
      <c r="D19" s="83"/>
      <c r="E19" s="84"/>
      <c r="F19" s="84"/>
      <c r="G19" s="84"/>
      <c r="H19" s="142" t="s">
        <v>73</v>
      </c>
      <c r="I19" s="84"/>
      <c r="J19" s="193" t="s">
        <v>9</v>
      </c>
      <c r="K19" s="194"/>
      <c r="L19" s="91"/>
    </row>
    <row r="20" spans="3:14" hidden="1" outlineLevel="1" x14ac:dyDescent="0.2">
      <c r="C20" s="89"/>
      <c r="D20" s="83"/>
      <c r="E20" s="83"/>
      <c r="F20" s="83"/>
      <c r="G20" s="84"/>
      <c r="L20" s="91"/>
    </row>
    <row r="21" spans="3:14" hidden="1" outlineLevel="1" x14ac:dyDescent="0.2">
      <c r="C21" s="89"/>
      <c r="D21" s="83"/>
      <c r="E21" s="83"/>
      <c r="F21" s="83"/>
      <c r="G21" s="84"/>
      <c r="H21" s="84"/>
      <c r="I21" s="84"/>
      <c r="J21" s="84"/>
      <c r="K21" s="84"/>
      <c r="L21" s="91"/>
    </row>
    <row r="22" spans="3:14" hidden="1" outlineLevel="1" x14ac:dyDescent="0.2">
      <c r="C22" s="89"/>
      <c r="D22" s="83"/>
      <c r="E22" s="83"/>
      <c r="F22" s="83"/>
      <c r="G22" s="84"/>
      <c r="H22" s="84"/>
      <c r="I22" s="84"/>
      <c r="J22" s="84"/>
      <c r="K22" s="84"/>
      <c r="L22" s="91"/>
    </row>
    <row r="23" spans="3:14" hidden="1" outlineLevel="1" x14ac:dyDescent="0.2">
      <c r="C23" s="92"/>
      <c r="D23" s="93"/>
      <c r="E23" s="214"/>
      <c r="F23" s="214"/>
      <c r="G23" s="94"/>
      <c r="H23" s="94"/>
      <c r="I23" s="94"/>
      <c r="J23" s="94"/>
      <c r="K23" s="94"/>
      <c r="L23" s="95"/>
    </row>
    <row r="24" spans="3:14" s="83" customFormat="1" hidden="1" outlineLevel="1" x14ac:dyDescent="0.2">
      <c r="G24" s="84"/>
      <c r="H24" s="84"/>
      <c r="I24" s="84"/>
      <c r="J24" s="84"/>
      <c r="K24" s="84"/>
      <c r="L24" s="84"/>
    </row>
    <row r="25" spans="3:14" s="165" customFormat="1" ht="12" hidden="1" outlineLevel="1" x14ac:dyDescent="0.25">
      <c r="C25" s="209" t="s">
        <v>77</v>
      </c>
      <c r="D25" s="210"/>
      <c r="E25" s="210"/>
      <c r="F25" s="210"/>
      <c r="G25" s="210"/>
      <c r="H25" s="210"/>
      <c r="I25" s="210"/>
      <c r="J25" s="210"/>
      <c r="K25" s="210"/>
      <c r="L25" s="211"/>
      <c r="N25" s="166"/>
    </row>
    <row r="26" spans="3:14" s="165" customFormat="1" hidden="1" outlineLevel="1" x14ac:dyDescent="0.2">
      <c r="C26" s="167"/>
      <c r="D26" s="168"/>
      <c r="E26" s="168"/>
      <c r="F26" s="168"/>
      <c r="G26" s="169"/>
      <c r="H26" s="169"/>
      <c r="I26" s="169"/>
      <c r="J26" s="170"/>
      <c r="K26" s="170"/>
      <c r="L26" s="171"/>
      <c r="N26" s="166"/>
    </row>
    <row r="27" spans="3:14" s="165" customFormat="1" hidden="1" outlineLevel="1" x14ac:dyDescent="0.2">
      <c r="C27" s="167" t="s">
        <v>78</v>
      </c>
      <c r="D27" s="168"/>
      <c r="E27" s="206" t="s">
        <v>54</v>
      </c>
      <c r="F27" s="207"/>
      <c r="G27" s="169"/>
      <c r="H27" s="169"/>
      <c r="I27" s="169"/>
      <c r="J27" s="170"/>
      <c r="K27" s="170"/>
      <c r="L27" s="172"/>
      <c r="N27" s="166"/>
    </row>
    <row r="28" spans="3:14" s="165" customFormat="1" hidden="1" outlineLevel="1" x14ac:dyDescent="0.2">
      <c r="C28" s="167" t="s">
        <v>79</v>
      </c>
      <c r="D28" s="168"/>
      <c r="E28" s="173"/>
      <c r="F28" s="174"/>
      <c r="G28" s="175"/>
      <c r="H28" s="169"/>
      <c r="I28" s="169"/>
      <c r="J28" s="169"/>
      <c r="K28" s="170"/>
      <c r="L28" s="172"/>
      <c r="M28" s="166"/>
      <c r="N28" s="166"/>
    </row>
    <row r="29" spans="3:14" s="165" customFormat="1" hidden="1" outlineLevel="1" x14ac:dyDescent="0.2">
      <c r="C29" s="167" t="s">
        <v>80</v>
      </c>
      <c r="D29" s="168"/>
      <c r="E29" s="173"/>
      <c r="F29" s="174"/>
      <c r="G29" s="169"/>
      <c r="H29" s="169"/>
      <c r="I29" s="169"/>
      <c r="J29" s="176"/>
      <c r="K29" s="170"/>
      <c r="L29" s="172"/>
      <c r="M29" s="166"/>
      <c r="N29" s="166"/>
    </row>
    <row r="30" spans="3:14" s="165" customFormat="1" hidden="1" outlineLevel="1" x14ac:dyDescent="0.2">
      <c r="C30" s="167" t="s">
        <v>6</v>
      </c>
      <c r="D30" s="168"/>
      <c r="E30" s="206" t="s">
        <v>7</v>
      </c>
      <c r="F30" s="207"/>
      <c r="G30" s="169" t="s">
        <v>8</v>
      </c>
      <c r="H30" s="169"/>
      <c r="I30" s="169"/>
      <c r="J30" s="169"/>
      <c r="K30" s="170"/>
      <c r="L30" s="172"/>
      <c r="M30" s="166"/>
      <c r="N30" s="166"/>
    </row>
    <row r="31" spans="3:14" s="165" customFormat="1" hidden="1" outlineLevel="1" x14ac:dyDescent="0.2">
      <c r="C31" s="167" t="s">
        <v>69</v>
      </c>
      <c r="D31" s="168"/>
      <c r="E31" s="173"/>
      <c r="F31" s="174"/>
      <c r="G31" s="169"/>
      <c r="H31" s="169"/>
      <c r="I31" s="169"/>
      <c r="J31" s="169"/>
      <c r="K31" s="169"/>
      <c r="L31" s="177"/>
    </row>
    <row r="32" spans="3:14" s="165" customFormat="1" hidden="1" outlineLevel="1" x14ac:dyDescent="0.2">
      <c r="C32" s="167" t="s">
        <v>62</v>
      </c>
      <c r="D32" s="168"/>
      <c r="E32" s="215" t="s">
        <v>63</v>
      </c>
      <c r="F32" s="216"/>
      <c r="G32" s="169"/>
      <c r="H32" s="169"/>
      <c r="I32" s="169"/>
      <c r="J32" s="169"/>
      <c r="K32" s="169"/>
      <c r="L32" s="177"/>
    </row>
    <row r="33" spans="3:12" s="165" customFormat="1" hidden="1" outlineLevel="1" x14ac:dyDescent="0.2">
      <c r="C33" s="167"/>
      <c r="D33" s="168"/>
      <c r="E33" s="168"/>
      <c r="F33" s="168"/>
      <c r="G33" s="169"/>
      <c r="H33" s="169"/>
      <c r="I33" s="169"/>
      <c r="J33" s="169"/>
      <c r="K33" s="169"/>
      <c r="L33" s="177"/>
    </row>
    <row r="34" spans="3:12" hidden="1" outlineLevel="1" x14ac:dyDescent="0.2">
      <c r="C34" s="161"/>
      <c r="D34" s="162"/>
      <c r="E34" s="208"/>
      <c r="F34" s="208"/>
      <c r="G34" s="163"/>
      <c r="H34" s="163"/>
      <c r="I34" s="163"/>
      <c r="J34" s="163"/>
      <c r="K34" s="163"/>
      <c r="L34" s="164"/>
    </row>
    <row r="35" spans="3:12" hidden="1" outlineLevel="1" x14ac:dyDescent="0.2">
      <c r="C35" s="83"/>
      <c r="D35" s="83"/>
      <c r="E35" s="84"/>
      <c r="F35" s="84"/>
      <c r="G35" s="84"/>
      <c r="H35" s="84"/>
      <c r="I35" s="84"/>
      <c r="J35" s="84"/>
      <c r="K35" s="84"/>
    </row>
    <row r="36" spans="3:12" ht="11.4" customHeight="1" collapsed="1" x14ac:dyDescent="0.2"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3:12" ht="34.950000000000003" customHeight="1" x14ac:dyDescent="0.2"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3:12" ht="14.4" hidden="1" customHeight="1" outlineLevel="1" x14ac:dyDescent="0.25">
      <c r="C38" s="188" t="s">
        <v>57</v>
      </c>
      <c r="D38" s="189"/>
      <c r="E38" s="189"/>
      <c r="F38" s="189"/>
      <c r="G38" s="189"/>
      <c r="H38" s="189"/>
      <c r="I38" s="189"/>
      <c r="J38" s="189"/>
      <c r="K38" s="189"/>
      <c r="L38" s="190"/>
    </row>
    <row r="39" spans="3:12" hidden="1" outlineLevel="1" x14ac:dyDescent="0.2">
      <c r="C39" s="89"/>
      <c r="D39" s="83"/>
      <c r="E39" s="83"/>
      <c r="F39" s="83"/>
      <c r="G39" s="84"/>
      <c r="H39" s="84"/>
      <c r="I39" s="84"/>
      <c r="J39" s="84"/>
      <c r="K39" s="129"/>
      <c r="L39" s="130"/>
    </row>
    <row r="40" spans="3:12" hidden="1" outlineLevel="1" x14ac:dyDescent="0.2">
      <c r="C40" s="89"/>
      <c r="D40" s="83"/>
      <c r="E40" s="83"/>
      <c r="F40" s="83"/>
      <c r="G40" s="84"/>
      <c r="H40" s="84"/>
      <c r="I40" s="84"/>
      <c r="J40" s="84"/>
      <c r="K40" s="84"/>
      <c r="L40" s="91"/>
    </row>
    <row r="41" spans="3:12" hidden="1" outlineLevel="1" x14ac:dyDescent="0.2">
      <c r="C41" s="186" t="s">
        <v>93</v>
      </c>
      <c r="D41" s="201"/>
      <c r="E41" s="79"/>
      <c r="F41" s="199">
        <v>632088.51</v>
      </c>
      <c r="G41" s="200"/>
      <c r="H41" s="84"/>
      <c r="I41" s="84"/>
      <c r="J41" s="84"/>
      <c r="K41" s="84"/>
      <c r="L41" s="91"/>
    </row>
    <row r="42" spans="3:12" hidden="1" outlineLevel="1" x14ac:dyDescent="0.2">
      <c r="C42" s="89"/>
      <c r="D42" s="83"/>
      <c r="E42" s="83"/>
      <c r="F42" s="83"/>
      <c r="G42" s="84"/>
      <c r="H42" s="84"/>
      <c r="I42" s="84"/>
      <c r="J42" s="84"/>
      <c r="K42" s="84"/>
      <c r="L42" s="91"/>
    </row>
    <row r="43" spans="3:12" ht="12" hidden="1" outlineLevel="1" x14ac:dyDescent="0.25">
      <c r="C43" s="96" t="s">
        <v>47</v>
      </c>
      <c r="D43" s="83"/>
      <c r="E43" s="83"/>
      <c r="F43" s="83"/>
      <c r="G43" s="84"/>
      <c r="H43" s="84"/>
      <c r="I43" s="84"/>
      <c r="J43" s="84"/>
      <c r="K43" s="94"/>
      <c r="L43" s="95"/>
    </row>
    <row r="44" spans="3:12" ht="12" hidden="1" outlineLevel="1" x14ac:dyDescent="0.25">
      <c r="C44" s="98"/>
      <c r="D44" s="99"/>
      <c r="E44" s="100"/>
      <c r="F44" s="98"/>
      <c r="G44" s="101"/>
      <c r="H44" s="101"/>
      <c r="I44" s="101"/>
      <c r="J44" s="101"/>
      <c r="K44" s="132"/>
      <c r="L44" s="106" t="s">
        <v>48</v>
      </c>
    </row>
    <row r="45" spans="3:12" ht="12" hidden="1" outlineLevel="1" x14ac:dyDescent="0.25">
      <c r="C45" s="110"/>
      <c r="D45" s="111"/>
      <c r="E45" s="111"/>
      <c r="F45" s="111"/>
      <c r="G45" s="112"/>
      <c r="H45" s="112"/>
      <c r="I45" s="112"/>
      <c r="J45" s="112"/>
      <c r="K45" s="133"/>
      <c r="L45" s="135"/>
    </row>
    <row r="46" spans="3:12" ht="12" hidden="1" outlineLevel="1" x14ac:dyDescent="0.25">
      <c r="C46" s="113"/>
      <c r="D46" s="114"/>
      <c r="E46" s="114"/>
      <c r="F46" s="114"/>
      <c r="G46" s="115"/>
      <c r="H46" s="115"/>
      <c r="I46" s="115"/>
      <c r="J46" s="115"/>
      <c r="K46" s="134"/>
      <c r="L46" s="136"/>
    </row>
    <row r="47" spans="3:12" ht="12" hidden="1" outlineLevel="1" x14ac:dyDescent="0.25">
      <c r="C47" s="89"/>
      <c r="D47" s="83" t="s">
        <v>5</v>
      </c>
      <c r="E47" s="83"/>
      <c r="F47" s="83"/>
      <c r="G47" s="84"/>
      <c r="H47" s="84"/>
      <c r="I47" s="84"/>
      <c r="J47" s="84"/>
      <c r="K47" s="84"/>
      <c r="L47" s="131"/>
    </row>
    <row r="48" spans="3:12" ht="12" hidden="1" outlineLevel="1" x14ac:dyDescent="0.25">
      <c r="C48" s="89"/>
      <c r="D48" s="83"/>
      <c r="E48" s="83"/>
      <c r="F48" s="83"/>
      <c r="G48" s="84"/>
      <c r="H48" s="84"/>
      <c r="I48" s="84"/>
      <c r="J48" s="84"/>
      <c r="K48" s="84"/>
      <c r="L48" s="107"/>
    </row>
    <row r="49" spans="3:12" ht="12" hidden="1" outlineLevel="1" x14ac:dyDescent="0.25">
      <c r="C49" s="96" t="s">
        <v>49</v>
      </c>
      <c r="D49" s="83"/>
      <c r="E49" s="83"/>
      <c r="F49" s="83"/>
      <c r="G49" s="84"/>
      <c r="H49" s="84"/>
      <c r="I49" s="84"/>
      <c r="J49" s="84"/>
      <c r="K49" s="84"/>
      <c r="L49" s="107"/>
    </row>
    <row r="50" spans="3:12" ht="12" hidden="1" outlineLevel="1" x14ac:dyDescent="0.25">
      <c r="C50" s="102" t="s">
        <v>51</v>
      </c>
      <c r="D50" s="204" t="s">
        <v>50</v>
      </c>
      <c r="E50" s="205"/>
      <c r="F50" s="102" t="s">
        <v>82</v>
      </c>
      <c r="G50" s="102" t="s">
        <v>83</v>
      </c>
      <c r="H50" s="102"/>
      <c r="I50" s="102"/>
      <c r="J50" s="102"/>
      <c r="K50" s="137"/>
      <c r="L50" s="108" t="s">
        <v>48</v>
      </c>
    </row>
    <row r="51" spans="3:12" ht="12" hidden="1" outlineLevel="1" x14ac:dyDescent="0.25">
      <c r="C51" s="103">
        <v>0.05</v>
      </c>
      <c r="D51" s="182"/>
      <c r="E51" s="183"/>
      <c r="F51" s="105"/>
      <c r="G51" s="105"/>
      <c r="H51" s="105"/>
      <c r="I51" s="105"/>
      <c r="J51" s="105"/>
      <c r="K51" s="104"/>
      <c r="L51" s="109"/>
    </row>
    <row r="52" spans="3:12" hidden="1" outlineLevel="1" x14ac:dyDescent="0.2">
      <c r="C52" s="126">
        <f>(F41*C51)</f>
        <v>31604.425500000001</v>
      </c>
      <c r="D52" s="184">
        <v>34417.629999999997</v>
      </c>
      <c r="E52" s="184"/>
      <c r="F52" s="116"/>
      <c r="G52" s="117"/>
      <c r="H52" s="117"/>
      <c r="I52" s="117"/>
      <c r="J52" s="117"/>
      <c r="K52" s="138"/>
      <c r="L52" s="140">
        <f>SUM(C52:K52)</f>
        <v>66022.055500000002</v>
      </c>
    </row>
    <row r="53" spans="3:12" hidden="1" outlineLevel="1" x14ac:dyDescent="0.2">
      <c r="C53" s="118"/>
      <c r="D53" s="121"/>
      <c r="E53" s="122"/>
      <c r="F53" s="119"/>
      <c r="G53" s="120"/>
      <c r="H53" s="120"/>
      <c r="I53" s="120"/>
      <c r="J53" s="120"/>
      <c r="K53" s="139"/>
      <c r="L53" s="141">
        <f>SUM(D53:K53)</f>
        <v>0</v>
      </c>
    </row>
    <row r="54" spans="3:12" hidden="1" outlineLevel="1" x14ac:dyDescent="0.2">
      <c r="C54" s="97"/>
      <c r="D54" s="85" t="s">
        <v>5</v>
      </c>
      <c r="E54" s="85"/>
      <c r="F54" s="85"/>
      <c r="G54" s="86"/>
      <c r="H54" s="86"/>
      <c r="I54" s="86"/>
      <c r="J54" s="86"/>
      <c r="K54" s="86"/>
      <c r="L54" s="128">
        <f>SUM(L52:L53)</f>
        <v>66022.055500000002</v>
      </c>
    </row>
    <row r="55" spans="3:12" hidden="1" outlineLevel="1" x14ac:dyDescent="0.2">
      <c r="C55" s="89"/>
      <c r="D55" s="83"/>
      <c r="E55" s="83"/>
      <c r="F55" s="83"/>
      <c r="G55" s="84"/>
      <c r="H55" s="84"/>
      <c r="I55" s="84"/>
      <c r="J55" s="84"/>
      <c r="K55" s="84"/>
      <c r="L55" s="91"/>
    </row>
    <row r="56" spans="3:12" hidden="1" outlineLevel="1" x14ac:dyDescent="0.2">
      <c r="C56" s="148" t="s">
        <v>92</v>
      </c>
      <c r="D56" s="149"/>
      <c r="E56" s="79"/>
      <c r="F56" s="202">
        <f>F41-L54</f>
        <v>566066.45449999999</v>
      </c>
      <c r="G56" s="203"/>
      <c r="H56" s="84"/>
      <c r="I56" s="84"/>
      <c r="J56" s="84"/>
      <c r="K56" s="84"/>
      <c r="L56" s="91"/>
    </row>
    <row r="57" spans="3:12" hidden="1" outlineLevel="1" x14ac:dyDescent="0.2">
      <c r="C57" s="92"/>
      <c r="D57" s="93"/>
      <c r="E57" s="93"/>
      <c r="F57" s="93"/>
      <c r="G57" s="94"/>
      <c r="H57" s="94"/>
      <c r="I57" s="94"/>
      <c r="J57" s="94"/>
      <c r="K57" s="94"/>
      <c r="L57" s="95"/>
    </row>
    <row r="58" spans="3:12" hidden="1" outlineLevel="1" x14ac:dyDescent="0.2">
      <c r="C58" s="83"/>
      <c r="D58" s="83"/>
      <c r="E58" s="83"/>
      <c r="F58" s="83"/>
      <c r="G58" s="84"/>
      <c r="H58" s="84"/>
      <c r="I58" s="84"/>
      <c r="J58" s="84"/>
      <c r="K58" s="84"/>
    </row>
    <row r="59" spans="3:12" s="83" customFormat="1" collapsed="1" x14ac:dyDescent="0.2">
      <c r="G59" s="84"/>
      <c r="H59" s="84"/>
      <c r="I59" s="84"/>
      <c r="J59" s="84"/>
      <c r="K59" s="84"/>
      <c r="L59" s="84"/>
    </row>
    <row r="60" spans="3:12" ht="34.950000000000003" customHeight="1" x14ac:dyDescent="0.2">
      <c r="C60" s="9"/>
      <c r="D60" s="9"/>
      <c r="E60" s="9"/>
      <c r="F60" s="9"/>
      <c r="G60" s="9"/>
      <c r="H60" s="9"/>
      <c r="I60" s="9"/>
      <c r="J60" s="9"/>
      <c r="K60" s="9"/>
      <c r="L60" s="9"/>
    </row>
    <row r="61" spans="3:12" ht="15" hidden="1" customHeight="1" outlineLevel="1" x14ac:dyDescent="0.25">
      <c r="C61" s="188" t="s">
        <v>91</v>
      </c>
      <c r="D61" s="189"/>
      <c r="E61" s="189"/>
      <c r="F61" s="189"/>
      <c r="G61" s="189"/>
      <c r="H61" s="189"/>
      <c r="I61" s="189"/>
      <c r="J61" s="189"/>
      <c r="K61" s="189"/>
      <c r="L61" s="190"/>
    </row>
    <row r="62" spans="3:12" hidden="1" outlineLevel="1" x14ac:dyDescent="0.2">
      <c r="C62" s="89"/>
      <c r="D62" s="83"/>
      <c r="E62" s="83"/>
      <c r="F62" s="83"/>
      <c r="G62" s="84"/>
      <c r="H62" s="84"/>
      <c r="I62" s="84"/>
      <c r="J62" s="84"/>
      <c r="K62" s="129"/>
      <c r="L62" s="130"/>
    </row>
    <row r="63" spans="3:12" hidden="1" outlineLevel="1" x14ac:dyDescent="0.2">
      <c r="C63" s="125" t="s">
        <v>55</v>
      </c>
      <c r="D63" s="196" t="s">
        <v>52</v>
      </c>
      <c r="E63" s="196"/>
      <c r="F63" s="83"/>
      <c r="G63" s="84"/>
      <c r="H63" s="84"/>
      <c r="I63" s="84"/>
      <c r="J63" s="84"/>
      <c r="K63" s="84"/>
      <c r="L63" s="91"/>
    </row>
    <row r="64" spans="3:12" hidden="1" outlineLevel="1" x14ac:dyDescent="0.2">
      <c r="C64" s="89"/>
      <c r="D64" s="83"/>
      <c r="E64" s="83"/>
      <c r="F64" s="83"/>
      <c r="G64" s="84"/>
      <c r="H64" s="84"/>
      <c r="I64" s="84"/>
      <c r="J64" s="84"/>
      <c r="K64" s="84"/>
      <c r="L64" s="91"/>
    </row>
    <row r="65" spans="3:12" ht="14.4" hidden="1" customHeight="1" outlineLevel="1" x14ac:dyDescent="0.2">
      <c r="C65" s="76">
        <v>1094</v>
      </c>
      <c r="D65" s="195">
        <f>F56*J16</f>
        <v>113213.29090000001</v>
      </c>
      <c r="E65" s="195"/>
      <c r="F65" s="124"/>
      <c r="G65" s="124"/>
      <c r="H65" s="84"/>
      <c r="I65" s="84"/>
      <c r="J65" s="84"/>
      <c r="K65" s="84"/>
      <c r="L65" s="91"/>
    </row>
    <row r="66" spans="3:12" hidden="1" outlineLevel="1" x14ac:dyDescent="0.2">
      <c r="C66" s="89"/>
      <c r="D66" s="83"/>
      <c r="E66" s="83"/>
      <c r="F66" s="83"/>
      <c r="G66" s="84"/>
      <c r="H66" s="84"/>
      <c r="I66" s="84"/>
      <c r="J66" s="84"/>
      <c r="K66" s="84"/>
      <c r="L66" s="91"/>
    </row>
    <row r="67" spans="3:12" hidden="1" outlineLevel="1" x14ac:dyDescent="0.2">
      <c r="C67" s="92"/>
      <c r="D67" s="93"/>
      <c r="E67" s="93"/>
      <c r="F67" s="93"/>
      <c r="G67" s="94"/>
      <c r="H67" s="94"/>
      <c r="I67" s="94"/>
      <c r="J67" s="94"/>
      <c r="K67" s="94"/>
      <c r="L67" s="95"/>
    </row>
    <row r="68" spans="3:12" hidden="1" outlineLevel="1" x14ac:dyDescent="0.2"/>
    <row r="69" spans="3:12" hidden="1" outlineLevel="1" x14ac:dyDescent="0.2"/>
    <row r="70" spans="3:12" collapsed="1" x14ac:dyDescent="0.2"/>
    <row r="90" spans="8:8" x14ac:dyDescent="0.2">
      <c r="H90" s="3" t="s">
        <v>5</v>
      </c>
    </row>
    <row r="99" spans="1:24" ht="23.4" x14ac:dyDescent="0.45">
      <c r="A99" s="11" t="s">
        <v>10</v>
      </c>
      <c r="B99" s="1"/>
      <c r="C99" s="1"/>
      <c r="D99"/>
      <c r="E99"/>
      <c r="F99"/>
      <c r="G99"/>
      <c r="H99"/>
      <c r="I99"/>
      <c r="J99" s="12"/>
      <c r="K99" s="13"/>
      <c r="L99" s="14"/>
      <c r="M99" s="15"/>
      <c r="N99" s="16"/>
      <c r="O99" s="17"/>
      <c r="P99"/>
      <c r="Q99" s="18"/>
      <c r="R99"/>
      <c r="S99" s="1"/>
      <c r="T99" s="19"/>
      <c r="U99" s="20"/>
      <c r="V99" s="21"/>
      <c r="W99" s="21"/>
      <c r="X99" s="21"/>
    </row>
    <row r="100" spans="1:24" ht="23.4" x14ac:dyDescent="0.45">
      <c r="A100" s="11"/>
      <c r="B100" s="1"/>
      <c r="C100" s="1"/>
      <c r="D100"/>
      <c r="E100"/>
      <c r="F100"/>
      <c r="G100"/>
      <c r="H100"/>
      <c r="I100"/>
      <c r="J100" s="12"/>
      <c r="K100" s="13"/>
      <c r="L100" s="14"/>
      <c r="M100" s="15"/>
      <c r="N100" s="16"/>
      <c r="O100" s="17"/>
      <c r="P100"/>
      <c r="Q100" s="18"/>
      <c r="R100"/>
      <c r="S100" s="1"/>
      <c r="T100" s="19"/>
      <c r="U100" s="20"/>
      <c r="V100" s="21"/>
      <c r="W100" s="21"/>
      <c r="X100" s="21"/>
    </row>
    <row r="101" spans="1:24" ht="15" thickBot="1" x14ac:dyDescent="0.35">
      <c r="A101"/>
      <c r="B101" s="1"/>
      <c r="C101" s="1"/>
      <c r="D101"/>
      <c r="E101"/>
      <c r="F101" s="2" t="s">
        <v>11</v>
      </c>
      <c r="G101"/>
      <c r="H101"/>
      <c r="I101"/>
      <c r="J101"/>
      <c r="K101" s="2" t="s">
        <v>12</v>
      </c>
      <c r="L101"/>
      <c r="M101"/>
      <c r="N101"/>
      <c r="O101"/>
      <c r="P101"/>
      <c r="Q101" s="18"/>
      <c r="R101"/>
      <c r="S101" s="1"/>
      <c r="T101" s="19"/>
      <c r="U101" s="20"/>
      <c r="V101" s="21"/>
      <c r="W101" s="21"/>
      <c r="X101" s="21"/>
    </row>
    <row r="102" spans="1:24" ht="15.6" thickTop="1" thickBot="1" x14ac:dyDescent="0.35">
      <c r="A102" s="22"/>
      <c r="B102" s="23"/>
      <c r="C102" s="24"/>
      <c r="D102" s="25"/>
      <c r="E102" s="24"/>
      <c r="F102" s="26" t="s">
        <v>13</v>
      </c>
      <c r="G102" s="26" t="s">
        <v>14</v>
      </c>
      <c r="H102" s="26" t="s">
        <v>15</v>
      </c>
      <c r="I102" s="27"/>
      <c r="J102" s="28" t="s">
        <v>16</v>
      </c>
      <c r="K102" s="29"/>
      <c r="L102" s="30" t="s">
        <v>17</v>
      </c>
      <c r="M102" s="31"/>
      <c r="N102" s="31"/>
      <c r="O102" s="32" t="s">
        <v>18</v>
      </c>
      <c r="P102" s="33"/>
      <c r="Q102" s="34"/>
      <c r="R102" s="35"/>
      <c r="S102" s="36"/>
      <c r="T102" s="37"/>
      <c r="U102" s="38"/>
      <c r="V102" s="21"/>
      <c r="W102" s="21"/>
      <c r="X102" s="21"/>
    </row>
    <row r="103" spans="1:24" ht="16.2" thickTop="1" x14ac:dyDescent="0.3">
      <c r="A103" s="39"/>
      <c r="B103" s="40"/>
      <c r="C103" s="41"/>
      <c r="D103" s="42"/>
      <c r="E103" s="41" t="s">
        <v>19</v>
      </c>
      <c r="F103" s="43" t="s">
        <v>20</v>
      </c>
      <c r="G103" s="43"/>
      <c r="H103" s="43" t="s">
        <v>21</v>
      </c>
      <c r="I103" s="44" t="s">
        <v>22</v>
      </c>
      <c r="J103" s="45" t="s">
        <v>23</v>
      </c>
      <c r="K103" s="46" t="s">
        <v>24</v>
      </c>
      <c r="L103" s="47" t="s">
        <v>25</v>
      </c>
      <c r="M103" s="48" t="s">
        <v>26</v>
      </c>
      <c r="N103" s="49" t="s">
        <v>27</v>
      </c>
      <c r="O103" s="50" t="s">
        <v>28</v>
      </c>
      <c r="P103" s="51" t="s">
        <v>29</v>
      </c>
      <c r="Q103" s="52"/>
      <c r="R103" s="53"/>
      <c r="S103" s="54"/>
      <c r="T103" s="40"/>
      <c r="U103" s="55"/>
      <c r="V103" s="21"/>
      <c r="W103" s="21"/>
      <c r="X103" s="21"/>
    </row>
    <row r="104" spans="1:24" ht="15" thickBot="1" x14ac:dyDescent="0.35">
      <c r="A104" s="39" t="s">
        <v>30</v>
      </c>
      <c r="B104" s="40" t="s">
        <v>31</v>
      </c>
      <c r="C104" s="41" t="s">
        <v>32</v>
      </c>
      <c r="D104" s="42"/>
      <c r="E104" s="41">
        <v>9002</v>
      </c>
      <c r="F104" s="56">
        <v>1016</v>
      </c>
      <c r="G104" s="56" t="s">
        <v>33</v>
      </c>
      <c r="H104" s="56" t="s">
        <v>34</v>
      </c>
      <c r="I104" s="57" t="s">
        <v>35</v>
      </c>
      <c r="J104" s="58" t="s">
        <v>36</v>
      </c>
      <c r="K104" s="46" t="s">
        <v>37</v>
      </c>
      <c r="L104" s="59">
        <v>3000</v>
      </c>
      <c r="M104" s="60">
        <v>1360</v>
      </c>
      <c r="N104" s="61">
        <v>1254</v>
      </c>
      <c r="O104" s="62" t="s">
        <v>17</v>
      </c>
      <c r="P104" s="63"/>
      <c r="Q104" s="64"/>
      <c r="R104" s="65" t="s">
        <v>38</v>
      </c>
      <c r="S104" s="54" t="s">
        <v>39</v>
      </c>
      <c r="T104" s="40" t="s">
        <v>31</v>
      </c>
      <c r="U104" s="66" t="s">
        <v>40</v>
      </c>
      <c r="V104" s="21"/>
      <c r="W104" s="21"/>
      <c r="X104" s="21"/>
    </row>
    <row r="105" spans="1:24" ht="15.6" thickTop="1" thickBot="1" x14ac:dyDescent="0.35">
      <c r="A105" s="67" t="s">
        <v>41</v>
      </c>
      <c r="B105" s="87">
        <v>232514</v>
      </c>
      <c r="C105" s="68" t="s">
        <v>42</v>
      </c>
      <c r="D105" s="69" t="s">
        <v>43</v>
      </c>
      <c r="E105" s="82">
        <v>632088.51</v>
      </c>
      <c r="F105" s="70">
        <v>0</v>
      </c>
      <c r="G105" s="70">
        <v>0</v>
      </c>
      <c r="H105" s="70"/>
      <c r="I105" s="70">
        <v>0</v>
      </c>
      <c r="J105" s="70">
        <v>0</v>
      </c>
      <c r="K105" s="70">
        <v>-31604.43</v>
      </c>
      <c r="L105" s="70">
        <v>-34417.629999999997</v>
      </c>
      <c r="M105" s="70"/>
      <c r="N105" s="70">
        <v>0</v>
      </c>
      <c r="O105" s="70">
        <f t="shared" ref="O105" si="0">SUM(E105:N105)</f>
        <v>566066.44999999995</v>
      </c>
      <c r="P105" s="71">
        <v>0.2</v>
      </c>
      <c r="Q105" s="71"/>
      <c r="R105" s="72" t="s">
        <v>44</v>
      </c>
      <c r="S105" s="72">
        <f t="shared" ref="S105" si="1">PRODUCT(O105,P105)</f>
        <v>113213.29</v>
      </c>
      <c r="T105" s="73">
        <v>232514</v>
      </c>
      <c r="U105" s="74">
        <v>1094</v>
      </c>
      <c r="V105" s="75" t="s">
        <v>45</v>
      </c>
      <c r="W105" s="21"/>
      <c r="X105" s="21"/>
    </row>
    <row r="106" spans="1:24" ht="15" thickTop="1" x14ac:dyDescent="0.3">
      <c r="A106"/>
      <c r="B106" s="1"/>
      <c r="C106" s="1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 s="18"/>
      <c r="R106"/>
      <c r="S106" s="1"/>
      <c r="T106" s="19"/>
      <c r="U106" s="20"/>
      <c r="V106" s="21"/>
      <c r="W106" s="21"/>
      <c r="X106" s="21"/>
    </row>
    <row r="107" spans="1:24" ht="14.4" x14ac:dyDescent="0.3">
      <c r="A107"/>
      <c r="B107" s="1"/>
      <c r="C107" s="1"/>
      <c r="D107"/>
      <c r="E107"/>
      <c r="F107"/>
      <c r="G107"/>
      <c r="H107"/>
      <c r="I107"/>
      <c r="J107"/>
      <c r="K107" s="81"/>
      <c r="L107"/>
      <c r="M107"/>
      <c r="N107"/>
      <c r="O107" s="81"/>
      <c r="P107"/>
      <c r="Q107" s="18"/>
      <c r="R107"/>
      <c r="S107" s="1"/>
      <c r="T107" s="19"/>
      <c r="U107" s="20"/>
      <c r="V107" s="21"/>
      <c r="W107" s="21"/>
      <c r="X107" s="21"/>
    </row>
    <row r="108" spans="1:24" ht="14.4" x14ac:dyDescent="0.3">
      <c r="A108"/>
      <c r="B108" s="1"/>
      <c r="C108" s="1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 s="18"/>
      <c r="R108"/>
      <c r="S108" s="1"/>
      <c r="T108" s="19"/>
      <c r="U108" s="20"/>
      <c r="V108" s="21"/>
      <c r="W108" s="21"/>
      <c r="X108" s="21"/>
    </row>
    <row r="109" spans="1:24" ht="14.4" x14ac:dyDescent="0.3">
      <c r="A109" s="2" t="s">
        <v>46</v>
      </c>
      <c r="B109" s="1"/>
      <c r="C109" s="1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 s="18"/>
      <c r="R109"/>
      <c r="S109" s="1"/>
      <c r="T109" s="19"/>
      <c r="U109" s="20"/>
      <c r="V109" s="21"/>
      <c r="W109" s="21"/>
      <c r="X109" s="21"/>
    </row>
    <row r="110" spans="1:24" ht="14.4" x14ac:dyDescent="0.3">
      <c r="A110"/>
      <c r="B110" s="1"/>
      <c r="C110" s="1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 s="18"/>
      <c r="R110"/>
      <c r="S110" s="1"/>
      <c r="T110" s="19"/>
      <c r="U110" s="20"/>
      <c r="V110" s="21"/>
      <c r="W110" s="21"/>
      <c r="X110" s="21"/>
    </row>
    <row r="111" spans="1:24" ht="14.4" x14ac:dyDescent="0.3">
      <c r="A111"/>
      <c r="B111" s="1"/>
      <c r="C111" s="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 s="18"/>
      <c r="R111"/>
      <c r="S111" s="1"/>
      <c r="T111" s="19"/>
      <c r="U111" s="20"/>
      <c r="V111" s="21"/>
      <c r="W111" s="21"/>
      <c r="X111" s="21"/>
    </row>
  </sheetData>
  <mergeCells count="32">
    <mergeCell ref="D65:E65"/>
    <mergeCell ref="D63:E63"/>
    <mergeCell ref="C61:L61"/>
    <mergeCell ref="G3:L3"/>
    <mergeCell ref="C4:F4"/>
    <mergeCell ref="F41:G41"/>
    <mergeCell ref="C41:D41"/>
    <mergeCell ref="F56:G56"/>
    <mergeCell ref="D50:E50"/>
    <mergeCell ref="E27:F27"/>
    <mergeCell ref="E34:F34"/>
    <mergeCell ref="C25:L25"/>
    <mergeCell ref="C38:L38"/>
    <mergeCell ref="E16:F16"/>
    <mergeCell ref="E18:F18"/>
    <mergeCell ref="E23:F23"/>
    <mergeCell ref="D52:E52"/>
    <mergeCell ref="C1:L1"/>
    <mergeCell ref="E14:F14"/>
    <mergeCell ref="C11:L11"/>
    <mergeCell ref="C13:F13"/>
    <mergeCell ref="J14:K14"/>
    <mergeCell ref="H13:K13"/>
    <mergeCell ref="J19:K19"/>
    <mergeCell ref="J16:K16"/>
    <mergeCell ref="E15:F15"/>
    <mergeCell ref="E32:F32"/>
    <mergeCell ref="E30:F30"/>
    <mergeCell ref="J15:K15"/>
    <mergeCell ref="J17:K17"/>
    <mergeCell ref="J18:K18"/>
    <mergeCell ref="E17:F17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4"/>
  <sheetViews>
    <sheetView showGridLines="0" topLeftCell="A45" zoomScale="140" zoomScaleNormal="140" workbookViewId="0">
      <selection activeCell="M36" sqref="M36"/>
    </sheetView>
  </sheetViews>
  <sheetFormatPr baseColWidth="10" defaultRowHeight="11.4" outlineLevelRow="1" x14ac:dyDescent="0.2"/>
  <cols>
    <col min="1" max="1" width="1.109375" style="4" customWidth="1"/>
    <col min="2" max="2" width="4.88671875" style="4" customWidth="1"/>
    <col min="3" max="3" width="12.21875" style="4" customWidth="1"/>
    <col min="4" max="4" width="10.77734375" style="4" customWidth="1"/>
    <col min="5" max="5" width="10.44140625" style="4" customWidth="1"/>
    <col min="6" max="6" width="11.21875" style="4" customWidth="1"/>
    <col min="7" max="7" width="10.88671875" style="3" customWidth="1"/>
    <col min="8" max="12" width="11.5546875" style="3"/>
    <col min="13" max="16384" width="11.5546875" style="4"/>
  </cols>
  <sheetData>
    <row r="1" spans="3:14" ht="58.2" customHeight="1" x14ac:dyDescent="0.2">
      <c r="C1" s="185" t="s">
        <v>81</v>
      </c>
      <c r="D1" s="185"/>
      <c r="E1" s="185"/>
      <c r="F1" s="185"/>
      <c r="G1" s="185"/>
      <c r="H1" s="185"/>
      <c r="I1" s="185"/>
      <c r="J1" s="185"/>
      <c r="K1" s="185"/>
      <c r="L1" s="185"/>
    </row>
    <row r="2" spans="3:14" ht="34.950000000000003" customHeight="1" x14ac:dyDescent="0.2">
      <c r="C2" s="9"/>
      <c r="D2" s="9"/>
      <c r="E2" s="9"/>
      <c r="F2" s="9"/>
      <c r="G2" s="9"/>
      <c r="H2" s="9"/>
      <c r="I2" s="9"/>
      <c r="J2" s="9"/>
      <c r="K2" s="9"/>
      <c r="L2" s="9"/>
      <c r="N2" s="147"/>
    </row>
    <row r="3" spans="3:14" ht="12" hidden="1" outlineLevel="1" x14ac:dyDescent="0.25">
      <c r="G3" s="188" t="s">
        <v>3</v>
      </c>
      <c r="H3" s="189"/>
      <c r="I3" s="189"/>
      <c r="J3" s="189"/>
      <c r="K3" s="189"/>
      <c r="L3" s="190"/>
    </row>
    <row r="4" spans="3:14" ht="12" hidden="1" outlineLevel="1" x14ac:dyDescent="0.25">
      <c r="C4" s="197" t="s">
        <v>4</v>
      </c>
      <c r="D4" s="197"/>
      <c r="E4" s="197"/>
      <c r="F4" s="198"/>
      <c r="G4" s="6">
        <v>44927</v>
      </c>
      <c r="H4" s="6">
        <v>44958</v>
      </c>
      <c r="I4" s="6">
        <v>44986</v>
      </c>
      <c r="J4" s="6">
        <v>45017</v>
      </c>
      <c r="K4" s="6">
        <v>45047</v>
      </c>
      <c r="L4" s="6">
        <v>45078</v>
      </c>
    </row>
    <row r="5" spans="3:14" hidden="1" outlineLevel="1" x14ac:dyDescent="0.2">
      <c r="C5" s="7" t="s">
        <v>0</v>
      </c>
      <c r="D5" s="77"/>
      <c r="E5" s="79"/>
      <c r="F5" s="78"/>
      <c r="G5" s="8">
        <v>65427</v>
      </c>
      <c r="H5" s="8">
        <v>67743</v>
      </c>
      <c r="I5" s="8">
        <v>69500</v>
      </c>
      <c r="J5" s="80">
        <v>80432</v>
      </c>
      <c r="K5" s="80">
        <v>84512</v>
      </c>
      <c r="L5" s="8">
        <v>87987</v>
      </c>
    </row>
    <row r="6" spans="3:14" hidden="1" outlineLevel="1" x14ac:dyDescent="0.2">
      <c r="C6" s="7" t="s">
        <v>1</v>
      </c>
      <c r="D6" s="77"/>
      <c r="E6" s="79"/>
      <c r="F6" s="78"/>
      <c r="G6" s="8"/>
      <c r="H6" s="8"/>
      <c r="I6" s="8"/>
      <c r="J6" s="8"/>
      <c r="K6" s="8"/>
      <c r="L6" s="8"/>
    </row>
    <row r="7" spans="3:14" hidden="1" outlineLevel="1" x14ac:dyDescent="0.2">
      <c r="C7" s="7" t="s">
        <v>2</v>
      </c>
      <c r="D7" s="77"/>
      <c r="E7" s="79"/>
      <c r="F7" s="78"/>
      <c r="G7" s="8"/>
      <c r="H7" s="8"/>
      <c r="I7" s="8"/>
      <c r="J7" s="8"/>
      <c r="K7" s="8"/>
      <c r="L7" s="8"/>
    </row>
    <row r="8" spans="3:14" hidden="1" outlineLevel="1" x14ac:dyDescent="0.2"/>
    <row r="9" spans="3:14" collapsed="1" x14ac:dyDescent="0.2"/>
    <row r="10" spans="3:14" ht="34.950000000000003" customHeight="1" x14ac:dyDescent="0.2"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3:14" ht="12" hidden="1" outlineLevel="1" x14ac:dyDescent="0.25">
      <c r="C11" s="188" t="s">
        <v>53</v>
      </c>
      <c r="D11" s="189"/>
      <c r="E11" s="189"/>
      <c r="F11" s="189"/>
      <c r="G11" s="189"/>
      <c r="H11" s="189"/>
      <c r="I11" s="189"/>
      <c r="J11" s="189"/>
      <c r="K11" s="189"/>
      <c r="L11" s="190"/>
      <c r="N11" s="5"/>
    </row>
    <row r="12" spans="3:14" hidden="1" outlineLevel="1" x14ac:dyDescent="0.2">
      <c r="C12" s="89"/>
      <c r="D12" s="83"/>
      <c r="E12" s="83"/>
      <c r="F12" s="83"/>
      <c r="G12" s="84"/>
      <c r="H12" s="84"/>
      <c r="I12" s="84"/>
      <c r="J12" s="88"/>
      <c r="K12" s="88"/>
      <c r="L12" s="127"/>
      <c r="N12" s="5"/>
    </row>
    <row r="13" spans="3:14" ht="21" hidden="1" customHeight="1" outlineLevel="1" x14ac:dyDescent="0.2">
      <c r="C13" s="191" t="s">
        <v>64</v>
      </c>
      <c r="D13" s="192"/>
      <c r="E13" s="192"/>
      <c r="F13" s="192"/>
      <c r="G13" s="84"/>
      <c r="H13" s="192" t="s">
        <v>65</v>
      </c>
      <c r="I13" s="192"/>
      <c r="J13" s="192"/>
      <c r="K13" s="192"/>
      <c r="L13" s="90"/>
      <c r="N13" s="5"/>
    </row>
    <row r="14" spans="3:14" hidden="1" outlineLevel="1" x14ac:dyDescent="0.2">
      <c r="C14" s="89" t="s">
        <v>58</v>
      </c>
      <c r="D14" s="83"/>
      <c r="E14" s="186" t="s">
        <v>59</v>
      </c>
      <c r="F14" s="187"/>
      <c r="G14" s="125"/>
      <c r="H14" s="83" t="s">
        <v>67</v>
      </c>
      <c r="I14" s="83"/>
      <c r="J14" s="193" t="s">
        <v>68</v>
      </c>
      <c r="K14" s="194"/>
      <c r="L14" s="90"/>
      <c r="M14" s="5"/>
      <c r="N14" s="5"/>
    </row>
    <row r="15" spans="3:14" hidden="1" outlineLevel="1" x14ac:dyDescent="0.2">
      <c r="C15" s="89" t="s">
        <v>60</v>
      </c>
      <c r="D15" s="83"/>
      <c r="E15" s="193"/>
      <c r="F15" s="194"/>
      <c r="G15" s="125"/>
      <c r="H15" s="83" t="s">
        <v>69</v>
      </c>
      <c r="I15" s="83"/>
      <c r="J15" s="193"/>
      <c r="K15" s="194"/>
      <c r="L15" s="90"/>
      <c r="M15" s="5"/>
      <c r="N15" s="5"/>
    </row>
    <row r="16" spans="3:14" hidden="1" outlineLevel="1" x14ac:dyDescent="0.2">
      <c r="C16" s="89" t="s">
        <v>61</v>
      </c>
      <c r="D16" s="83"/>
      <c r="E16" s="193"/>
      <c r="F16" s="194"/>
      <c r="G16" s="125"/>
      <c r="H16" s="83" t="s">
        <v>70</v>
      </c>
      <c r="I16" s="83"/>
      <c r="J16" s="193">
        <v>0.2</v>
      </c>
      <c r="K16" s="194"/>
      <c r="L16" s="90"/>
      <c r="M16" s="5"/>
      <c r="N16" s="5"/>
    </row>
    <row r="17" spans="3:14" hidden="1" outlineLevel="1" x14ac:dyDescent="0.2">
      <c r="C17" s="89" t="s">
        <v>66</v>
      </c>
      <c r="D17" s="83"/>
      <c r="E17" s="186"/>
      <c r="F17" s="187"/>
      <c r="G17" s="125"/>
      <c r="H17" s="142" t="s">
        <v>71</v>
      </c>
      <c r="I17" s="84"/>
      <c r="J17" s="193" t="s">
        <v>74</v>
      </c>
      <c r="K17" s="194"/>
      <c r="L17" s="91"/>
    </row>
    <row r="18" spans="3:14" hidden="1" outlineLevel="1" x14ac:dyDescent="0.2">
      <c r="C18" s="89" t="s">
        <v>62</v>
      </c>
      <c r="D18" s="83"/>
      <c r="E18" s="212" t="s">
        <v>63</v>
      </c>
      <c r="F18" s="213"/>
      <c r="G18" s="84"/>
      <c r="H18" s="142" t="s">
        <v>72</v>
      </c>
      <c r="I18" s="84"/>
      <c r="J18" s="193" t="s">
        <v>75</v>
      </c>
      <c r="K18" s="194"/>
      <c r="L18" s="91"/>
    </row>
    <row r="19" spans="3:14" hidden="1" outlineLevel="1" x14ac:dyDescent="0.2">
      <c r="C19" s="89"/>
      <c r="D19" s="83"/>
      <c r="E19" s="84"/>
      <c r="F19" s="84"/>
      <c r="G19" s="84"/>
      <c r="H19" s="142" t="s">
        <v>73</v>
      </c>
      <c r="I19" s="84"/>
      <c r="J19" s="193" t="s">
        <v>76</v>
      </c>
      <c r="K19" s="194"/>
      <c r="L19" s="91"/>
    </row>
    <row r="20" spans="3:14" hidden="1" outlineLevel="1" x14ac:dyDescent="0.2">
      <c r="C20" s="89"/>
      <c r="D20" s="83"/>
      <c r="E20" s="83"/>
      <c r="F20" s="83"/>
      <c r="G20" s="84"/>
      <c r="L20" s="91"/>
    </row>
    <row r="21" spans="3:14" hidden="1" outlineLevel="1" x14ac:dyDescent="0.2">
      <c r="C21" s="89"/>
      <c r="D21" s="83"/>
      <c r="E21" s="83"/>
      <c r="F21" s="83"/>
      <c r="G21" s="84"/>
      <c r="H21" s="84"/>
      <c r="I21" s="84"/>
      <c r="J21" s="84"/>
      <c r="K21" s="84"/>
      <c r="L21" s="91"/>
    </row>
    <row r="22" spans="3:14" hidden="1" outlineLevel="1" x14ac:dyDescent="0.2">
      <c r="C22" s="89"/>
      <c r="D22" s="83"/>
      <c r="E22" s="83"/>
      <c r="F22" s="83"/>
      <c r="G22" s="84"/>
      <c r="H22" s="84"/>
      <c r="I22" s="84"/>
      <c r="J22" s="84"/>
      <c r="K22" s="84"/>
      <c r="L22" s="91"/>
    </row>
    <row r="23" spans="3:14" hidden="1" outlineLevel="1" x14ac:dyDescent="0.2">
      <c r="C23" s="92"/>
      <c r="D23" s="93"/>
      <c r="E23" s="214"/>
      <c r="F23" s="214"/>
      <c r="G23" s="94"/>
      <c r="H23" s="94"/>
      <c r="I23" s="94"/>
      <c r="J23" s="94"/>
      <c r="K23" s="94"/>
      <c r="L23" s="95"/>
    </row>
    <row r="24" spans="3:14" s="83" customFormat="1" hidden="1" outlineLevel="1" x14ac:dyDescent="0.2">
      <c r="G24" s="84"/>
      <c r="H24" s="84"/>
      <c r="I24" s="84"/>
      <c r="J24" s="84"/>
      <c r="K24" s="84"/>
      <c r="L24" s="84"/>
    </row>
    <row r="25" spans="3:14" s="165" customFormat="1" ht="12" hidden="1" outlineLevel="1" x14ac:dyDescent="0.25">
      <c r="C25" s="209" t="s">
        <v>77</v>
      </c>
      <c r="D25" s="210"/>
      <c r="E25" s="210"/>
      <c r="F25" s="210"/>
      <c r="G25" s="210"/>
      <c r="H25" s="210"/>
      <c r="I25" s="210"/>
      <c r="J25" s="210"/>
      <c r="K25" s="210"/>
      <c r="L25" s="211"/>
      <c r="N25" s="166"/>
    </row>
    <row r="26" spans="3:14" s="165" customFormat="1" hidden="1" outlineLevel="1" x14ac:dyDescent="0.2">
      <c r="C26" s="167"/>
      <c r="D26" s="168"/>
      <c r="E26" s="168"/>
      <c r="F26" s="168"/>
      <c r="G26" s="169"/>
      <c r="H26" s="169"/>
      <c r="I26" s="169"/>
      <c r="J26" s="170"/>
      <c r="K26" s="170"/>
      <c r="L26" s="171"/>
      <c r="N26" s="166"/>
    </row>
    <row r="27" spans="3:14" s="165" customFormat="1" hidden="1" outlineLevel="1" x14ac:dyDescent="0.2">
      <c r="C27" s="167" t="s">
        <v>78</v>
      </c>
      <c r="D27" s="168"/>
      <c r="E27" s="206" t="s">
        <v>54</v>
      </c>
      <c r="F27" s="207"/>
      <c r="G27" s="169"/>
      <c r="H27" s="169"/>
      <c r="I27" s="169"/>
      <c r="J27" s="170"/>
      <c r="K27" s="170"/>
      <c r="L27" s="172"/>
      <c r="N27" s="166"/>
    </row>
    <row r="28" spans="3:14" s="165" customFormat="1" hidden="1" outlineLevel="1" x14ac:dyDescent="0.2">
      <c r="C28" s="167" t="s">
        <v>79</v>
      </c>
      <c r="D28" s="168"/>
      <c r="E28" s="173"/>
      <c r="F28" s="174"/>
      <c r="G28" s="175"/>
      <c r="H28" s="169"/>
      <c r="I28" s="169"/>
      <c r="J28" s="169"/>
      <c r="K28" s="170"/>
      <c r="L28" s="172"/>
      <c r="M28" s="166"/>
      <c r="N28" s="166"/>
    </row>
    <row r="29" spans="3:14" s="165" customFormat="1" hidden="1" outlineLevel="1" x14ac:dyDescent="0.2">
      <c r="C29" s="167" t="s">
        <v>80</v>
      </c>
      <c r="D29" s="168"/>
      <c r="E29" s="173"/>
      <c r="F29" s="174"/>
      <c r="G29" s="169"/>
      <c r="H29" s="169"/>
      <c r="I29" s="169"/>
      <c r="J29" s="176"/>
      <c r="K29" s="170"/>
      <c r="L29" s="172"/>
      <c r="M29" s="166"/>
      <c r="N29" s="166"/>
    </row>
    <row r="30" spans="3:14" s="165" customFormat="1" hidden="1" outlineLevel="1" x14ac:dyDescent="0.2">
      <c r="C30" s="167" t="s">
        <v>6</v>
      </c>
      <c r="D30" s="168"/>
      <c r="E30" s="206" t="s">
        <v>7</v>
      </c>
      <c r="F30" s="207"/>
      <c r="G30" s="169" t="s">
        <v>8</v>
      </c>
      <c r="H30" s="169"/>
      <c r="I30" s="169"/>
      <c r="J30" s="169"/>
      <c r="K30" s="170"/>
      <c r="L30" s="172"/>
      <c r="M30" s="166"/>
      <c r="N30" s="166"/>
    </row>
    <row r="31" spans="3:14" s="165" customFormat="1" hidden="1" outlineLevel="1" x14ac:dyDescent="0.2">
      <c r="C31" s="167" t="s">
        <v>69</v>
      </c>
      <c r="D31" s="168"/>
      <c r="E31" s="173"/>
      <c r="F31" s="174"/>
      <c r="G31" s="169"/>
      <c r="H31" s="169"/>
      <c r="I31" s="169"/>
      <c r="J31" s="169"/>
      <c r="K31" s="169"/>
      <c r="L31" s="177"/>
    </row>
    <row r="32" spans="3:14" s="165" customFormat="1" hidden="1" outlineLevel="1" x14ac:dyDescent="0.2">
      <c r="C32" s="167" t="s">
        <v>62</v>
      </c>
      <c r="D32" s="168"/>
      <c r="E32" s="215" t="s">
        <v>63</v>
      </c>
      <c r="F32" s="216"/>
      <c r="G32" s="169"/>
      <c r="H32" s="169"/>
      <c r="I32" s="169"/>
      <c r="J32" s="169"/>
      <c r="K32" s="169"/>
      <c r="L32" s="177"/>
    </row>
    <row r="33" spans="3:14" s="165" customFormat="1" hidden="1" outlineLevel="1" x14ac:dyDescent="0.2">
      <c r="C33" s="167"/>
      <c r="D33" s="168"/>
      <c r="E33" s="168"/>
      <c r="F33" s="168"/>
      <c r="G33" s="169"/>
      <c r="H33" s="169"/>
      <c r="I33" s="169"/>
      <c r="J33" s="169"/>
      <c r="K33" s="169"/>
      <c r="L33" s="177"/>
    </row>
    <row r="34" spans="3:14" s="165" customFormat="1" hidden="1" outlineLevel="1" x14ac:dyDescent="0.2">
      <c r="C34" s="178"/>
      <c r="D34" s="179"/>
      <c r="E34" s="217"/>
      <c r="F34" s="217"/>
      <c r="G34" s="180"/>
      <c r="H34" s="180"/>
      <c r="I34" s="180"/>
      <c r="J34" s="180"/>
      <c r="K34" s="180"/>
      <c r="L34" s="181"/>
    </row>
    <row r="35" spans="3:14" hidden="1" outlineLevel="1" x14ac:dyDescent="0.2">
      <c r="C35" s="83"/>
      <c r="D35" s="83"/>
      <c r="E35" s="84"/>
      <c r="F35" s="84"/>
      <c r="G35" s="84"/>
      <c r="H35" s="84"/>
      <c r="I35" s="84"/>
      <c r="J35" s="84"/>
      <c r="K35" s="84"/>
    </row>
    <row r="36" spans="3:14" ht="11.4" customHeight="1" collapsed="1" x14ac:dyDescent="0.2"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3:14" ht="34.950000000000003" customHeight="1" x14ac:dyDescent="0.2"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3:14" ht="14.4" customHeight="1" outlineLevel="1" x14ac:dyDescent="0.25">
      <c r="C38" s="188" t="s">
        <v>57</v>
      </c>
      <c r="D38" s="189"/>
      <c r="E38" s="189"/>
      <c r="F38" s="189"/>
      <c r="G38" s="189"/>
      <c r="H38" s="189"/>
      <c r="I38" s="189"/>
      <c r="J38" s="189"/>
      <c r="K38" s="189"/>
      <c r="L38" s="190"/>
    </row>
    <row r="39" spans="3:14" ht="20.399999999999999" customHeight="1" outlineLevel="1" x14ac:dyDescent="0.2">
      <c r="C39" s="89"/>
      <c r="D39" s="83"/>
      <c r="E39" s="83"/>
      <c r="F39" s="83"/>
      <c r="G39" s="123"/>
      <c r="H39" s="123"/>
      <c r="I39" s="123"/>
      <c r="J39" s="123"/>
      <c r="K39" s="129"/>
      <c r="L39" s="130"/>
    </row>
    <row r="40" spans="3:14" ht="12" outlineLevel="1" x14ac:dyDescent="0.25">
      <c r="C40" s="89"/>
      <c r="D40" s="83"/>
      <c r="E40" s="83"/>
      <c r="F40" s="83"/>
      <c r="G40" s="6">
        <v>44927</v>
      </c>
      <c r="H40" s="6">
        <v>44958</v>
      </c>
      <c r="I40" s="6">
        <v>44986</v>
      </c>
      <c r="J40" s="6">
        <v>45017</v>
      </c>
      <c r="K40" s="6">
        <v>45047</v>
      </c>
      <c r="L40" s="6">
        <v>45078</v>
      </c>
    </row>
    <row r="41" spans="3:14" outlineLevel="1" x14ac:dyDescent="0.2">
      <c r="C41" s="7" t="s">
        <v>90</v>
      </c>
      <c r="D41" s="77"/>
      <c r="E41" s="79"/>
      <c r="F41" s="78"/>
      <c r="G41" s="76"/>
      <c r="H41" s="76"/>
      <c r="I41" s="143"/>
      <c r="J41" s="158">
        <v>632088.51</v>
      </c>
      <c r="K41" s="158">
        <v>632088.51</v>
      </c>
      <c r="L41" s="144"/>
      <c r="N41" s="5"/>
    </row>
    <row r="42" spans="3:14" outlineLevel="1" x14ac:dyDescent="0.2">
      <c r="C42" s="89"/>
      <c r="D42" s="83"/>
      <c r="E42" s="83"/>
      <c r="F42" s="83"/>
      <c r="G42" s="123"/>
      <c r="H42" s="123"/>
      <c r="I42" s="123"/>
      <c r="J42" s="123"/>
      <c r="K42" s="129"/>
      <c r="L42" s="130"/>
    </row>
    <row r="43" spans="3:14" outlineLevel="1" x14ac:dyDescent="0.2">
      <c r="C43" s="89"/>
      <c r="D43" s="83"/>
      <c r="E43" s="83"/>
      <c r="F43" s="83"/>
      <c r="G43" s="123"/>
      <c r="H43" s="123"/>
      <c r="I43" s="123"/>
      <c r="J43" s="123"/>
      <c r="K43" s="83"/>
      <c r="L43" s="160"/>
    </row>
    <row r="44" spans="3:14" outlineLevel="1" x14ac:dyDescent="0.2">
      <c r="C44" s="89"/>
      <c r="D44" s="83"/>
      <c r="E44" s="83"/>
      <c r="F44" s="83"/>
      <c r="G44" s="123"/>
      <c r="H44" s="123"/>
      <c r="I44" s="123"/>
      <c r="J44" s="123"/>
      <c r="K44" s="83"/>
      <c r="L44" s="160"/>
    </row>
    <row r="45" spans="3:14" outlineLevel="1" x14ac:dyDescent="0.2">
      <c r="C45" s="150"/>
      <c r="D45" s="83"/>
      <c r="E45" s="83"/>
      <c r="F45" s="83"/>
      <c r="G45" s="123"/>
      <c r="H45" s="123"/>
      <c r="I45" s="146"/>
      <c r="J45" s="146"/>
      <c r="K45" s="83"/>
      <c r="L45" s="160"/>
    </row>
    <row r="46" spans="3:14" outlineLevel="1" x14ac:dyDescent="0.2">
      <c r="C46" s="150"/>
      <c r="D46" s="83"/>
      <c r="E46" s="83"/>
      <c r="F46" s="83"/>
      <c r="G46" s="123"/>
      <c r="H46" s="123"/>
      <c r="I46" s="146"/>
      <c r="J46" s="146"/>
      <c r="K46" s="146"/>
      <c r="L46" s="151"/>
    </row>
    <row r="47" spans="3:14" outlineLevel="1" x14ac:dyDescent="0.2">
      <c r="C47" s="220" t="s">
        <v>86</v>
      </c>
      <c r="D47" s="221"/>
      <c r="E47" s="146"/>
      <c r="F47" s="83"/>
      <c r="G47" s="220" t="s">
        <v>87</v>
      </c>
      <c r="H47" s="221"/>
      <c r="I47" s="146"/>
      <c r="J47" s="146"/>
      <c r="K47" s="146"/>
      <c r="L47" s="151"/>
    </row>
    <row r="48" spans="3:14" outlineLevel="1" x14ac:dyDescent="0.2">
      <c r="C48" s="227" t="str">
        <f>IF(J41&lt;&gt;K41,"Calcular Porcentaje","No aplica Calcular")</f>
        <v>No aplica Calcular</v>
      </c>
      <c r="D48" s="228"/>
      <c r="E48" s="155"/>
      <c r="F48" s="83"/>
      <c r="G48" s="227" t="str">
        <f>IF(J5&lt;&gt;K5,"Calcular Porcentaje","No aplica Calcular")</f>
        <v>Calcular Porcentaje</v>
      </c>
      <c r="H48" s="228"/>
      <c r="I48" s="157"/>
      <c r="J48" s="157"/>
      <c r="K48" s="146"/>
      <c r="L48" s="151"/>
    </row>
    <row r="49" spans="3:14" s="153" customFormat="1" outlineLevel="1" x14ac:dyDescent="0.2">
      <c r="C49" s="154"/>
      <c r="D49" s="155"/>
      <c r="E49" s="145"/>
      <c r="F49" s="145"/>
      <c r="G49" s="146"/>
      <c r="H49" s="146"/>
      <c r="I49" s="156"/>
      <c r="J49" s="156"/>
      <c r="K49" s="146"/>
      <c r="L49" s="151"/>
    </row>
    <row r="50" spans="3:14" s="153" customFormat="1" outlineLevel="1" x14ac:dyDescent="0.2">
      <c r="C50" s="154"/>
      <c r="D50" s="155"/>
      <c r="E50" s="145"/>
      <c r="F50" s="145"/>
      <c r="G50" s="146"/>
      <c r="H50" s="146"/>
      <c r="I50" s="156"/>
      <c r="J50" s="156"/>
      <c r="K50" s="146"/>
      <c r="L50" s="151"/>
    </row>
    <row r="51" spans="3:14" outlineLevel="1" x14ac:dyDescent="0.2">
      <c r="C51" s="150"/>
      <c r="D51" s="83"/>
      <c r="E51" s="83"/>
      <c r="F51" s="83"/>
      <c r="G51" s="123"/>
      <c r="H51" s="123"/>
      <c r="I51" s="83"/>
      <c r="J51" s="123"/>
      <c r="K51" s="146"/>
      <c r="L51" s="151"/>
      <c r="M51" s="218" t="s">
        <v>85</v>
      </c>
      <c r="N51" s="219"/>
    </row>
    <row r="52" spans="3:14" outlineLevel="1" x14ac:dyDescent="0.2">
      <c r="C52" s="89"/>
      <c r="D52" s="83"/>
      <c r="E52" s="145"/>
      <c r="F52" s="83"/>
      <c r="G52" s="123"/>
      <c r="H52" s="123"/>
      <c r="I52" s="83"/>
      <c r="J52" s="83"/>
      <c r="K52" s="146"/>
      <c r="L52" s="151"/>
      <c r="M52" s="224">
        <v>0.3</v>
      </c>
      <c r="N52" s="219"/>
    </row>
    <row r="53" spans="3:14" outlineLevel="1" x14ac:dyDescent="0.2">
      <c r="C53" s="89"/>
      <c r="D53" s="83"/>
      <c r="E53" s="83"/>
      <c r="F53" s="83"/>
      <c r="G53" s="123"/>
      <c r="H53" s="123"/>
      <c r="I53" s="83"/>
      <c r="J53" s="83"/>
      <c r="K53" s="146"/>
      <c r="L53" s="151"/>
      <c r="M53" s="225">
        <f>K5*30%</f>
        <v>25353.599999999999</v>
      </c>
      <c r="N53" s="226"/>
    </row>
    <row r="54" spans="3:14" outlineLevel="1" x14ac:dyDescent="0.2">
      <c r="C54" s="89"/>
      <c r="D54" s="83"/>
      <c r="E54" s="83"/>
      <c r="F54" s="83"/>
      <c r="G54" s="123"/>
      <c r="H54" s="123"/>
      <c r="I54" s="123"/>
      <c r="J54" s="123"/>
      <c r="K54" s="146"/>
      <c r="L54" s="151"/>
    </row>
    <row r="55" spans="3:14" outlineLevel="1" x14ac:dyDescent="0.2">
      <c r="C55" s="89"/>
      <c r="D55" s="83"/>
      <c r="E55" s="83"/>
      <c r="F55" s="83"/>
      <c r="G55" s="83"/>
      <c r="H55" s="123"/>
      <c r="I55" s="83"/>
      <c r="J55" s="83"/>
      <c r="K55" s="146"/>
      <c r="L55" s="151"/>
    </row>
    <row r="56" spans="3:14" outlineLevel="1" x14ac:dyDescent="0.2">
      <c r="C56" s="89"/>
      <c r="D56" s="83"/>
      <c r="E56" s="83"/>
      <c r="F56" s="83"/>
      <c r="G56" s="83"/>
      <c r="H56" s="123"/>
      <c r="I56" s="83"/>
      <c r="J56" s="83"/>
      <c r="K56" s="146"/>
      <c r="L56" s="151"/>
    </row>
    <row r="57" spans="3:14" ht="12" outlineLevel="1" x14ac:dyDescent="0.25">
      <c r="C57" s="89"/>
      <c r="D57" s="83"/>
      <c r="E57" s="220" t="s">
        <v>84</v>
      </c>
      <c r="F57" s="221"/>
      <c r="G57" s="83"/>
      <c r="H57" s="123"/>
      <c r="I57" s="152"/>
      <c r="J57" s="146"/>
      <c r="K57" s="146"/>
      <c r="L57" s="151"/>
    </row>
    <row r="58" spans="3:14" ht="12" outlineLevel="1" x14ac:dyDescent="0.25">
      <c r="C58" s="89"/>
      <c r="D58" s="83"/>
      <c r="E58" s="227">
        <f>K41*20%</f>
        <v>126417.702</v>
      </c>
      <c r="F58" s="228"/>
      <c r="G58" s="83"/>
      <c r="H58" s="123"/>
      <c r="I58" s="152"/>
      <c r="J58" s="146"/>
      <c r="K58" s="146"/>
      <c r="L58" s="151"/>
    </row>
    <row r="59" spans="3:14" outlineLevel="1" x14ac:dyDescent="0.2">
      <c r="C59" s="89"/>
      <c r="D59" s="83"/>
      <c r="E59" s="145"/>
      <c r="F59" s="229"/>
      <c r="G59" s="229"/>
      <c r="H59" s="123"/>
      <c r="I59" s="146"/>
      <c r="J59" s="146"/>
      <c r="K59" s="146"/>
      <c r="L59" s="151"/>
    </row>
    <row r="60" spans="3:14" outlineLevel="1" x14ac:dyDescent="0.2">
      <c r="C60" s="89"/>
      <c r="D60" s="83"/>
      <c r="E60" s="83"/>
      <c r="F60" s="83"/>
      <c r="G60" s="123"/>
      <c r="H60" s="123"/>
      <c r="I60" s="123"/>
      <c r="J60" s="123"/>
      <c r="K60" s="123"/>
      <c r="L60" s="91"/>
    </row>
    <row r="61" spans="3:14" outlineLevel="1" x14ac:dyDescent="0.2">
      <c r="C61" s="89"/>
      <c r="D61" s="83"/>
      <c r="E61" s="83"/>
      <c r="F61" s="83"/>
      <c r="G61" s="123"/>
      <c r="H61" s="123"/>
      <c r="I61" s="123"/>
      <c r="J61" s="123"/>
      <c r="K61" s="123"/>
      <c r="L61" s="91"/>
    </row>
    <row r="62" spans="3:14" outlineLevel="1" x14ac:dyDescent="0.2">
      <c r="C62" s="89"/>
      <c r="D62" s="83"/>
      <c r="E62" s="220" t="s">
        <v>88</v>
      </c>
      <c r="F62" s="221"/>
      <c r="G62" s="123"/>
      <c r="H62" s="123"/>
      <c r="I62" s="123"/>
      <c r="J62" s="123"/>
      <c r="K62" s="123"/>
      <c r="L62" s="91"/>
    </row>
    <row r="63" spans="3:14" outlineLevel="1" x14ac:dyDescent="0.2">
      <c r="C63" s="89"/>
      <c r="D63" s="83"/>
      <c r="E63" s="222">
        <f>IF(E58&gt;=K5,E58,20%*K5)</f>
        <v>126417.702</v>
      </c>
      <c r="F63" s="223"/>
      <c r="G63" s="123"/>
      <c r="H63" s="123"/>
      <c r="I63" s="123"/>
      <c r="J63" s="123"/>
      <c r="K63" s="123"/>
      <c r="L63" s="91"/>
    </row>
    <row r="64" spans="3:14" outlineLevel="1" x14ac:dyDescent="0.2">
      <c r="C64" s="89"/>
      <c r="D64" s="83"/>
      <c r="E64" s="83"/>
      <c r="F64" s="83"/>
      <c r="G64" s="83"/>
      <c r="H64" s="123"/>
      <c r="I64" s="123"/>
      <c r="J64" s="123"/>
      <c r="K64" s="123"/>
      <c r="L64" s="91"/>
    </row>
    <row r="65" spans="1:24" outlineLevel="1" x14ac:dyDescent="0.2">
      <c r="C65" s="89"/>
      <c r="D65" s="83"/>
      <c r="E65" s="83"/>
      <c r="F65" s="83"/>
      <c r="G65" s="83"/>
      <c r="H65" s="123"/>
      <c r="I65" s="123"/>
      <c r="J65" s="123"/>
      <c r="K65" s="123"/>
      <c r="L65" s="91"/>
    </row>
    <row r="66" spans="1:24" outlineLevel="1" x14ac:dyDescent="0.2">
      <c r="C66" s="89"/>
      <c r="D66" s="83"/>
      <c r="E66" s="83"/>
      <c r="F66" s="83"/>
      <c r="G66" s="123"/>
      <c r="H66" s="123"/>
      <c r="I66" s="123"/>
      <c r="J66" s="123"/>
      <c r="K66" s="123"/>
      <c r="L66" s="91"/>
    </row>
    <row r="67" spans="1:24" outlineLevel="1" x14ac:dyDescent="0.2">
      <c r="C67" s="89"/>
      <c r="D67" s="83"/>
      <c r="E67" s="83"/>
      <c r="F67" s="83"/>
      <c r="G67" s="123"/>
      <c r="H67" s="123"/>
      <c r="I67" s="123"/>
      <c r="J67" s="123"/>
      <c r="K67" s="123"/>
      <c r="L67" s="91"/>
    </row>
    <row r="68" spans="1:24" outlineLevel="1" x14ac:dyDescent="0.2">
      <c r="C68" s="89"/>
      <c r="D68" s="83"/>
      <c r="E68" s="83"/>
      <c r="F68" s="83"/>
      <c r="G68" s="123"/>
      <c r="H68" s="123"/>
      <c r="I68" s="123"/>
      <c r="J68" s="123"/>
      <c r="K68" s="123"/>
      <c r="L68" s="91"/>
    </row>
    <row r="69" spans="1:24" outlineLevel="1" x14ac:dyDescent="0.2">
      <c r="C69" s="92"/>
      <c r="D69" s="93"/>
      <c r="E69" s="93"/>
      <c r="F69" s="93"/>
      <c r="G69" s="94"/>
      <c r="H69" s="94"/>
      <c r="I69" s="94"/>
      <c r="J69" s="94"/>
      <c r="K69" s="94"/>
      <c r="L69" s="95"/>
    </row>
    <row r="70" spans="1:24" x14ac:dyDescent="0.2">
      <c r="C70" s="83"/>
      <c r="D70" s="83"/>
      <c r="E70" s="83"/>
      <c r="F70" s="83"/>
      <c r="G70" s="84"/>
      <c r="H70" s="84"/>
      <c r="I70" s="84"/>
      <c r="J70" s="84"/>
      <c r="K70" s="84"/>
    </row>
    <row r="71" spans="1:24" ht="34.950000000000003" customHeight="1" x14ac:dyDescent="0.2">
      <c r="C71" s="9"/>
      <c r="D71" s="9"/>
      <c r="E71" s="9"/>
      <c r="F71" s="9"/>
      <c r="G71" s="9"/>
      <c r="H71" s="9"/>
      <c r="I71" s="9"/>
      <c r="J71" s="9"/>
      <c r="K71" s="9"/>
      <c r="L71" s="9"/>
    </row>
    <row r="72" spans="1:24" ht="15" hidden="1" customHeight="1" outlineLevel="1" x14ac:dyDescent="0.25">
      <c r="C72" s="188" t="s">
        <v>91</v>
      </c>
      <c r="D72" s="189"/>
      <c r="E72" s="189"/>
      <c r="F72" s="189"/>
      <c r="G72" s="189"/>
      <c r="H72" s="189"/>
      <c r="I72" s="189"/>
      <c r="J72" s="189"/>
      <c r="K72" s="189"/>
      <c r="L72" s="190"/>
    </row>
    <row r="73" spans="1:24" hidden="1" outlineLevel="1" x14ac:dyDescent="0.2">
      <c r="C73" s="89"/>
      <c r="D73" s="83"/>
      <c r="E73" s="83"/>
      <c r="F73" s="83"/>
      <c r="G73" s="84"/>
      <c r="H73" s="84"/>
      <c r="I73" s="84"/>
      <c r="J73" s="84"/>
      <c r="K73" s="84"/>
      <c r="L73" s="91"/>
      <c r="M73" s="3"/>
    </row>
    <row r="74" spans="1:24" hidden="1" outlineLevel="1" x14ac:dyDescent="0.2">
      <c r="C74" s="125" t="s">
        <v>55</v>
      </c>
      <c r="D74" s="196" t="s">
        <v>89</v>
      </c>
      <c r="E74" s="196"/>
      <c r="F74" s="83"/>
      <c r="G74" s="84"/>
      <c r="H74" s="84"/>
      <c r="I74" s="84"/>
      <c r="J74" s="84"/>
      <c r="K74" s="84"/>
      <c r="L74" s="91"/>
      <c r="M74" s="3"/>
    </row>
    <row r="75" spans="1:24" s="3" customFormat="1" hidden="1" outlineLevel="1" x14ac:dyDescent="0.2">
      <c r="A75" s="4"/>
      <c r="B75" s="4"/>
      <c r="C75" s="89"/>
      <c r="D75" s="83"/>
      <c r="E75" s="83"/>
      <c r="F75" s="83"/>
      <c r="G75" s="84"/>
      <c r="H75" s="84"/>
      <c r="I75" s="84"/>
      <c r="J75" s="84"/>
      <c r="K75" s="84"/>
      <c r="L75" s="9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s="3" customFormat="1" ht="14.4" hidden="1" customHeight="1" outlineLevel="1" x14ac:dyDescent="0.2">
      <c r="A76" s="4"/>
      <c r="B76" s="4"/>
      <c r="C76" s="159">
        <v>1094</v>
      </c>
      <c r="D76" s="195">
        <f>E63</f>
        <v>126417.702</v>
      </c>
      <c r="E76" s="195"/>
      <c r="F76" s="124"/>
      <c r="G76" s="124"/>
      <c r="H76" s="84"/>
      <c r="I76" s="84"/>
      <c r="J76" s="84"/>
      <c r="K76" s="84"/>
      <c r="L76" s="9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s="3" customFormat="1" hidden="1" outlineLevel="1" x14ac:dyDescent="0.2">
      <c r="A77" s="4"/>
      <c r="B77" s="4"/>
      <c r="C77" s="89"/>
      <c r="D77" s="83"/>
      <c r="E77" s="83"/>
      <c r="F77" s="83"/>
      <c r="G77" s="84"/>
      <c r="H77" s="84"/>
      <c r="I77" s="84"/>
      <c r="J77" s="84"/>
      <c r="K77" s="84"/>
      <c r="L77" s="9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s="3" customFormat="1" hidden="1" outlineLevel="1" x14ac:dyDescent="0.2">
      <c r="A78" s="4"/>
      <c r="B78" s="4"/>
      <c r="C78" s="92"/>
      <c r="D78" s="93"/>
      <c r="E78" s="93"/>
      <c r="F78" s="93"/>
      <c r="G78" s="94"/>
      <c r="H78" s="94"/>
      <c r="I78" s="94"/>
      <c r="J78" s="94"/>
      <c r="K78" s="94"/>
      <c r="L78" s="95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s="3" customFormat="1" hidden="1" outlineLevel="1" x14ac:dyDescent="0.2">
      <c r="A79" s="4"/>
      <c r="B79" s="4"/>
      <c r="C79" s="4"/>
      <c r="D79" s="4"/>
      <c r="E79" s="4"/>
      <c r="F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s="3" customFormat="1" hidden="1" outlineLevel="1" x14ac:dyDescent="0.2">
      <c r="A80" s="4"/>
      <c r="B80" s="4"/>
      <c r="C80" s="4"/>
      <c r="D80" s="4"/>
      <c r="E80" s="4"/>
      <c r="F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s="3" customFormat="1" collapsed="1" x14ac:dyDescent="0.2">
      <c r="A81" s="4"/>
      <c r="B81" s="4"/>
      <c r="C81" s="4"/>
      <c r="D81" s="4"/>
      <c r="E81" s="4"/>
      <c r="F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7" spans="1:24" s="3" customFormat="1" x14ac:dyDescent="0.2">
      <c r="A87" s="4"/>
      <c r="B87" s="4"/>
      <c r="C87" s="4"/>
      <c r="D87" s="4"/>
      <c r="E87" s="4"/>
      <c r="F87" s="4"/>
      <c r="H87" s="3" t="s">
        <v>5</v>
      </c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s="3" customFormat="1" x14ac:dyDescent="0.2">
      <c r="A88" s="4"/>
      <c r="B88" s="4"/>
      <c r="C88" s="4"/>
      <c r="D88" s="4"/>
      <c r="E88" s="4"/>
      <c r="F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s="3" customFormat="1" x14ac:dyDescent="0.2">
      <c r="A89" s="4"/>
      <c r="B89" s="4"/>
      <c r="C89" s="4"/>
      <c r="D89" s="4"/>
      <c r="E89" s="4"/>
      <c r="F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s="3" customFormat="1" x14ac:dyDescent="0.2">
      <c r="A90" s="4"/>
      <c r="B90" s="4"/>
      <c r="C90" s="4"/>
      <c r="D90" s="4"/>
      <c r="E90" s="4"/>
      <c r="F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s="3" customFormat="1" x14ac:dyDescent="0.2">
      <c r="A91" s="4"/>
      <c r="B91" s="4"/>
      <c r="C91" s="4"/>
      <c r="D91" s="4"/>
      <c r="E91" s="4"/>
      <c r="F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s="3" customFormat="1" x14ac:dyDescent="0.2">
      <c r="A92" s="4"/>
      <c r="B92" s="4"/>
      <c r="C92" s="4"/>
      <c r="D92" s="4"/>
      <c r="E92" s="4"/>
      <c r="F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s="3" customFormat="1" x14ac:dyDescent="0.2">
      <c r="A93" s="4"/>
      <c r="B93" s="4"/>
      <c r="C93" s="4"/>
      <c r="D93" s="4"/>
      <c r="E93" s="4"/>
      <c r="F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s="3" customFormat="1" x14ac:dyDescent="0.2">
      <c r="A94" s="4"/>
      <c r="B94" s="4"/>
      <c r="C94" s="4"/>
      <c r="D94" s="4"/>
      <c r="E94" s="4"/>
      <c r="F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</sheetData>
  <mergeCells count="39">
    <mergeCell ref="C47:D47"/>
    <mergeCell ref="D74:E74"/>
    <mergeCell ref="G47:H47"/>
    <mergeCell ref="C48:D48"/>
    <mergeCell ref="G48:H48"/>
    <mergeCell ref="F59:G59"/>
    <mergeCell ref="C72:L72"/>
    <mergeCell ref="D76:E76"/>
    <mergeCell ref="M51:N51"/>
    <mergeCell ref="E57:F57"/>
    <mergeCell ref="E62:F62"/>
    <mergeCell ref="E63:F63"/>
    <mergeCell ref="M52:N52"/>
    <mergeCell ref="M53:N53"/>
    <mergeCell ref="E58:F58"/>
    <mergeCell ref="C38:L38"/>
    <mergeCell ref="E17:F17"/>
    <mergeCell ref="J17:K17"/>
    <mergeCell ref="E18:F18"/>
    <mergeCell ref="J18:K18"/>
    <mergeCell ref="J19:K19"/>
    <mergeCell ref="E23:F23"/>
    <mergeCell ref="C25:L25"/>
    <mergeCell ref="E27:F27"/>
    <mergeCell ref="E30:F30"/>
    <mergeCell ref="E32:F32"/>
    <mergeCell ref="E34:F34"/>
    <mergeCell ref="E14:F14"/>
    <mergeCell ref="J14:K14"/>
    <mergeCell ref="E15:F15"/>
    <mergeCell ref="J15:K15"/>
    <mergeCell ref="E16:F16"/>
    <mergeCell ref="J16:K16"/>
    <mergeCell ref="C1:L1"/>
    <mergeCell ref="G3:L3"/>
    <mergeCell ref="C4:F4"/>
    <mergeCell ref="C11:L11"/>
    <mergeCell ref="C13:F13"/>
    <mergeCell ref="H13:K13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19"/>
  <sheetViews>
    <sheetView showGridLines="0" workbookViewId="0">
      <selection activeCell="C11" sqref="C11"/>
    </sheetView>
  </sheetViews>
  <sheetFormatPr baseColWidth="10" defaultRowHeight="13.8" x14ac:dyDescent="0.25"/>
  <cols>
    <col min="1" max="2" width="11.5546875" style="231"/>
    <col min="3" max="3" width="29.6640625" style="231" bestFit="1" customWidth="1"/>
    <col min="4" max="6" width="11.5546875" style="231"/>
    <col min="7" max="7" width="33.77734375" style="231" customWidth="1"/>
    <col min="8" max="16384" width="11.5546875" style="231"/>
  </cols>
  <sheetData>
    <row r="2" spans="3:9" x14ac:dyDescent="0.25">
      <c r="C2" s="237" t="s">
        <v>61</v>
      </c>
      <c r="D2" s="237" t="s">
        <v>105</v>
      </c>
    </row>
    <row r="3" spans="3:9" ht="15" x14ac:dyDescent="0.25">
      <c r="C3" s="233" t="s">
        <v>96</v>
      </c>
      <c r="D3" s="234" t="s">
        <v>103</v>
      </c>
      <c r="G3" s="230" t="s">
        <v>94</v>
      </c>
      <c r="I3" s="231" t="s">
        <v>101</v>
      </c>
    </row>
    <row r="4" spans="3:9" x14ac:dyDescent="0.25">
      <c r="C4" s="233" t="s">
        <v>97</v>
      </c>
      <c r="D4" s="235">
        <v>1</v>
      </c>
      <c r="G4" s="231" t="s">
        <v>95</v>
      </c>
      <c r="I4" s="231" t="s">
        <v>104</v>
      </c>
    </row>
    <row r="5" spans="3:9" x14ac:dyDescent="0.25">
      <c r="C5" s="233" t="s">
        <v>98</v>
      </c>
      <c r="D5" s="233"/>
    </row>
    <row r="6" spans="3:9" x14ac:dyDescent="0.25">
      <c r="C6" s="233" t="s">
        <v>99</v>
      </c>
      <c r="D6" s="236" t="s">
        <v>102</v>
      </c>
    </row>
    <row r="7" spans="3:9" x14ac:dyDescent="0.25">
      <c r="C7" s="233" t="s">
        <v>100</v>
      </c>
      <c r="D7" s="235">
        <v>0.3</v>
      </c>
    </row>
    <row r="10" spans="3:9" x14ac:dyDescent="0.25">
      <c r="I10" s="232"/>
    </row>
    <row r="12" spans="3:9" ht="15" x14ac:dyDescent="0.25">
      <c r="C12" s="230"/>
    </row>
    <row r="17" spans="3:3" ht="15" x14ac:dyDescent="0.25">
      <c r="C17" s="230"/>
    </row>
    <row r="19" spans="3:3" ht="15" x14ac:dyDescent="0.25">
      <c r="C19" s="23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Alta-Emb Aliment p_des_ley </vt:lpstr>
      <vt:lpstr>Inflación-SMVM y Básico</vt:lpstr>
      <vt:lpstr>Retroactividad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2023-05-13T20:37:12Z</dcterms:created>
  <dcterms:modified xsi:type="dcterms:W3CDTF">2023-05-18T14:24:35Z</dcterms:modified>
</cp:coreProperties>
</file>