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29CB258A-DFE8-4FC1-B8AC-246E9CBE42E8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<sst xmlns="http://schemas.openxmlformats.org/spreadsheetml/2006/main" count="63" uniqueCount="44">
  <si>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</si>
  <si>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</si>
  <si>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</si>
  <si>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</si>
  <si>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</si>
  <si>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</si>
  <si>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</si>
  <si>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</si>
  <si>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</si>
  <si>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</si>
  <si>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</si>
  <si>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</si>
  <si>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</si>
  <si>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</si>
  <si>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</si>
  <si>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</si>
  <si>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</si>
  <si>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</si>
  <si>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</si>
  <si>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</si>
  <si>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</si>
  <si>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</si>
  <si>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</si>
  <si>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</si>
  <si>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</si>
  <si>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</si>
  <si>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</si>
  <si>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</si>
  <si>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</si>
  <si>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</si>
  <si>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</si>
  <si>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</si>
  <si>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</si>
  <si>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</si>
  <si>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</si>
  <si>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</si>
  <si>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</si>
  <si>
    <t>Mise en place du container FrontEnd</t>
  </si>
  <si>
    <t xml:space="preserve">Stand up  meeting </t>
  </si>
  <si>
    <t>Mise en place de la communication entre le frontend et le backend de la todo app</t>
  </si>
  <si>
    <t>Ecriture de la mise en place du backend</t>
  </si>
  <si>
    <t>Absence</t>
  </si>
  <si>
    <t>Ecriture du point 2.1 de la doc</t>
  </si>
  <si>
    <t>Mise en place du workflow Test &amp; audit &amp; 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</si>
</sst>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200</c:v>
                </c:pt>
                <c:pt idx="1">
                  <c:v>345</c:v>
                </c:pt>
                <c:pt idx="2">
                  <c:v>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0.31496062992125984</c:v>
                </c:pt>
                <c:pt idx="1">
                  <c:v>0.54330708661417326</c:v>
                </c:pt>
                <c:pt idx="2">
                  <c:v>0</c:v>
                </c:pt>
                <c:pt idx="3">
                  <c:v>0.14173228346456693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10 heures 35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360</v>
      </c>
      <c r="D4" s="19">
        <f>SUBTOTAL(9,$D$7:$D$531)</f>
        <v>275</v>
      </c>
      <c r="E4" s="29">
        <f>SUM(C4:D4)</f>
        <v>635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46</v>
      </c>
      <c r="B14" s="36">
        <v>45609</v>
      </c>
      <c r="C14" s="37">
        <v>1</v>
      </c>
      <c r="D14" s="38">
        <v>55</v>
      </c>
      <c r="E14" s="39" t="s">
        <v>2</v>
      </c>
      <c r="F14" s="28" t="s">
        <v>41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47</v>
      </c>
      <c r="B15" s="36">
        <v>45616</v>
      </c>
      <c r="C15" s="37"/>
      <c r="D15" s="38">
        <v>15</v>
      </c>
      <c r="E15" s="39" t="s">
        <v>2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40">
        <v>45616</v>
      </c>
      <c r="C16" s="41">
        <v>1</v>
      </c>
      <c r="D16" s="42">
        <v>20</v>
      </c>
      <c r="E16" s="43" t="s">
        <v>19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36">
        <v>45616</v>
      </c>
      <c r="C17" s="37"/>
      <c r="D17" s="38">
        <v>45</v>
      </c>
      <c r="E17" s="39" t="s">
        <v>19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48</v>
      </c>
      <c r="B18" s="40">
        <v>45623</v>
      </c>
      <c r="C18" s="41"/>
      <c r="D18" s="42">
        <v>15</v>
      </c>
      <c r="E18" s="43" t="s">
        <v>2</v>
      </c>
      <c r="F18" s="28" t="s">
        <v>38</v>
      </c>
      <c r="G18" s="45"/>
      <c r="O18">
        <v>50</v>
      </c>
    </row>
    <row r="19" spans="1:15" x14ac:dyDescent="0.25">
      <c r="A19" s="74">
        <f>IF(ISBLANK(B19),"",_xlfn.ISOWEEKNUM('Journal de travail'!$B19))</f>
        <v>48</v>
      </c>
      <c r="B19" s="36">
        <v>45623</v>
      </c>
      <c r="C19" s="37">
        <v>1</v>
      </c>
      <c r="D19" s="38">
        <v>5</v>
      </c>
      <c r="E19" s="39" t="s">
        <v>4</v>
      </c>
      <c r="F19" s="28" t="s">
        <v>42</v>
      </c>
      <c r="G19" s="46"/>
      <c r="O19">
        <v>55</v>
      </c>
    </row>
    <row r="20" spans="1:15" x14ac:dyDescent="0.25">
      <c r="A20" s="73">
        <f>IF(ISBLANK(B20),"",_xlfn.ISOWEEKNUM('Journal de travail'!$B20))</f>
        <v>48</v>
      </c>
      <c r="B20" s="36">
        <v>45623</v>
      </c>
      <c r="C20" s="37">
        <v>1</v>
      </c>
      <c r="D20" s="38">
        <v>5</v>
      </c>
      <c r="E20" s="39" t="s">
        <v>19</v>
      </c>
      <c r="F20" s="28" t="s">
        <v>43</v>
      </c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140</v>
      </c>
      <c r="C6">
        <f t="shared" ref="C6:C9" si="0">SUM(A6:B6)</f>
        <v>200</v>
      </c>
      <c r="E6" s="21" t="str">
        <f>'Journal de travail'!M8</f>
        <v>Analyse</v>
      </c>
      <c r="F6" s="50" t="str">
        <f>QUOTIENT(SUM(A6:B6),60)&amp;" h "&amp;TEXT(MOD(SUM(A6:B6),60), "00")&amp;" min"</f>
        <v>3 h 20 min</v>
      </c>
      <c r="G6" s="47">
        <f>SUM(A6:B6)/$C$10</f>
        <v>0.31496062992125984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240</v>
      </c>
      <c r="B7">
        <f>SUMIF('Journal de travail'!$E$7:$E$532,Plannification!E7,'Journal de travail'!$D$7:$D$532)</f>
        <v>105</v>
      </c>
      <c r="C7">
        <f t="shared" si="0"/>
        <v>345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5 h 45 min</v>
      </c>
      <c r="G7" s="56">
        <f t="shared" ref="G7:G9" si="2">SUM(A7:B7)/$C$10</f>
        <v>0.54330708661417326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30</v>
      </c>
      <c r="C9">
        <f t="shared" si="0"/>
        <v>90</v>
      </c>
      <c r="E9" s="23" t="str">
        <f>'Journal de travail'!M11</f>
        <v>Documentation</v>
      </c>
      <c r="F9" s="55" t="str">
        <f t="shared" si="1"/>
        <v>1 h 30 min</v>
      </c>
      <c r="G9" s="56">
        <f t="shared" si="2"/>
        <v>0.14173228346456693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360</v>
      </c>
      <c r="B10">
        <f>SUM(B6:B9)</f>
        <v>275</v>
      </c>
      <c r="C10">
        <f>SUM(A10:B10)</f>
        <v>635</v>
      </c>
      <c r="E10" s="20" t="s">
        <v>18</v>
      </c>
      <c r="F10" s="50" t="str">
        <f t="shared" si="1"/>
        <v>10 h 35 min</v>
      </c>
      <c r="G10" s="57">
        <f>C10/C11</f>
        <v>0.12026515151515152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2024-11-27T15:21:11Z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