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C6B37642-DC81-497B-A0F0-E9970C31118E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<sst xmlns="http://schemas.openxmlformats.org/spreadsheetml/2006/main" count="47" uniqueCount="37">
  <si>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</si>
  <si>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</si>
  <si>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</si>
  <si>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</si>
  <si>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</si>
  <si>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</si>
  <si>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</si>
  <si>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</si>
  <si>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</si>
  <si>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</si>
  <si>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</si>
  <si>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</si>
  <si>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</si>
  <si>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</si>
  <si>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</si>
  <si>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</si>
  <si>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</si>
  <si>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</si>
  <si>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</si>
  <si>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</si>
  <si>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</si>
  <si>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</si>
  <si>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</si>
  <si>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</si>
  <si>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</si>
  <si>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</si>
  <si>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</si>
  <si>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</si>
  <si>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Belkhiria Sofiène</t>
  </si>
  <si>
    <t>P_DevOps</t>
  </si>
  <si>
    <t>11.11.2024  au 10.01.2025</t>
  </si>
  <si>
    <t>Planif projet</t>
  </si>
  <si>
    <t>Création d'un container mongoDB</t>
  </si>
  <si>
    <t xml:space="preserve">Creation d'un container Backend se connectant a la db </t>
  </si>
  <si>
    <t>Aide avec Mathis pour la mise en place du frontEnd</t>
  </si>
  <si>
    <t>Création du github ainsi que du github Projects + création des journaux de travaux</t>
  </si>
  <si>
    <t>M.Schaffter nous a présenter le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</si>
</sst>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color rgb="FF569CD6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55</c:v>
                </c:pt>
                <c:pt idx="1">
                  <c:v>90</c:v>
                </c:pt>
                <c:pt idx="2">
                  <c:v>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0.3235294117647059</c:v>
                </c:pt>
                <c:pt idx="1">
                  <c:v>0.52941176470588236</c:v>
                </c:pt>
                <c:pt idx="2">
                  <c:v>0</c:v>
                </c:pt>
                <c:pt idx="3">
                  <c:v>0.14705882352941177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28</v>
      </c>
      <c r="D2" s="81"/>
      <c r="E2" s="81"/>
      <c r="F2" s="5" t="s">
        <v>1</v>
      </c>
      <c r="G2" s="75" t="s">
        <v>29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2 heures 50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110</v>
      </c>
      <c r="E4" s="29">
        <f>SUM(C4:D4)</f>
        <v>170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25</v>
      </c>
      <c r="E7" s="35" t="s">
        <v>4</v>
      </c>
      <c r="F7" s="28" t="s">
        <v>35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30</v>
      </c>
      <c r="E8" s="39" t="s">
        <v>2</v>
      </c>
      <c r="F8" s="28" t="s">
        <v>36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25</v>
      </c>
      <c r="E9" s="43" t="s">
        <v>2</v>
      </c>
      <c r="F9" s="28" t="s">
        <v>31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/>
      <c r="D10" s="38">
        <v>20</v>
      </c>
      <c r="E10" s="39" t="s">
        <v>19</v>
      </c>
      <c r="F10" s="28" t="s">
        <v>32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>
        <v>1</v>
      </c>
      <c r="D11" s="42">
        <v>5</v>
      </c>
      <c r="E11" s="43" t="s">
        <v>19</v>
      </c>
      <c r="F11" s="28" t="s">
        <v>33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45</v>
      </c>
      <c r="B12" s="36">
        <v>45602</v>
      </c>
      <c r="C12" s="37"/>
      <c r="D12" s="38">
        <v>5</v>
      </c>
      <c r="E12" s="39" t="s">
        <v>19</v>
      </c>
      <c r="F12" s="28" t="s">
        <v>34</v>
      </c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80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55</v>
      </c>
      <c r="C6">
        <f t="shared" ref="C6:C9" si="0">SUM(A6:B6)</f>
        <v>55</v>
      </c>
      <c r="E6" s="21" t="str">
        <f>'Journal de travail'!M8</f>
        <v>Analyse</v>
      </c>
      <c r="F6" s="50" t="str">
        <f>QUOTIENT(SUM(A6:B6),60)&amp;" h "&amp;TEXT(MOD(SUM(A6:B6),60), "00")&amp;" min"</f>
        <v>0 h 55 min</v>
      </c>
      <c r="G6" s="47">
        <f>SUM(A6:B6)/$C$10</f>
        <v>0.3235294117647059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60</v>
      </c>
      <c r="B7">
        <f>SUMIF('Journal de travail'!$E$7:$E$532,Plannification!E7,'Journal de travail'!$D$7:$D$532)</f>
        <v>30</v>
      </c>
      <c r="C7">
        <f t="shared" si="0"/>
        <v>90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 h 30 min</v>
      </c>
      <c r="G7" s="56">
        <f t="shared" ref="G7:G9" si="2">SUM(A7:B7)/$C$10</f>
        <v>0.52941176470588236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25</v>
      </c>
      <c r="C9">
        <f t="shared" si="0"/>
        <v>25</v>
      </c>
      <c r="E9" s="23" t="str">
        <f>'Journal de travail'!M11</f>
        <v>Documentation</v>
      </c>
      <c r="F9" s="55" t="str">
        <f t="shared" si="1"/>
        <v>0 h 25 min</v>
      </c>
      <c r="G9" s="56">
        <f t="shared" si="2"/>
        <v>0.14705882352941177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60</v>
      </c>
      <c r="B10">
        <f>SUM(B6:B9)</f>
        <v>110</v>
      </c>
      <c r="C10">
        <f>SUM(A10:B10)</f>
        <v>170</v>
      </c>
      <c r="E10" s="20" t="s">
        <v>18</v>
      </c>
      <c r="F10" s="50" t="str">
        <f t="shared" si="1"/>
        <v>2 h 50 min</v>
      </c>
      <c r="G10" s="57">
        <f>C10/C11</f>
        <v>3.2196969696969696E-2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2024-11-06T15:34:37Z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