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BF9CECD9-BB53-4628-BEBA-F1AA5306789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<sst xmlns="http://schemas.openxmlformats.org/spreadsheetml/2006/main" count="65" uniqueCount="47">
  <si>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</si>
  <si>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</si>
  <si>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</si>
  <si>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</si>
  <si>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</si>
  <si>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</si>
  <si>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</si>
  <si>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</si>
  <si>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</si>
  <si>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</si>
  <si>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</si>
  <si>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</si>
  <si>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</si>
  <si>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</si>
  <si>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</si>
  <si>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</si>
  <si>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</si>
  <si>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</si>
  <si>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</si>
  <si>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</si>
  <si>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</si>
  <si>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</si>
  <si>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</si>
  <si>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</si>
  <si>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</si>
  <si>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</si>
  <si>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</si>
  <si>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</si>
  <si>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</si>
  <si>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</si>
  <si>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</si>
  <si>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</si>
  <si>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</si>
  <si>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</si>
  <si>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</si>
  <si>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</si>
  <si>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</si>
  <si>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</si>
  <si>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</si>
  <si>
    <t>Ajout d'un test sur la méthode creatGraph afin de vérifier que le nombre de ligne du graph est équivalent au nombre de checkbox d'équipe cochée (Sauf la checkbox "Tout supprimer")</t>
  </si>
  <si>
    <t>Doc: (rapport) Fin de l'écriture des points 2.4, 2.5 et 2.6</t>
  </si>
  <si>
    <t>Fix: (Graph.cs &amp;&amp; form1.cs) fix d'un bug rendant dedendant les donnée si l'utilisateur recharge un fichier</t>
  </si>
  <si>
    <t>doc: (rapport) Ecriture des point 2.3 et 3.4</t>
  </si>
  <si>
    <t>Doc: (Rapport) réalisation du point 3.5</t>
  </si>
  <si>
    <t>doc: (Rapport) rédaction des points 4 et 5 du rapport</t>
  </si>
  <si>
    <t>Chore: (DataSelction.cs, Form1.cs) Ajout d'une gestion d'erreur sur la méthode loadFile</t>
  </si>
  <si>
    <t>Doc: (rapport) Mise à jour du point ,3.4, 3 et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</si>
</sst>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6.9444444444444448E-2</c:v>
                </c:pt>
                <c:pt idx="2">
                  <c:v>3.4722222222222224E-2</c:v>
                </c:pt>
                <c:pt idx="3">
                  <c:v>0.1875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7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180</v>
      </c>
      <c r="D4" s="23">
        <f>SUBTOTAL(9,$D$7:$D$531)</f>
        <v>255</v>
      </c>
      <c r="E4" s="41">
        <f>SUM(C4:D4)</f>
        <v>435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 x14ac:dyDescent="0.2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44</v>
      </c>
      <c r="B16" s="47">
        <v>45594</v>
      </c>
      <c r="C16" s="48"/>
      <c r="D16" s="49">
        <v>25</v>
      </c>
      <c r="E16" s="50" t="s">
        <v>5</v>
      </c>
      <c r="F16" s="37" t="s">
        <v>37</v>
      </c>
      <c r="G16" s="16"/>
      <c r="O16">
        <v>40</v>
      </c>
    </row>
    <row r="17" spans="1:15" x14ac:dyDescent="0.25">
      <c r="A17" s="17">
        <f>IF(ISBLANK(B17),"",_xlfn.ISOWEEKNUM('Journal de travail'!$B17))</f>
        <v>44</v>
      </c>
      <c r="B17" s="51">
        <v>45594</v>
      </c>
      <c r="C17" s="52"/>
      <c r="D17" s="53">
        <v>15</v>
      </c>
      <c r="E17" s="54" t="s">
        <v>5</v>
      </c>
      <c r="F17" s="37" t="s">
        <v>38</v>
      </c>
      <c r="G17" s="18"/>
      <c r="O17">
        <v>45</v>
      </c>
    </row>
    <row r="18" spans="1:15" ht="31.5" x14ac:dyDescent="0.25">
      <c r="A18" s="8">
        <f>IF(ISBLANK(B18),"",_xlfn.ISOWEEKNUM('Journal de travail'!$B18))</f>
        <v>44</v>
      </c>
      <c r="B18" s="47">
        <v>45594</v>
      </c>
      <c r="C18" s="48"/>
      <c r="D18" s="49">
        <v>10</v>
      </c>
      <c r="E18" s="50" t="s">
        <v>5</v>
      </c>
      <c r="F18" s="37" t="s">
        <v>39</v>
      </c>
      <c r="G18" s="16"/>
      <c r="O18">
        <v>50</v>
      </c>
    </row>
    <row r="19" spans="1:15" x14ac:dyDescent="0.25">
      <c r="A19" s="17">
        <f>IF(ISBLANK(B19),"",_xlfn.ISOWEEKNUM('Journal de travail'!$B19))</f>
        <v>44</v>
      </c>
      <c r="B19" s="51">
        <v>45594</v>
      </c>
      <c r="C19" s="52"/>
      <c r="D19" s="53">
        <v>20</v>
      </c>
      <c r="E19" s="54" t="s">
        <v>6</v>
      </c>
      <c r="F19" s="37" t="s">
        <v>40</v>
      </c>
      <c r="G19" s="18"/>
      <c r="O19">
        <v>55</v>
      </c>
    </row>
    <row r="20" spans="1:15" ht="31.5" x14ac:dyDescent="0.25">
      <c r="A20" s="8">
        <f>IF(ISBLANK(B20),"",_xlfn.ISOWEEKNUM('Journal de travail'!$B20))</f>
        <v>44</v>
      </c>
      <c r="B20" s="47">
        <v>45595</v>
      </c>
      <c r="C20" s="48"/>
      <c r="D20" s="49">
        <v>10</v>
      </c>
      <c r="E20" s="50" t="s">
        <v>4</v>
      </c>
      <c r="F20" s="37" t="s">
        <v>41</v>
      </c>
      <c r="G20" s="16"/>
    </row>
    <row r="21" spans="1:15" x14ac:dyDescent="0.25">
      <c r="A21" s="17">
        <f>IF(ISBLANK(B21),"",_xlfn.ISOWEEKNUM('Journal de travail'!$B21))</f>
        <v>44</v>
      </c>
      <c r="B21" s="51">
        <v>45595</v>
      </c>
      <c r="C21" s="52">
        <v>2</v>
      </c>
      <c r="D21" s="53"/>
      <c r="E21" s="54" t="s">
        <v>6</v>
      </c>
      <c r="F21" s="37" t="s">
        <v>42</v>
      </c>
      <c r="G21" s="18"/>
    </row>
    <row r="22" spans="1:15" x14ac:dyDescent="0.25">
      <c r="A22" s="8">
        <f>IF(ISBLANK(B22),"",_xlfn.ISOWEEKNUM('Journal de travail'!$B22))</f>
        <v>44</v>
      </c>
      <c r="B22" s="47">
        <v>45596</v>
      </c>
      <c r="C22" s="48">
        <v>1</v>
      </c>
      <c r="D22" s="49"/>
      <c r="E22" s="50" t="s">
        <v>6</v>
      </c>
      <c r="F22" s="37" t="s">
        <v>43</v>
      </c>
      <c r="G22" s="16"/>
    </row>
    <row r="23" spans="1:15" x14ac:dyDescent="0.25">
      <c r="A23" s="17">
        <f>IF(ISBLANK(B23),"",_xlfn.ISOWEEKNUM('Journal de travail'!$B23))</f>
        <v>44</v>
      </c>
      <c r="B23" s="51">
        <v>45596</v>
      </c>
      <c r="C23" s="52"/>
      <c r="D23" s="53">
        <v>25</v>
      </c>
      <c r="E23" s="54" t="s">
        <v>6</v>
      </c>
      <c r="F23" s="37" t="s">
        <v>44</v>
      </c>
      <c r="G23" s="18"/>
    </row>
    <row r="24" spans="1:15" x14ac:dyDescent="0.25">
      <c r="A24" s="8">
        <f>IF(ISBLANK(B24),"",_xlfn.ISOWEEKNUM('Journal de travail'!$B24))</f>
        <v>44</v>
      </c>
      <c r="B24" s="47">
        <v>45597</v>
      </c>
      <c r="C24" s="48"/>
      <c r="D24" s="49">
        <v>30</v>
      </c>
      <c r="E24" s="50" t="s">
        <v>4</v>
      </c>
      <c r="F24" s="37" t="s">
        <v>45</v>
      </c>
      <c r="G24" s="16"/>
    </row>
    <row r="25" spans="1:15" x14ac:dyDescent="0.25">
      <c r="A25" s="17">
        <f>IF(ISBLANK(B25),"",_xlfn.ISOWEEKNUM('Journal de travail'!$B25))</f>
        <v>44</v>
      </c>
      <c r="B25" s="51">
        <v>45597</v>
      </c>
      <c r="C25" s="52"/>
      <c r="D25" s="53">
        <v>10</v>
      </c>
      <c r="E25" s="54" t="s">
        <v>6</v>
      </c>
      <c r="F25" s="37" t="s">
        <v>46</v>
      </c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100</v>
      </c>
      <c r="C5" s="42" t="str">
        <f>'Journal de travail'!M9</f>
        <v>Développement</v>
      </c>
      <c r="D5" s="34">
        <f t="shared" ref="D5:D11" si="0">(A5+B5)/1440</f>
        <v>6.9444444444444448E-2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50</v>
      </c>
      <c r="C6" s="27" t="str">
        <f>'Journal de travail'!M10</f>
        <v>Test</v>
      </c>
      <c r="D6" s="34">
        <f t="shared" si="0"/>
        <v>3.4722222222222224E-2</v>
      </c>
    </row>
    <row r="7" spans="1:4" x14ac:dyDescent="0.3">
      <c r="A7">
        <f>SUMIF('Journal de travail'!$E$7:$E$532,Analyse!C7,'Journal de travail'!$C$7:$C$532)*60</f>
        <v>180</v>
      </c>
      <c r="B7">
        <f>SUMIF('Journal de travail'!$E$7:$E$532,Analyse!C7,'Journal de travail'!$D$7:$D$532)</f>
        <v>90</v>
      </c>
      <c r="C7" s="28" t="str">
        <f>'Journal de travail'!M11</f>
        <v>Documentation</v>
      </c>
      <c r="D7" s="34">
        <f t="shared" si="0"/>
        <v>0.1875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0.30208333333333337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2024-11-01T14:28:29Z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