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lotThatLine\Docs\"/>
    </mc:Choice>
  </mc:AlternateContent>
  <xr:revisionPtr revIDLastSave="0" documentId="13_ncr:1_{6EEF2179-8B79-4CF7-80EB-933644236049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4590" yWindow="1215" windowWidth="21600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<sst xmlns="http://schemas.openxmlformats.org/spreadsheetml/2006/main" count="91" uniqueCount="60">
  <si>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</si>
  <si>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</si>
  <si>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</si>
  <si>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</si>
  <si>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</si>
  <si>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</si>
  <si>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</si>
  <si>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</si>
  <si>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</si>
  <si>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</si>
  <si>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</si>
  <si>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</si>
  <si>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</si>
  <si>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</si>
  <si>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</si>
  <si>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</si>
  <si>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</si>
  <si>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</si>
  <si>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</si>
  <si>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</si>
  <si>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</si>
  <si>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</si>
  <si>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</si>
  <si>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</si>
  <si>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</si>
  <si>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</si>
  <si>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Belkhiria Sofiène</t>
  </si>
  <si>
    <t>Plot that line</t>
  </si>
  <si>
    <t>30.08.2024  au 01.11.2024</t>
  </si>
  <si>
    <t xml:space="preserve">Création des user et technical stories </t>
  </si>
  <si>
    <t>Recherche du type de donnée (Voir technical Stories)</t>
  </si>
  <si>
    <t>Explication projet par M.Carrel</t>
  </si>
  <si>
    <t xml:space="preserve">Introduction par M.Carel + remplissage de la courde </t>
  </si>
  <si>
    <t xml:space="preserve">Daily scrum  (revue CDC + US iceScrum) </t>
  </si>
  <si>
    <t>Création d'un graphe (essaie non réussis pour cause de temps car temps perdu pour trouver la librairie nécéssaire)</t>
  </si>
  <si>
    <t>Création du premier graph grâce a ScottPlot (Petit problème rencontrer à cause d'un manque d'appelle dans une fonction)</t>
  </si>
  <si>
    <t>Création de deux nouvelle storie sur iceScrum (Conversion date en jour de la semaine + Graphe à multiple ligne)</t>
  </si>
  <si>
    <t>Création d'une méthode qui convertis une date en jour de la semaine</t>
  </si>
  <si>
    <t>Tentative d'afficher un string sur l'axe x avec Scottplot</t>
  </si>
  <si>
    <t>Tentative d'afficher un string sur l'axe x avec Scottplot réussi (problème rencontrer du a un changement dans la version de la libraire ayant changer le nom de certaine methode beaucoup de recherche ont du être faites)</t>
  </si>
  <si>
    <t>Refactorisation du tableau "nbPoint" en liste (factorisation nécessitant l'ajout d'une methode pour passer les valeur de la liste dans un tableau pour l'affichage du graph)</t>
  </si>
  <si>
    <t xml:space="preserve">Refactorisation du code du graphe afin qu'il puisse afficher plusieur équipes </t>
  </si>
  <si>
    <t>Création de la classe team et refactorisation du code afin qu'il utilise la liste des score de la classe team</t>
  </si>
  <si>
    <t xml:space="preserve">Appel a une api oke </t>
  </si>
  <si>
    <t>Absence</t>
  </si>
  <si>
    <t>Discussion avec le prof sur l'evolution du métier</t>
  </si>
  <si>
    <t>Ajout d'un fichier CSV contenant les données des équipes</t>
  </si>
  <si>
    <t>Ajout de la methode getAllTeams qui permet de récupéer toutes les équipe de la nba en lisant le fichier CSV</t>
  </si>
  <si>
    <t xml:space="preserve">Ajout de la methode getTeamsStats qui permet de récupérer pour chaque équipe NBA leur statistique pour la saison </t>
  </si>
  <si>
    <t>Essaie de conversion de la date en string du CSV en format numéros du jour de la semaine ()</t>
  </si>
  <si>
    <t>Récupération dans une liste d'équipe l'équipe ainsi que son score et le jour du match</t>
  </si>
  <si>
    <t>M.Carrel nous a donné des feedback sur l'avancé des projets (Besoin d'avancer sur la documentation)</t>
  </si>
  <si>
    <t>Fix de la méthode GetTeamStructure (Bug: La séléction des données était éronnée et attribuait le score de l'équipe à domicil si l'équipe jouait à l'extérieur)</t>
  </si>
  <si>
    <t>Feat: Affichage des ligne pour chaque équipe sur le graphe</t>
  </si>
  <si>
    <t>Création US</t>
  </si>
  <si>
    <t>Mise à jour VS</t>
  </si>
  <si>
    <t>Tentative de rendre les legendes cliquable (Non réussite)</t>
  </si>
  <si>
    <t>Feat: Mise en place du filtre par équipe</t>
  </si>
  <si>
    <t>Revue du test pratique avec le prof</t>
  </si>
  <si>
    <t xml:space="preserve">Revue/correction des user stories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</si>
</sst>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0" borderId="0" xfId="0" applyFont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4.1666666666666664E-2</c:v>
                </c:pt>
                <c:pt idx="1">
                  <c:v>0.46875</c:v>
                </c:pt>
                <c:pt idx="2">
                  <c:v>0</c:v>
                </c:pt>
                <c:pt idx="3">
                  <c:v>2.7777777777777776E-2</c:v>
                </c:pt>
                <c:pt idx="4">
                  <c:v>2.0833333333333332E-2</c:v>
                </c:pt>
                <c:pt idx="5">
                  <c:v>0</c:v>
                </c:pt>
                <c:pt idx="6">
                  <c:v>0</c:v>
                </c:pt>
                <c:pt idx="7">
                  <c:v>5.9027777777777776E-2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29" activePane="bottomLeft" state="frozen"/>
      <selection pane="bottomLeft" activeCell="F37" sqref="F37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6" t="s">
        <v>26</v>
      </c>
      <c r="D2" s="56"/>
      <c r="E2" s="56"/>
      <c r="F2" s="5" t="s">
        <v>2</v>
      </c>
      <c r="G2" s="6" t="s">
        <v>27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19 heurs 49 minutes</v>
      </c>
      <c r="D3" s="23"/>
      <c r="E3" s="3"/>
      <c r="F3" s="4" t="s">
        <v>10</v>
      </c>
      <c r="G3" s="7" t="s">
        <v>28</v>
      </c>
    </row>
    <row r="4" spans="1:15" ht="23.25" hidden="1" x14ac:dyDescent="0.35">
      <c r="B4" s="5"/>
      <c r="C4" s="23">
        <f>SUBTOTAL(9,$C$7:$C$531)*60</f>
        <v>600</v>
      </c>
      <c r="D4" s="23">
        <f>SUBTOTAL(9,$D$7:$D$531)</f>
        <v>590</v>
      </c>
      <c r="E4" s="41">
        <f>SUM(C4:D4)</f>
        <v>1190</v>
      </c>
      <c r="F4" s="4"/>
      <c r="G4" s="7"/>
    </row>
    <row r="5" spans="1:15" x14ac:dyDescent="0.25">
      <c r="C5" s="57" t="s">
        <v>16</v>
      </c>
      <c r="D5" s="57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 x14ac:dyDescent="0.25">
      <c r="A7" s="14">
        <f>IF(ISBLANK(B7),"",_xlfn.ISOWEEKNUM('Journal de travail'!$B7))</f>
        <v>35</v>
      </c>
      <c r="B7" s="43">
        <v>45534</v>
      </c>
      <c r="C7" s="44"/>
      <c r="D7" s="45">
        <v>15</v>
      </c>
      <c r="E7" s="46" t="s">
        <v>6</v>
      </c>
      <c r="F7" s="37" t="s">
        <v>29</v>
      </c>
      <c r="G7" s="15"/>
    </row>
    <row r="8" spans="1:15" x14ac:dyDescent="0.25">
      <c r="A8" s="8">
        <f>IF(ISBLANK(B8),"",_xlfn.ISOWEEKNUM('Journal de travail'!$B8))</f>
        <v>35</v>
      </c>
      <c r="B8" s="47">
        <v>45534</v>
      </c>
      <c r="C8" s="48">
        <v>1</v>
      </c>
      <c r="D8" s="49"/>
      <c r="E8" s="50" t="s">
        <v>22</v>
      </c>
      <c r="F8" s="37" t="s">
        <v>30</v>
      </c>
      <c r="G8" s="16"/>
      <c r="M8" t="s">
        <v>3</v>
      </c>
      <c r="N8">
        <v>1</v>
      </c>
      <c r="O8">
        <v>0</v>
      </c>
    </row>
    <row r="9" spans="1:15" x14ac:dyDescent="0.25">
      <c r="A9" s="17">
        <f>IF(ISBLANK(B9),"",_xlfn.ISOWEEKNUM('Journal de travail'!$B9))</f>
        <v>35</v>
      </c>
      <c r="B9" s="51">
        <v>45534</v>
      </c>
      <c r="C9" s="52">
        <v>1</v>
      </c>
      <c r="D9" s="53">
        <v>30</v>
      </c>
      <c r="E9" s="54" t="s">
        <v>22</v>
      </c>
      <c r="F9" s="37" t="s">
        <v>31</v>
      </c>
      <c r="G9" s="18"/>
      <c r="M9" t="s">
        <v>4</v>
      </c>
      <c r="N9">
        <v>2</v>
      </c>
      <c r="O9">
        <v>5</v>
      </c>
    </row>
    <row r="10" spans="1:15" ht="31.5" x14ac:dyDescent="0.25">
      <c r="A10" s="8">
        <f>IF(ISBLANK(B10),"",_xlfn.ISOWEEKNUM('Journal de travail'!$B10))</f>
        <v>35</v>
      </c>
      <c r="B10" s="47">
        <v>45534</v>
      </c>
      <c r="C10" s="48"/>
      <c r="D10" s="49">
        <v>10</v>
      </c>
      <c r="E10" s="50" t="s">
        <v>4</v>
      </c>
      <c r="F10" s="37" t="s">
        <v>34</v>
      </c>
      <c r="G10" s="16"/>
      <c r="M10" t="s">
        <v>5</v>
      </c>
      <c r="N10">
        <v>3</v>
      </c>
      <c r="O10">
        <v>10</v>
      </c>
    </row>
    <row r="11" spans="1:15" x14ac:dyDescent="0.25">
      <c r="A11" s="17">
        <f>IF(ISBLANK(B11),"",_xlfn.ISOWEEKNUM('Journal de travail'!$B11))</f>
        <v>36</v>
      </c>
      <c r="B11" s="51">
        <v>45541</v>
      </c>
      <c r="C11" s="52"/>
      <c r="D11" s="53">
        <v>15</v>
      </c>
      <c r="E11" s="54" t="s">
        <v>22</v>
      </c>
      <c r="F11" s="37" t="s">
        <v>32</v>
      </c>
      <c r="G11" s="18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36</v>
      </c>
      <c r="B12" s="47">
        <v>45541</v>
      </c>
      <c r="C12" s="48"/>
      <c r="D12" s="49">
        <v>5</v>
      </c>
      <c r="E12" s="50" t="s">
        <v>7</v>
      </c>
      <c r="F12" s="37" t="s">
        <v>33</v>
      </c>
      <c r="G12" s="16"/>
      <c r="M12" t="s">
        <v>7</v>
      </c>
      <c r="N12">
        <v>5</v>
      </c>
      <c r="O12">
        <v>20</v>
      </c>
    </row>
    <row r="13" spans="1:15" ht="31.5" x14ac:dyDescent="0.25">
      <c r="A13" s="17">
        <f>IF(ISBLANK(B13),"",_xlfn.ISOWEEKNUM('Journal de travail'!$B13))</f>
        <v>36</v>
      </c>
      <c r="B13" s="51">
        <v>45541</v>
      </c>
      <c r="C13" s="52"/>
      <c r="D13" s="53">
        <v>50</v>
      </c>
      <c r="E13" s="54" t="s">
        <v>4</v>
      </c>
      <c r="F13" s="37" t="s">
        <v>35</v>
      </c>
      <c r="G13" s="18"/>
      <c r="M13" t="s">
        <v>8</v>
      </c>
      <c r="N13">
        <v>6</v>
      </c>
      <c r="O13">
        <v>25</v>
      </c>
    </row>
    <row r="14" spans="1:15" ht="31.5" x14ac:dyDescent="0.25">
      <c r="A14" s="8">
        <f>IF(ISBLANK(B14),"",_xlfn.ISOWEEKNUM('Journal de travail'!$B14))</f>
        <v>36</v>
      </c>
      <c r="B14" s="47">
        <v>45541</v>
      </c>
      <c r="C14" s="48"/>
      <c r="D14" s="49">
        <v>15</v>
      </c>
      <c r="E14" s="50" t="s">
        <v>6</v>
      </c>
      <c r="F14" s="37" t="s">
        <v>36</v>
      </c>
      <c r="G14" s="16"/>
      <c r="M14" t="s">
        <v>21</v>
      </c>
      <c r="N14">
        <v>7</v>
      </c>
      <c r="O14">
        <v>30</v>
      </c>
    </row>
    <row r="15" spans="1:15" x14ac:dyDescent="0.25">
      <c r="A15" s="17">
        <f>IF(ISBLANK(B15),"",_xlfn.ISOWEEKNUM('Journal de travail'!$B15))</f>
        <v>36</v>
      </c>
      <c r="B15" s="51">
        <v>45541</v>
      </c>
      <c r="C15" s="52"/>
      <c r="D15" s="53">
        <v>15</v>
      </c>
      <c r="E15" s="54" t="s">
        <v>4</v>
      </c>
      <c r="F15" s="37" t="s">
        <v>37</v>
      </c>
      <c r="G15" s="18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36</v>
      </c>
      <c r="B16" s="47">
        <v>45541</v>
      </c>
      <c r="C16" s="48"/>
      <c r="D16" s="49">
        <v>20</v>
      </c>
      <c r="E16" s="50" t="s">
        <v>4</v>
      </c>
      <c r="F16" s="37" t="s">
        <v>38</v>
      </c>
      <c r="G16" s="16"/>
      <c r="O16">
        <v>40</v>
      </c>
    </row>
    <row r="17" spans="1:15" ht="47.25" x14ac:dyDescent="0.25">
      <c r="A17" s="17">
        <f>IF(ISBLANK(B17),"",_xlfn.ISOWEEKNUM('Journal de travail'!$B17))</f>
        <v>37</v>
      </c>
      <c r="B17" s="51">
        <v>45548</v>
      </c>
      <c r="C17" s="52">
        <v>1</v>
      </c>
      <c r="D17" s="53"/>
      <c r="E17" s="54" t="s">
        <v>4</v>
      </c>
      <c r="F17" s="37" t="s">
        <v>39</v>
      </c>
      <c r="G17" s="18"/>
      <c r="O17">
        <v>45</v>
      </c>
    </row>
    <row r="18" spans="1:15" ht="31.5" x14ac:dyDescent="0.25">
      <c r="A18" s="8">
        <f>IF(ISBLANK(B18),"",_xlfn.ISOWEEKNUM('Journal de travail'!$B18))</f>
        <v>37</v>
      </c>
      <c r="B18" s="47">
        <v>45548</v>
      </c>
      <c r="C18" s="48"/>
      <c r="D18" s="49">
        <v>15</v>
      </c>
      <c r="E18" s="50" t="s">
        <v>4</v>
      </c>
      <c r="F18" s="37" t="s">
        <v>40</v>
      </c>
      <c r="G18" s="16"/>
      <c r="O18">
        <v>50</v>
      </c>
    </row>
    <row r="19" spans="1:15" x14ac:dyDescent="0.25">
      <c r="A19" s="17">
        <f>IF(ISBLANK(B19),"",_xlfn.ISOWEEKNUM('Journal de travail'!$B19))</f>
        <v>37</v>
      </c>
      <c r="B19" s="51">
        <v>45548</v>
      </c>
      <c r="C19" s="52"/>
      <c r="D19" s="53">
        <v>30</v>
      </c>
      <c r="E19" s="54" t="s">
        <v>4</v>
      </c>
      <c r="F19" s="37" t="s">
        <v>41</v>
      </c>
      <c r="G19" s="18"/>
      <c r="O19">
        <v>55</v>
      </c>
    </row>
    <row r="20" spans="1:15" ht="31.5" x14ac:dyDescent="0.25">
      <c r="A20" s="8">
        <f>IF(ISBLANK(B20),"",_xlfn.ISOWEEKNUM('Journal de travail'!$B20))</f>
        <v>37</v>
      </c>
      <c r="B20" s="47">
        <v>45548</v>
      </c>
      <c r="C20" s="48"/>
      <c r="D20" s="49">
        <v>10</v>
      </c>
      <c r="E20" s="50" t="s">
        <v>4</v>
      </c>
      <c r="F20" s="37" t="s">
        <v>42</v>
      </c>
      <c r="G20" s="16"/>
    </row>
    <row r="21" spans="1:15" x14ac:dyDescent="0.25">
      <c r="A21" s="17">
        <f>IF(ISBLANK(B21),"",_xlfn.ISOWEEKNUM('Journal de travail'!$B21))</f>
        <v>37</v>
      </c>
      <c r="B21" s="51">
        <v>45548</v>
      </c>
      <c r="C21" s="52"/>
      <c r="D21" s="53">
        <v>40</v>
      </c>
      <c r="E21" s="54" t="s">
        <v>4</v>
      </c>
      <c r="F21" s="37" t="s">
        <v>43</v>
      </c>
      <c r="G21" s="18"/>
    </row>
    <row r="22" spans="1:15" x14ac:dyDescent="0.25">
      <c r="A22" s="8">
        <f>IF(ISBLANK(B22),"",_xlfn.ISOWEEKNUM('Journal de travail'!$B22))</f>
        <v>38</v>
      </c>
      <c r="B22" s="47">
        <v>45555</v>
      </c>
      <c r="C22" s="48">
        <v>3</v>
      </c>
      <c r="D22" s="49"/>
      <c r="E22" s="50" t="s">
        <v>22</v>
      </c>
      <c r="F22" s="37" t="s">
        <v>44</v>
      </c>
      <c r="G22" s="16"/>
    </row>
    <row r="23" spans="1:15" x14ac:dyDescent="0.25">
      <c r="A23" s="17">
        <f>IF(ISBLANK(B23),"",_xlfn.ISOWEEKNUM('Journal de travail'!$B23))</f>
        <v>39</v>
      </c>
      <c r="B23" s="51">
        <v>45562</v>
      </c>
      <c r="C23" s="52"/>
      <c r="D23" s="53">
        <v>10</v>
      </c>
      <c r="E23" s="54" t="s">
        <v>22</v>
      </c>
      <c r="F23" s="37" t="s">
        <v>45</v>
      </c>
      <c r="G23" s="18"/>
    </row>
    <row r="24" spans="1:15" x14ac:dyDescent="0.25">
      <c r="A24" s="8">
        <f>IF(ISBLANK(B24),"",_xlfn.ISOWEEKNUM('Journal de travail'!$B24))</f>
        <v>39</v>
      </c>
      <c r="B24" s="47">
        <v>45562</v>
      </c>
      <c r="C24" s="48"/>
      <c r="D24" s="49">
        <v>35</v>
      </c>
      <c r="E24" s="50" t="s">
        <v>4</v>
      </c>
      <c r="F24" s="37" t="s">
        <v>46</v>
      </c>
      <c r="G24" s="16"/>
    </row>
    <row r="25" spans="1:15" ht="31.5" x14ac:dyDescent="0.25">
      <c r="A25" s="17">
        <f>IF(ISBLANK(B25),"",_xlfn.ISOWEEKNUM('Journal de travail'!$B25))</f>
        <v>39</v>
      </c>
      <c r="B25" s="51">
        <v>45562</v>
      </c>
      <c r="C25" s="52"/>
      <c r="D25" s="53">
        <v>40</v>
      </c>
      <c r="E25" s="54" t="s">
        <v>4</v>
      </c>
      <c r="F25" s="37" t="s">
        <v>47</v>
      </c>
      <c r="G25" s="18"/>
    </row>
    <row r="26" spans="1:15" ht="31.5" x14ac:dyDescent="0.25">
      <c r="A26" s="8">
        <f>IF(ISBLANK(B26),"",_xlfn.ISOWEEKNUM('Journal de travail'!$B26))</f>
        <v>39</v>
      </c>
      <c r="B26" s="47">
        <v>45562</v>
      </c>
      <c r="C26" s="48"/>
      <c r="D26" s="49">
        <v>35</v>
      </c>
      <c r="E26" s="50" t="s">
        <v>4</v>
      </c>
      <c r="F26" s="37" t="s">
        <v>48</v>
      </c>
      <c r="G26" s="16"/>
    </row>
    <row r="27" spans="1:15" x14ac:dyDescent="0.25">
      <c r="A27" s="17">
        <f>IF(ISBLANK(B27),"",_xlfn.ISOWEEKNUM('Journal de travail'!$B27))</f>
        <v>39</v>
      </c>
      <c r="B27" s="51">
        <v>45562</v>
      </c>
      <c r="C27" s="52"/>
      <c r="D27" s="53">
        <v>40</v>
      </c>
      <c r="E27" s="54" t="s">
        <v>4</v>
      </c>
      <c r="F27" s="37" t="s">
        <v>49</v>
      </c>
      <c r="G27" s="18"/>
    </row>
    <row r="28" spans="1:15" x14ac:dyDescent="0.25">
      <c r="A28" s="8">
        <f>IF(ISBLANK(B28),"",_xlfn.ISOWEEKNUM('Journal de travail'!$B28))</f>
        <v>40</v>
      </c>
      <c r="B28" s="47">
        <v>45568</v>
      </c>
      <c r="C28" s="48">
        <v>1</v>
      </c>
      <c r="D28" s="49">
        <v>15</v>
      </c>
      <c r="E28" s="50" t="s">
        <v>4</v>
      </c>
      <c r="F28" s="36" t="s">
        <v>50</v>
      </c>
      <c r="G28" s="16"/>
    </row>
    <row r="29" spans="1:15" x14ac:dyDescent="0.25">
      <c r="A29" s="17">
        <f>IF(ISBLANK(B29),"",_xlfn.ISOWEEKNUM('Journal de travail'!$B29))</f>
        <v>40</v>
      </c>
      <c r="B29" s="51">
        <v>45569</v>
      </c>
      <c r="C29" s="52"/>
      <c r="D29" s="53">
        <v>15</v>
      </c>
      <c r="E29" s="54" t="s">
        <v>7</v>
      </c>
      <c r="F29" s="36" t="s">
        <v>51</v>
      </c>
      <c r="G29" s="18"/>
    </row>
    <row r="30" spans="1:15" ht="31.5" x14ac:dyDescent="0.25">
      <c r="A30" s="8">
        <f>IF(ISBLANK(B30),"",_xlfn.ISOWEEKNUM('Journal de travail'!$B30))</f>
        <v>40</v>
      </c>
      <c r="B30" s="47">
        <v>45569</v>
      </c>
      <c r="C30" s="48"/>
      <c r="D30" s="49">
        <v>10</v>
      </c>
      <c r="E30" s="50" t="s">
        <v>4</v>
      </c>
      <c r="F30" s="37" t="s">
        <v>52</v>
      </c>
      <c r="G30" s="16"/>
    </row>
    <row r="31" spans="1:15" x14ac:dyDescent="0.25">
      <c r="A31" s="17">
        <f>IF(ISBLANK(B31),"",_xlfn.ISOWEEKNUM('Journal de travail'!$B31))</f>
        <v>40</v>
      </c>
      <c r="B31" s="51">
        <v>45569</v>
      </c>
      <c r="C31" s="52"/>
      <c r="D31" s="53">
        <v>50</v>
      </c>
      <c r="E31" s="54" t="s">
        <v>4</v>
      </c>
      <c r="F31" s="36" t="s">
        <v>53</v>
      </c>
      <c r="G31" s="18"/>
    </row>
    <row r="32" spans="1:15" x14ac:dyDescent="0.25">
      <c r="A32" s="8">
        <f>IF(ISBLANK(B32),"",_xlfn.ISOWEEKNUM('Journal de travail'!$B32))</f>
        <v>40</v>
      </c>
      <c r="B32" s="47">
        <v>45569</v>
      </c>
      <c r="C32" s="48">
        <v>1</v>
      </c>
      <c r="D32" s="49"/>
      <c r="E32" s="50" t="s">
        <v>3</v>
      </c>
      <c r="F32" s="55" t="s">
        <v>54</v>
      </c>
      <c r="G32" s="16"/>
    </row>
    <row r="33" spans="1:7" x14ac:dyDescent="0.25">
      <c r="A33" s="17">
        <f>IF(ISBLANK(B33),"",_xlfn.ISOWEEKNUM('Journal de travail'!$B33))</f>
        <v>40</v>
      </c>
      <c r="B33" s="51">
        <v>45570</v>
      </c>
      <c r="C33" s="52"/>
      <c r="D33" s="53">
        <v>30</v>
      </c>
      <c r="E33" s="54" t="s">
        <v>22</v>
      </c>
      <c r="F33" s="36" t="s">
        <v>55</v>
      </c>
      <c r="G33" s="18"/>
    </row>
    <row r="34" spans="1:7" x14ac:dyDescent="0.25">
      <c r="A34" s="8">
        <f>IF(ISBLANK(B34),"",_xlfn.ISOWEEKNUM('Journal de travail'!$B34))</f>
        <v>40</v>
      </c>
      <c r="B34" s="47">
        <v>45570</v>
      </c>
      <c r="C34" s="48"/>
      <c r="D34" s="49">
        <v>20</v>
      </c>
      <c r="E34" s="50" t="s">
        <v>4</v>
      </c>
      <c r="F34" s="36" t="s">
        <v>56</v>
      </c>
      <c r="G34" s="16"/>
    </row>
    <row r="35" spans="1:7" x14ac:dyDescent="0.25">
      <c r="A35" s="17">
        <f>IF(ISBLANK(B35),"",_xlfn.ISOWEEKNUM('Journal de travail'!$B35))</f>
        <v>40</v>
      </c>
      <c r="B35" s="51">
        <v>45570</v>
      </c>
      <c r="C35" s="52">
        <v>2</v>
      </c>
      <c r="D35" s="53"/>
      <c r="E35" s="54" t="s">
        <v>4</v>
      </c>
      <c r="F35" s="37" t="s">
        <v>57</v>
      </c>
      <c r="G35" s="18"/>
    </row>
    <row r="36" spans="1:7" x14ac:dyDescent="0.25">
      <c r="A36" s="8">
        <f>IF(ISBLANK(B36),"",_xlfn.ISOWEEKNUM('Journal de travail'!$B36))</f>
        <v>41</v>
      </c>
      <c r="B36" s="47">
        <v>45576</v>
      </c>
      <c r="C36" s="48"/>
      <c r="D36" s="49">
        <v>10</v>
      </c>
      <c r="E36" s="50" t="s">
        <v>7</v>
      </c>
      <c r="F36" s="36" t="s">
        <v>58</v>
      </c>
      <c r="G36" s="16"/>
    </row>
    <row r="37" spans="1:7" x14ac:dyDescent="0.25">
      <c r="A37" s="17">
        <f>IF(ISBLANK(B37),"",_xlfn.ISOWEEKNUM('Journal de travail'!$B37))</f>
        <v>41</v>
      </c>
      <c r="B37" s="51">
        <v>45576</v>
      </c>
      <c r="C37" s="52"/>
      <c r="D37" s="53">
        <v>10</v>
      </c>
      <c r="E37" s="54" t="s">
        <v>6</v>
      </c>
      <c r="F37" s="36" t="s">
        <v>59</v>
      </c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3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 x14ac:dyDescent="0.25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 x14ac:dyDescent="0.25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 x14ac:dyDescent="0.25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 x14ac:dyDescent="0.25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 x14ac:dyDescent="0.25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 x14ac:dyDescent="0.25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 x14ac:dyDescent="0.25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 x14ac:dyDescent="0.25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 x14ac:dyDescent="0.25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 x14ac:dyDescent="0.25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 x14ac:dyDescent="0.25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 x14ac:dyDescent="0.25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 x14ac:dyDescent="0.25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 x14ac:dyDescent="0.25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 x14ac:dyDescent="0.25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 x14ac:dyDescent="0.25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 x14ac:dyDescent="0.25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 x14ac:dyDescent="0.25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60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4.1666666666666664E-2</v>
      </c>
    </row>
    <row r="5" spans="1:4" x14ac:dyDescent="0.3">
      <c r="A5">
        <f>SUMIF('Journal de travail'!$E$7:$E$532,Analyse!C5,'Journal de travail'!$C$7:$C$532)*60</f>
        <v>240</v>
      </c>
      <c r="B5">
        <f>SUMIF('Journal de travail'!$E$7:$E$532,Analyse!C5,'Journal de travail'!$D$7:$D$532)</f>
        <v>435</v>
      </c>
      <c r="C5" s="42" t="str">
        <f>'Journal de travail'!M9</f>
        <v>Développement</v>
      </c>
      <c r="D5" s="34">
        <f t="shared" ref="D5:D11" si="0">(A5+B5)/1440</f>
        <v>0.46875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40</v>
      </c>
      <c r="C7" s="28" t="str">
        <f>'Journal de travail'!M11</f>
        <v>Documentation</v>
      </c>
      <c r="D7" s="34">
        <f t="shared" si="0"/>
        <v>2.7777777777777776E-2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30</v>
      </c>
      <c r="C8" s="29" t="str">
        <f>'Journal de travail'!M12</f>
        <v>Meeting</v>
      </c>
      <c r="D8" s="34">
        <f t="shared" si="0"/>
        <v>2.0833333333333332E-2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3">
      <c r="B11">
        <f>SUMIF('Journal de travail'!$E$7:$E$532,Analyse!C11,'Journal de travail'!$D$7:$D$532)</f>
        <v>85</v>
      </c>
      <c r="C11" s="40" t="str">
        <f>'Journal de travail'!M15</f>
        <v>Autre</v>
      </c>
      <c r="D11" s="34">
        <f t="shared" si="0"/>
        <v>5.9027777777777776E-2</v>
      </c>
    </row>
    <row r="12" spans="1:4" x14ac:dyDescent="0.3">
      <c r="C12" s="24" t="s">
        <v>20</v>
      </c>
      <c r="D12" s="35">
        <f>SUM(D4:D11)</f>
        <v>0.61805555555555558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2024-10-11T11:48:58Z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