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lotThatLine\Docs\"/>
    </mc:Choice>
  </mc:AlternateContent>
  <xr:revisionPtr revIDLastSave="0" documentId="13_ncr:1_{87622EFF-04EF-410D-98EC-AE0B00B39603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31500" yWindow="3345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<sst xmlns="http://schemas.openxmlformats.org/spreadsheetml/2006/main" count="73" uniqueCount="51">
  <si>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</si>
  <si>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</si>
  <si>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</si>
  <si>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</si>
  <si>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</si>
  <si>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</si>
  <si>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</si>
  <si>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</si>
  <si>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</si>
  <si>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</si>
  <si>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</si>
  <si>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</si>
  <si>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</si>
  <si>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</si>
  <si>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</si>
  <si>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</si>
  <si>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</si>
  <si>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</si>
  <si>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</si>
  <si>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</si>
  <si>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</si>
  <si>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</si>
  <si>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</si>
  <si>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</si>
  <si>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</si>
  <si>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</si>
  <si>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</si>
  <si>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Plot that line</t>
  </si>
  <si>
    <t>30.08.2024  au 01.11.2024</t>
  </si>
  <si>
    <t xml:space="preserve">Création des user et technical stories </t>
  </si>
  <si>
    <t>Recherche du type de donnée (Voir technical Stories)</t>
  </si>
  <si>
    <t>Explication projet par M.Carrel</t>
  </si>
  <si>
    <t xml:space="preserve">Introduction par M.Carel + remplissage de la courde </t>
  </si>
  <si>
    <t xml:space="preserve">Daily scrum  (revue CDC + US iceScrum) </t>
  </si>
  <si>
    <t>Création d'un graphe (essaie non réussis pour cause de temps car temps perdu pour trouver la librairie nécéssaire)</t>
  </si>
  <si>
    <t>Création du premier graph grâce a ScottPlot (Petit problème rencontrer à cause d'un manque d'appelle dans une fonction)</t>
  </si>
  <si>
    <t>Création de deux nouvelle storie sur iceScrum (Conversion date en jour de la semaine + Graphe à multiple ligne)</t>
  </si>
  <si>
    <t>Création d'une méthode qui convertis une date en jour de la semaine</t>
  </si>
  <si>
    <t>Tentative d'afficher un string sur l'axe x avec Scottplot</t>
  </si>
  <si>
    <t>Tentative d'afficher un string sur l'axe x avec Scottplot réussi (problème rencontrer du a un changement dans la version de la libraire ayant changer le nom de certaine methode beaucoup de recherche ont du être faites)</t>
  </si>
  <si>
    <t>Refactorisation du tableau "nbPoint" en liste (factorisation nécessitant l'ajout d'une methode pour passer les valeur de la liste dans un tableau pour l'affichage du graph)</t>
  </si>
  <si>
    <t xml:space="preserve">Refactorisation du code du graphe afin qu'il puisse afficher plusieur équipes </t>
  </si>
  <si>
    <t>Création de la classe team et refactorisation du code afin qu'il utilise la liste des score de la classe team</t>
  </si>
  <si>
    <t xml:space="preserve">Appel a une api oke </t>
  </si>
  <si>
    <t>Absence</t>
  </si>
  <si>
    <t>Discussion avec le prof sur l'evolution du métier</t>
  </si>
  <si>
    <t>Ajout d'un fichier CSV contenant les données des équipes</t>
  </si>
  <si>
    <t>Ajout de la methode getAllTeams qui permet de récupéer toutes les équipe de la nba en lisant le fichier CSV</t>
  </si>
  <si>
    <t xml:space="preserve">Ajout de la methode getTeamsStats qui permet de récupérer pour chaque équipe NBA leur statistique pour la saison </t>
  </si>
  <si>
    <t>Essaie de conversion de la date en string du CSV en format numéros du jour de la semaine ()</t>
  </si>
  <si>
    <t>Récupération dans une liste d'équipe l'équipe ainsi que son score et le jour du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</si>
</sst>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0.3298611111111111</c:v>
                </c:pt>
                <c:pt idx="2">
                  <c:v>0</c:v>
                </c:pt>
                <c:pt idx="3">
                  <c:v>2.0833333333333332E-2</c:v>
                </c:pt>
                <c:pt idx="4">
                  <c:v>3.472222222222222E-3</c:v>
                </c:pt>
                <c:pt idx="5">
                  <c:v>0</c:v>
                </c:pt>
                <c:pt idx="6">
                  <c:v>0</c:v>
                </c:pt>
                <c:pt idx="7">
                  <c:v>3.8194444444444448E-2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9" activePane="bottomLeft" state="frozen"/>
      <selection pane="bottomLeft" activeCell="F29" sqref="F29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5" t="s">
        <v>26</v>
      </c>
      <c r="D2" s="55"/>
      <c r="E2" s="55"/>
      <c r="F2" s="5" t="s">
        <v>2</v>
      </c>
      <c r="G2" s="6" t="s">
        <v>27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14 heurs 25 minutes</v>
      </c>
      <c r="D3" s="23"/>
      <c r="E3" s="3"/>
      <c r="F3" s="4" t="s">
        <v>10</v>
      </c>
      <c r="G3" s="7" t="s">
        <v>28</v>
      </c>
    </row>
    <row r="4" spans="1:15" ht="23.25" hidden="1" x14ac:dyDescent="0.35">
      <c r="B4" s="5"/>
      <c r="C4" s="23">
        <f>SUBTOTAL(9,$C$7:$C$531)*60</f>
        <v>420</v>
      </c>
      <c r="D4" s="23">
        <f>SUBTOTAL(9,$D$7:$D$531)</f>
        <v>445</v>
      </c>
      <c r="E4" s="41">
        <f>SUM(C4:D4)</f>
        <v>865</v>
      </c>
      <c r="F4" s="4"/>
      <c r="G4" s="7"/>
    </row>
    <row r="5" spans="1:15" x14ac:dyDescent="0.25">
      <c r="C5" s="56" t="s">
        <v>16</v>
      </c>
      <c r="D5" s="56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25">
      <c r="A7" s="14">
        <f>IF(ISBLANK(B7),"",_xlfn.ISOWEEKNUM('Journal de travail'!$B7))</f>
        <v>35</v>
      </c>
      <c r="B7" s="43">
        <v>45534</v>
      </c>
      <c r="C7" s="44"/>
      <c r="D7" s="45">
        <v>15</v>
      </c>
      <c r="E7" s="46" t="s">
        <v>6</v>
      </c>
      <c r="F7" s="37" t="s">
        <v>29</v>
      </c>
      <c r="G7" s="15"/>
    </row>
    <row r="8" spans="1:15" x14ac:dyDescent="0.25">
      <c r="A8" s="8">
        <f>IF(ISBLANK(B8),"",_xlfn.ISOWEEKNUM('Journal de travail'!$B8))</f>
        <v>35</v>
      </c>
      <c r="B8" s="47">
        <v>45534</v>
      </c>
      <c r="C8" s="48">
        <v>1</v>
      </c>
      <c r="D8" s="49"/>
      <c r="E8" s="50" t="s">
        <v>22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35</v>
      </c>
      <c r="B9" s="51">
        <v>45534</v>
      </c>
      <c r="C9" s="52">
        <v>1</v>
      </c>
      <c r="D9" s="53">
        <v>30</v>
      </c>
      <c r="E9" s="54" t="s">
        <v>22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ht="31.5" x14ac:dyDescent="0.25">
      <c r="A10" s="8">
        <f>IF(ISBLANK(B10),"",_xlfn.ISOWEEKNUM('Journal de travail'!$B10))</f>
        <v>35</v>
      </c>
      <c r="B10" s="47">
        <v>45534</v>
      </c>
      <c r="C10" s="48"/>
      <c r="D10" s="49">
        <v>10</v>
      </c>
      <c r="E10" s="50" t="s">
        <v>4</v>
      </c>
      <c r="F10" s="37" t="s">
        <v>34</v>
      </c>
      <c r="G10" s="16"/>
      <c r="M10" t="s">
        <v>5</v>
      </c>
      <c r="N10">
        <v>3</v>
      </c>
      <c r="O10">
        <v>10</v>
      </c>
    </row>
    <row r="11" spans="1:15" x14ac:dyDescent="0.25">
      <c r="A11" s="17">
        <f>IF(ISBLANK(B11),"",_xlfn.ISOWEEKNUM('Journal de travail'!$B11))</f>
        <v>36</v>
      </c>
      <c r="B11" s="51">
        <v>45541</v>
      </c>
      <c r="C11" s="52"/>
      <c r="D11" s="53">
        <v>15</v>
      </c>
      <c r="E11" s="54" t="s">
        <v>22</v>
      </c>
      <c r="F11" s="37" t="s">
        <v>32</v>
      </c>
      <c r="G11" s="18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36</v>
      </c>
      <c r="B12" s="47">
        <v>45541</v>
      </c>
      <c r="C12" s="48"/>
      <c r="D12" s="49">
        <v>5</v>
      </c>
      <c r="E12" s="50" t="s">
        <v>7</v>
      </c>
      <c r="F12" s="37" t="s">
        <v>33</v>
      </c>
      <c r="G12" s="16"/>
      <c r="M12" t="s">
        <v>7</v>
      </c>
      <c r="N12">
        <v>5</v>
      </c>
      <c r="O12">
        <v>20</v>
      </c>
    </row>
    <row r="13" spans="1:15" ht="31.5" x14ac:dyDescent="0.25">
      <c r="A13" s="17">
        <f>IF(ISBLANK(B13),"",_xlfn.ISOWEEKNUM('Journal de travail'!$B13))</f>
        <v>36</v>
      </c>
      <c r="B13" s="51">
        <v>45541</v>
      </c>
      <c r="C13" s="52"/>
      <c r="D13" s="53">
        <v>50</v>
      </c>
      <c r="E13" s="54" t="s">
        <v>4</v>
      </c>
      <c r="F13" s="37" t="s">
        <v>35</v>
      </c>
      <c r="G13" s="18"/>
      <c r="M13" t="s">
        <v>8</v>
      </c>
      <c r="N13">
        <v>6</v>
      </c>
      <c r="O13">
        <v>25</v>
      </c>
    </row>
    <row r="14" spans="1:15" ht="31.5" x14ac:dyDescent="0.25">
      <c r="A14" s="8">
        <f>IF(ISBLANK(B14),"",_xlfn.ISOWEEKNUM('Journal de travail'!$B14))</f>
        <v>36</v>
      </c>
      <c r="B14" s="47">
        <v>45541</v>
      </c>
      <c r="C14" s="48"/>
      <c r="D14" s="49">
        <v>15</v>
      </c>
      <c r="E14" s="50" t="s">
        <v>6</v>
      </c>
      <c r="F14" s="37" t="s">
        <v>36</v>
      </c>
      <c r="G14" s="16"/>
      <c r="M14" t="s">
        <v>21</v>
      </c>
      <c r="N14">
        <v>7</v>
      </c>
      <c r="O14">
        <v>30</v>
      </c>
    </row>
    <row r="15" spans="1:15" x14ac:dyDescent="0.25">
      <c r="A15" s="17">
        <f>IF(ISBLANK(B15),"",_xlfn.ISOWEEKNUM('Journal de travail'!$B15))</f>
        <v>36</v>
      </c>
      <c r="B15" s="51">
        <v>45541</v>
      </c>
      <c r="C15" s="52"/>
      <c r="D15" s="53">
        <v>15</v>
      </c>
      <c r="E15" s="54" t="s">
        <v>4</v>
      </c>
      <c r="F15" s="37" t="s">
        <v>37</v>
      </c>
      <c r="G15" s="18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36</v>
      </c>
      <c r="B16" s="47">
        <v>45541</v>
      </c>
      <c r="C16" s="48"/>
      <c r="D16" s="49">
        <v>20</v>
      </c>
      <c r="E16" s="50" t="s">
        <v>4</v>
      </c>
      <c r="F16" s="37" t="s">
        <v>38</v>
      </c>
      <c r="G16" s="16"/>
      <c r="O16">
        <v>40</v>
      </c>
    </row>
    <row r="17" spans="1:15" ht="47.25" x14ac:dyDescent="0.25">
      <c r="A17" s="17">
        <f>IF(ISBLANK(B17),"",_xlfn.ISOWEEKNUM('Journal de travail'!$B17))</f>
        <v>37</v>
      </c>
      <c r="B17" s="51">
        <v>45548</v>
      </c>
      <c r="C17" s="52">
        <v>1</v>
      </c>
      <c r="D17" s="53"/>
      <c r="E17" s="54" t="s">
        <v>4</v>
      </c>
      <c r="F17" s="37" t="s">
        <v>39</v>
      </c>
      <c r="G17" s="18"/>
      <c r="O17">
        <v>45</v>
      </c>
    </row>
    <row r="18" spans="1:15" ht="31.5" x14ac:dyDescent="0.25">
      <c r="A18" s="8">
        <f>IF(ISBLANK(B18),"",_xlfn.ISOWEEKNUM('Journal de travail'!$B18))</f>
        <v>37</v>
      </c>
      <c r="B18" s="47">
        <v>45548</v>
      </c>
      <c r="C18" s="48"/>
      <c r="D18" s="49">
        <v>15</v>
      </c>
      <c r="E18" s="50" t="s">
        <v>4</v>
      </c>
      <c r="F18" s="37" t="s">
        <v>40</v>
      </c>
      <c r="G18" s="16"/>
      <c r="O18">
        <v>50</v>
      </c>
    </row>
    <row r="19" spans="1:15" x14ac:dyDescent="0.25">
      <c r="A19" s="17">
        <f>IF(ISBLANK(B19),"",_xlfn.ISOWEEKNUM('Journal de travail'!$B19))</f>
        <v>37</v>
      </c>
      <c r="B19" s="51">
        <v>45548</v>
      </c>
      <c r="C19" s="52"/>
      <c r="D19" s="53">
        <v>30</v>
      </c>
      <c r="E19" s="54" t="s">
        <v>4</v>
      </c>
      <c r="F19" s="37" t="s">
        <v>41</v>
      </c>
      <c r="G19" s="18"/>
      <c r="O19">
        <v>55</v>
      </c>
    </row>
    <row r="20" spans="1:15" ht="31.5" x14ac:dyDescent="0.25">
      <c r="A20" s="8">
        <f>IF(ISBLANK(B20),"",_xlfn.ISOWEEKNUM('Journal de travail'!$B20))</f>
        <v>37</v>
      </c>
      <c r="B20" s="47">
        <v>45548</v>
      </c>
      <c r="C20" s="48"/>
      <c r="D20" s="49">
        <v>10</v>
      </c>
      <c r="E20" s="50" t="s">
        <v>4</v>
      </c>
      <c r="F20" s="37" t="s">
        <v>42</v>
      </c>
      <c r="G20" s="16"/>
    </row>
    <row r="21" spans="1:15" x14ac:dyDescent="0.25">
      <c r="A21" s="17">
        <f>IF(ISBLANK(B21),"",_xlfn.ISOWEEKNUM('Journal de travail'!$B21))</f>
        <v>37</v>
      </c>
      <c r="B21" s="51">
        <v>45548</v>
      </c>
      <c r="C21" s="52"/>
      <c r="D21" s="53">
        <v>40</v>
      </c>
      <c r="E21" s="54" t="s">
        <v>4</v>
      </c>
      <c r="F21" s="37" t="s">
        <v>43</v>
      </c>
      <c r="G21" s="18"/>
    </row>
    <row r="22" spans="1:15" x14ac:dyDescent="0.25">
      <c r="A22" s="8">
        <f>IF(ISBLANK(B22),"",_xlfn.ISOWEEKNUM('Journal de travail'!$B22))</f>
        <v>38</v>
      </c>
      <c r="B22" s="47">
        <v>45555</v>
      </c>
      <c r="C22" s="48">
        <v>3</v>
      </c>
      <c r="D22" s="49"/>
      <c r="E22" s="50" t="s">
        <v>22</v>
      </c>
      <c r="F22" s="37" t="s">
        <v>44</v>
      </c>
      <c r="G22" s="16"/>
    </row>
    <row r="23" spans="1:15" x14ac:dyDescent="0.25">
      <c r="A23" s="17">
        <f>IF(ISBLANK(B23),"",_xlfn.ISOWEEKNUM('Journal de travail'!$B23))</f>
        <v>39</v>
      </c>
      <c r="B23" s="51">
        <v>45562</v>
      </c>
      <c r="C23" s="52"/>
      <c r="D23" s="53">
        <v>10</v>
      </c>
      <c r="E23" s="54" t="s">
        <v>22</v>
      </c>
      <c r="F23" s="37" t="s">
        <v>45</v>
      </c>
      <c r="G23" s="18"/>
    </row>
    <row r="24" spans="1:15" x14ac:dyDescent="0.25">
      <c r="A24" s="8">
        <f>IF(ISBLANK(B24),"",_xlfn.ISOWEEKNUM('Journal de travail'!$B24))</f>
        <v>39</v>
      </c>
      <c r="B24" s="47">
        <v>45562</v>
      </c>
      <c r="C24" s="48"/>
      <c r="D24" s="49">
        <v>35</v>
      </c>
      <c r="E24" s="50" t="s">
        <v>4</v>
      </c>
      <c r="F24" s="37" t="s">
        <v>46</v>
      </c>
      <c r="G24" s="16"/>
    </row>
    <row r="25" spans="1:15" ht="31.5" x14ac:dyDescent="0.25">
      <c r="A25" s="17">
        <f>IF(ISBLANK(B25),"",_xlfn.ISOWEEKNUM('Journal de travail'!$B25))</f>
        <v>39</v>
      </c>
      <c r="B25" s="51">
        <v>45562</v>
      </c>
      <c r="C25" s="52"/>
      <c r="D25" s="53">
        <v>40</v>
      </c>
      <c r="E25" s="54" t="s">
        <v>4</v>
      </c>
      <c r="F25" s="37" t="s">
        <v>47</v>
      </c>
      <c r="G25" s="18"/>
    </row>
    <row r="26" spans="1:15" ht="31.5" x14ac:dyDescent="0.25">
      <c r="A26" s="8">
        <f>IF(ISBLANK(B26),"",_xlfn.ISOWEEKNUM('Journal de travail'!$B26))</f>
        <v>39</v>
      </c>
      <c r="B26" s="47">
        <v>45562</v>
      </c>
      <c r="C26" s="48"/>
      <c r="D26" s="49">
        <v>35</v>
      </c>
      <c r="E26" s="50" t="s">
        <v>4</v>
      </c>
      <c r="F26" s="37" t="s">
        <v>48</v>
      </c>
      <c r="G26" s="16"/>
    </row>
    <row r="27" spans="1:15" x14ac:dyDescent="0.25">
      <c r="A27" s="17">
        <f>IF(ISBLANK(B27),"",_xlfn.ISOWEEKNUM('Journal de travail'!$B27))</f>
        <v>39</v>
      </c>
      <c r="B27" s="51">
        <v>45562</v>
      </c>
      <c r="C27" s="52"/>
      <c r="D27" s="53">
        <v>40</v>
      </c>
      <c r="E27" s="54" t="s">
        <v>4</v>
      </c>
      <c r="F27" s="37" t="s">
        <v>49</v>
      </c>
      <c r="G27" s="18"/>
    </row>
    <row r="28" spans="1:15" x14ac:dyDescent="0.25">
      <c r="A28" s="8">
        <f>IF(ISBLANK(B28),"",_xlfn.ISOWEEKNUM('Journal de travail'!$B28))</f>
        <v>40</v>
      </c>
      <c r="B28" s="47">
        <v>45568</v>
      </c>
      <c r="C28" s="48">
        <v>1</v>
      </c>
      <c r="D28" s="49">
        <v>15</v>
      </c>
      <c r="E28" s="50" t="s">
        <v>4</v>
      </c>
      <c r="F28" s="36" t="s">
        <v>50</v>
      </c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37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3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2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2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2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2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2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2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2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2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2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2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2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2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2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2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2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2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2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2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3">
      <c r="A5">
        <f>SUMIF('Journal de travail'!$E$7:$E$532,Analyse!C5,'Journal de travail'!$C$7:$C$532)*60</f>
        <v>120</v>
      </c>
      <c r="B5">
        <f>SUMIF('Journal de travail'!$E$7:$E$532,Analyse!C5,'Journal de travail'!$D$7:$D$532)</f>
        <v>355</v>
      </c>
      <c r="C5" s="42" t="str">
        <f>'Journal de travail'!M9</f>
        <v>Développement</v>
      </c>
      <c r="D5" s="34">
        <f t="shared" ref="D5:D11" si="0">(A5+B5)/1440</f>
        <v>0.3298611111111111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30</v>
      </c>
      <c r="C7" s="28" t="str">
        <f>'Journal de travail'!M11</f>
        <v>Documentation</v>
      </c>
      <c r="D7" s="34">
        <f t="shared" si="0"/>
        <v>2.0833333333333332E-2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5</v>
      </c>
      <c r="C8" s="29" t="str">
        <f>'Journal de travail'!M12</f>
        <v>Meeting</v>
      </c>
      <c r="D8" s="34">
        <f t="shared" si="0"/>
        <v>3.472222222222222E-3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55</v>
      </c>
      <c r="C11" s="40" t="str">
        <f>'Journal de travail'!M15</f>
        <v>Autre</v>
      </c>
      <c r="D11" s="34">
        <f t="shared" si="0"/>
        <v>3.8194444444444448E-2</v>
      </c>
    </row>
    <row r="12" spans="1:4" x14ac:dyDescent="0.3">
      <c r="C12" s="24" t="s">
        <v>20</v>
      </c>
      <c r="D12" s="35">
        <f>SUM(D4:D11)</f>
        <v>0.39236111111111105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2024-10-03T08:06:38Z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