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03CD3D68-2306-4E76-B045-DDA087574C1D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<sst xmlns="http://schemas.openxmlformats.org/spreadsheetml/2006/main" count="107" uniqueCount="68">
  <si>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</si>
  <si>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</si>
  <si>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</si>
  <si>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</si>
  <si>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</si>
  <si>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</si>
  <si>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</si>
  <si>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</si>
  <si>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</si>
  <si>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</si>
  <si>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</si>
  <si>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</si>
  <si>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</si>
  <si>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</si>
  <si>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</si>
  <si>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</si>
  <si>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</si>
  <si>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</si>
  <si>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</si>
  <si>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</si>
  <si>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</si>
  <si>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</si>
  <si>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</si>
  <si>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</si>
  <si>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</si>
  <si>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</si>
  <si>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</si>
  <si>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</si>
  <si>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</si>
  <si>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</si>
  <si>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</si>
  <si>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</si>
  <si>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</si>
  <si>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</si>
  <si>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</si>
  <si>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</si>
  <si>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</si>
  <si>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</si>
  <si>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</si>
  <si>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</si>
  <si>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</si>
  <si>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</si>
  <si>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</si>
  <si>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</si>
  <si>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</si>
  <si>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</si>
  <si>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</si>
  <si>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</si>
  <si>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</si>
  <si>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</si>
  <si>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</si>
  <si>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</si>
  <si>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</si>
  <si>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</si>
  <si>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</si>
  <si>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</si>
  <si>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</si>
  <si>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</si>
  <si>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</si>
  <si>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</si>
  <si>
    <t>Le prof nous a présenter IceTools</t>
  </si>
  <si>
    <t>Ecriture de l'introduction de l'analyse prélininaire du rapport</t>
  </si>
  <si>
    <t>Ecriture de la partie objectif de l'analyse préliminaire</t>
  </si>
  <si>
    <t>Ecriture de la partie gestion de l'analyse préliminaire</t>
  </si>
  <si>
    <t>Pause</t>
  </si>
  <si>
    <t>Ecriture de la partie domaine de l'analyse/conception</t>
  </si>
  <si>
    <t xml:space="preserve">Refactore: (Graph.cs) changement de la methode button_click() afin de simplement désafficher les scatters plutôt que de les supprimer </t>
  </si>
  <si>
    <t>Refactore: (Form1 conception) création du graph dans la conception du form plutôt que le créer dans 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</si>
</sst>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1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0.4826388888888889</c:v>
                </c:pt>
                <c:pt idx="2">
                  <c:v>0</c:v>
                </c:pt>
                <c:pt idx="3">
                  <c:v>6.5972222222222224E-2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6" activePane="bottomLeft" state="frozen"/>
      <selection pane="bottomLeft" activeCell="F48" sqref="F4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26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21 heurs 35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600</v>
      </c>
      <c r="D4" s="23">
        <f>SUBTOTAL(9,$D$7:$D$531)</f>
        <v>695</v>
      </c>
      <c r="E4" s="41">
        <f>SUM(C4:D4)</f>
        <v>1295</v>
      </c>
      <c r="F4" s="4"/>
      <c r="G4" s="7"/>
    </row>
    <row r="5" spans="1:15" x14ac:dyDescent="0.25">
      <c r="C5" s="57" t="s">
        <v>16</v>
      </c>
      <c r="D5" s="57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2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2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2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2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2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2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2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2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25">
      <c r="A38" s="8">
        <f>IF(ISBLANK(B38),"",_xlfn.ISOWEEKNUM('Journal de travail'!$B38))</f>
        <v>41</v>
      </c>
      <c r="B38" s="47">
        <v>45576</v>
      </c>
      <c r="C38" s="48"/>
      <c r="D38" s="49">
        <v>15</v>
      </c>
      <c r="E38" s="50" t="s">
        <v>7</v>
      </c>
      <c r="F38" s="36" t="s">
        <v>60</v>
      </c>
      <c r="G38" s="16"/>
    </row>
    <row r="39" spans="1:7" ht="16.5" x14ac:dyDescent="0.25">
      <c r="A39" s="17">
        <f>IF(ISBLANK(B39),"",_xlfn.ISOWEEKNUM('Journal de travail'!$B39))</f>
        <v>41</v>
      </c>
      <c r="B39" s="51">
        <v>45576</v>
      </c>
      <c r="C39" s="52"/>
      <c r="D39" s="53">
        <v>5</v>
      </c>
      <c r="E39" s="54" t="s">
        <v>6</v>
      </c>
      <c r="F39" s="58" t="s">
        <v>61</v>
      </c>
      <c r="G39" s="18"/>
    </row>
    <row r="40" spans="1:7" x14ac:dyDescent="0.25">
      <c r="A40" s="8">
        <f>IF(ISBLANK(B40),"",_xlfn.ISOWEEKNUM('Journal de travail'!$B40))</f>
        <v>41</v>
      </c>
      <c r="B40" s="47">
        <v>45576</v>
      </c>
      <c r="C40" s="48"/>
      <c r="D40" s="49">
        <v>10</v>
      </c>
      <c r="E40" s="50" t="s">
        <v>6</v>
      </c>
      <c r="F40" s="36" t="s">
        <v>62</v>
      </c>
      <c r="G40" s="16"/>
    </row>
    <row r="41" spans="1:7" x14ac:dyDescent="0.25">
      <c r="A41" s="17">
        <f>IF(ISBLANK(B41),"",_xlfn.ISOWEEKNUM('Journal de travail'!$B41))</f>
        <v>41</v>
      </c>
      <c r="B41" s="51">
        <v>45576</v>
      </c>
      <c r="C41" s="52"/>
      <c r="D41" s="53">
        <v>10</v>
      </c>
      <c r="E41" s="54" t="s">
        <v>6</v>
      </c>
      <c r="F41" s="36" t="s">
        <v>63</v>
      </c>
      <c r="G41" s="18"/>
    </row>
    <row r="42" spans="1:7" x14ac:dyDescent="0.25">
      <c r="A42" s="8">
        <f>IF(ISBLANK(B42),"",_xlfn.ISOWEEKNUM('Journal de travail'!$B42))</f>
        <v>41</v>
      </c>
      <c r="B42" s="47">
        <v>45576</v>
      </c>
      <c r="C42" s="48"/>
      <c r="D42" s="49">
        <v>15</v>
      </c>
      <c r="E42" s="50" t="s">
        <v>22</v>
      </c>
      <c r="F42" s="36" t="s">
        <v>64</v>
      </c>
      <c r="G42" s="16"/>
    </row>
    <row r="43" spans="1:7" x14ac:dyDescent="0.25">
      <c r="A43" s="17">
        <f>IF(ISBLANK(B43),"",_xlfn.ISOWEEKNUM('Journal de travail'!$B43))</f>
        <v>41</v>
      </c>
      <c r="B43" s="51">
        <v>45576</v>
      </c>
      <c r="C43" s="52"/>
      <c r="D43" s="53">
        <v>30</v>
      </c>
      <c r="E43" s="54" t="s">
        <v>6</v>
      </c>
      <c r="F43" s="36" t="s">
        <v>65</v>
      </c>
      <c r="G43" s="18"/>
    </row>
    <row r="44" spans="1:7" x14ac:dyDescent="0.25">
      <c r="A44" s="8">
        <f>IF(ISBLANK(B44),"",_xlfn.ISOWEEKNUM('Journal de travail'!$B44))</f>
        <v>41</v>
      </c>
      <c r="B44" s="47">
        <v>45576</v>
      </c>
      <c r="C44" s="48"/>
      <c r="D44" s="49">
        <v>10</v>
      </c>
      <c r="E44" s="50" t="s">
        <v>4</v>
      </c>
      <c r="F44" s="36" t="s">
        <v>66</v>
      </c>
      <c r="G44" s="16"/>
    </row>
    <row r="45" spans="1:7" x14ac:dyDescent="0.25">
      <c r="A45" s="17">
        <f>IF(ISBLANK(B45),"",_xlfn.ISOWEEKNUM('Journal de travail'!$B45))</f>
        <v>41</v>
      </c>
      <c r="B45" s="51">
        <v>45576</v>
      </c>
      <c r="C45" s="52"/>
      <c r="D45" s="53">
        <v>10</v>
      </c>
      <c r="E45" s="54" t="s">
        <v>4</v>
      </c>
      <c r="F45" s="36" t="s">
        <v>67</v>
      </c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455</v>
      </c>
      <c r="C5" s="42" t="str">
        <f>'Journal de travail'!M9</f>
        <v>Développement</v>
      </c>
      <c r="D5" s="34">
        <f t="shared" ref="D5:D11" si="0">(A5+B5)/1440</f>
        <v>0.4826388888888889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95</v>
      </c>
      <c r="C7" s="28" t="str">
        <f>'Journal de travail'!M11</f>
        <v>Documentation</v>
      </c>
      <c r="D7" s="34">
        <f t="shared" si="0"/>
        <v>6.5972222222222224E-2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100</v>
      </c>
      <c r="C11" s="40" t="str">
        <f>'Journal de travail'!M15</f>
        <v>Autre</v>
      </c>
      <c r="D11" s="34">
        <f t="shared" si="0"/>
        <v>6.9444444444444448E-2</v>
      </c>
    </row>
    <row r="12" spans="1:4" x14ac:dyDescent="0.3">
      <c r="C12" s="24" t="s">
        <v>20</v>
      </c>
      <c r="D12" s="35">
        <f>SUM(D4:D11)</f>
        <v>0.69097222222222221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2024-10-11T14:28:19Z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