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EL\Documents\PlotThatLine\Docs\"/>
    </mc:Choice>
  </mc:AlternateContent>
  <xr:revisionPtr revIDLastSave="0" documentId="13_ncr:1_{7FC95B44-87A3-4CB1-A75A-AF5B4CDB79CE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98" yWindow="-98" windowWidth="22695" windowHeight="1459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<sst xmlns="http://schemas.openxmlformats.org/spreadsheetml/2006/main" count="51" uniqueCount="40">
  <si>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</si>
  <si>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</si>
  <si>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</si>
  <si>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</si>
  <si>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</si>
  <si>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</si>
  <si>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</si>
  <si>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</si>
  <si>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</si>
  <si>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</si>
  <si>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</si>
  <si>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</si>
  <si>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</si>
  <si>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</si>
  <si>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</si>
  <si>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</si>
  <si>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</si>
  <si>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</si>
  <si>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</si>
  <si>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</si>
  <si>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</si>
  <si>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</si>
  <si>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</si>
  <si>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</si>
  <si>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</si>
  <si>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</si>
  <si>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</si>
  <si>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</si>
  <si>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</si>
  <si>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>Fix permettant de ne plus réafficher toutes les équipes en cas de filtre sur un jour</t>
  </si>
  <si>
    <t xml:space="preserve">Creation + Update de la liste des refactores à faire dans le code </t>
  </si>
  <si>
    <t>Feat: (Form1.cs) ajout d'une openFileDialog</t>
  </si>
  <si>
    <t>Création de la user stories "Choix du fichier de graph"</t>
  </si>
  <si>
    <t>Ajout et adaptation du graphique en fonction du fichier choisi</t>
  </si>
  <si>
    <t>Doc: (Rapport) Ecriture du point 2.4 et 2.5</t>
  </si>
  <si>
    <t>Doc: (Rapport) Ecriture de la stratégie de test global</t>
  </si>
  <si>
    <t>Comment: (Graph.cs) ajout des commentaire dans la classe</t>
  </si>
  <si>
    <t>Ajout d'un test unitaire qui vérifie que suite a la méthode createGraph le graph n'est pas vide</t>
  </si>
  <si>
    <t>Ajout d'un test unitaire sur la méthode loadFile</t>
  </si>
  <si>
    <t>Ajout d'un test sur la méthode creatGraph afin de vérifier que le nombre de ligne du graph est équivalent au nombre de checkbox d'équipe cochée (Sauf la checkbox "Tout supprimer")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</si>
</sst>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3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1.0416666666666666E-2</c:v>
                </c:pt>
                <c:pt idx="1">
                  <c:v>4.1666666666666664E-2</c:v>
                </c:pt>
                <c:pt idx="2">
                  <c:v>3.4722222222222224E-2</c:v>
                </c:pt>
                <c:pt idx="3">
                  <c:v>2.4305555555555556E-2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0" sqref="F20"/>
    </sheetView>
  </sheetViews>
  <sheetFormatPr baseColWidth="10" defaultColWidth="11" defaultRowHeight="15.7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>
      <c r="A1" s="9"/>
      <c r="B1" s="10"/>
      <c r="C1" s="11"/>
      <c r="D1" s="11"/>
      <c r="E1" s="12"/>
      <c r="F1" s="13" t="s">
        <v>0</v>
      </c>
      <c r="G1" s="12"/>
    </row>
    <row r="2" spans="1:15" ht="23.2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>
      <c r="B3" s="5" t="s">
        <v>9</v>
      </c>
      <c r="C3" s="23" t="str">
        <f>INT(E4/1440)&amp;" jours "&amp;INT(MOD(E4/1440,1)*24)&amp;" heurs "&amp;INT(MOD(MOD(E4/1440,1)*24,1)*60)&amp;" minutes"</f>
        <v>0 jours 2 heurs 40 minutes</v>
      </c>
      <c r="D3" s="23"/>
      <c r="E3" s="3"/>
      <c r="F3" s="4" t="s">
        <v>10</v>
      </c>
      <c r="G3" s="7" t="s">
        <v>28</v>
      </c>
    </row>
    <row r="4" spans="1:15" ht="23.25" hidden="1">
      <c r="B4" s="5"/>
      <c r="C4" s="23">
        <f>SUBTOTAL(9,$C$7:$C$531)*60</f>
        <v>0</v>
      </c>
      <c r="D4" s="23">
        <f>SUBTOTAL(9,$D$7:$D$531)</f>
        <v>160</v>
      </c>
      <c r="E4" s="41">
        <f>SUM(C4:D4)</f>
        <v>160</v>
      </c>
      <c r="F4" s="4"/>
      <c r="G4" s="7"/>
    </row>
    <row r="5" spans="1:15">
      <c r="C5" s="59" t="s">
        <v>16</v>
      </c>
      <c r="D5" s="59"/>
    </row>
    <row r="6" spans="1:15" s="21" customFormat="1" ht="20.100000000000001" customHeight="1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>
      <c r="A7" s="14">
        <f>IF(ISBLANK(B7),"",_xlfn.ISOWEEKNUM('Journal de travail'!$B7))</f>
        <v>43</v>
      </c>
      <c r="B7" s="43">
        <v>45589</v>
      </c>
      <c r="C7" s="44"/>
      <c r="D7" s="45">
        <v>10</v>
      </c>
      <c r="E7" s="46" t="s">
        <v>4</v>
      </c>
      <c r="F7" s="37" t="s">
        <v>29</v>
      </c>
      <c r="G7" s="15"/>
    </row>
    <row r="8" spans="1:15">
      <c r="A8" s="8">
        <f>IF(ISBLANK(B8),"",_xlfn.ISOWEEKNUM('Journal de travail'!$B8))</f>
        <v>43</v>
      </c>
      <c r="B8" s="47">
        <v>45589</v>
      </c>
      <c r="C8" s="48"/>
      <c r="D8" s="49">
        <v>5</v>
      </c>
      <c r="E8" s="50" t="s">
        <v>6</v>
      </c>
      <c r="F8" s="37" t="s">
        <v>30</v>
      </c>
      <c r="G8" s="16"/>
      <c r="M8" t="s">
        <v>3</v>
      </c>
      <c r="N8">
        <v>1</v>
      </c>
      <c r="O8">
        <v>0</v>
      </c>
    </row>
    <row r="9" spans="1:15">
      <c r="A9" s="17">
        <f>IF(ISBLANK(B9),"",_xlfn.ISOWEEKNUM('Journal de travail'!$B9))</f>
        <v>43</v>
      </c>
      <c r="B9" s="51">
        <v>45589</v>
      </c>
      <c r="C9" s="52"/>
      <c r="D9" s="53">
        <v>10</v>
      </c>
      <c r="E9" s="54" t="s">
        <v>4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>
      <c r="A10" s="8">
        <f>IF(ISBLANK(B10),"",_xlfn.ISOWEEKNUM('Journal de travail'!$B10))</f>
        <v>43</v>
      </c>
      <c r="B10" s="47">
        <v>45589</v>
      </c>
      <c r="C10" s="48"/>
      <c r="D10" s="49">
        <v>15</v>
      </c>
      <c r="E10" s="50" t="s">
        <v>3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>
      <c r="A11" s="17" t="str">
        <f>IF(ISBLANK(B11),"",_xlfn.ISOWEEKNUM('Journal de travail'!$B11))</f>
        <v/>
      </c>
      <c r="B11" s="51"/>
      <c r="C11" s="52"/>
      <c r="D11" s="53"/>
      <c r="E11" s="54"/>
      <c r="F11" s="57"/>
      <c r="G11" s="18"/>
      <c r="M11" t="s">
        <v>6</v>
      </c>
      <c r="N11">
        <v>4</v>
      </c>
      <c r="O11">
        <v>15</v>
      </c>
    </row>
    <row r="12" spans="1:15">
      <c r="A12" s="8">
        <f>IF(ISBLANK(B12),"",_xlfn.ISOWEEKNUM('Journal de travail'!$B12))</f>
        <v>43</v>
      </c>
      <c r="B12" s="47">
        <v>45589</v>
      </c>
      <c r="C12" s="48"/>
      <c r="D12" s="49">
        <v>25</v>
      </c>
      <c r="E12" s="50" t="s">
        <v>4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>
      <c r="A13" s="17">
        <f>IF(ISBLANK(B13),"",_xlfn.ISOWEEKNUM('Journal de travail'!$B13))</f>
        <v>43</v>
      </c>
      <c r="B13" s="51">
        <v>45591</v>
      </c>
      <c r="C13" s="52"/>
      <c r="D13" s="53">
        <v>10</v>
      </c>
      <c r="E13" s="54" t="s">
        <v>6</v>
      </c>
      <c r="F13" s="37" t="s">
        <v>34</v>
      </c>
      <c r="G13" s="18"/>
      <c r="M13" t="s">
        <v>8</v>
      </c>
      <c r="N13">
        <v>6</v>
      </c>
      <c r="O13">
        <v>25</v>
      </c>
    </row>
    <row r="14" spans="1:15">
      <c r="A14" s="8">
        <f>IF(ISBLANK(B14),"",_xlfn.ISOWEEKNUM('Journal de travail'!$B14))</f>
        <v>43</v>
      </c>
      <c r="B14" s="47">
        <v>45591</v>
      </c>
      <c r="C14" s="48"/>
      <c r="D14" s="49">
        <v>20</v>
      </c>
      <c r="E14" s="50" t="s">
        <v>6</v>
      </c>
      <c r="F14" s="37" t="s">
        <v>35</v>
      </c>
      <c r="G14" s="16"/>
      <c r="M14" t="s">
        <v>21</v>
      </c>
      <c r="N14">
        <v>7</v>
      </c>
      <c r="O14">
        <v>30</v>
      </c>
    </row>
    <row r="15" spans="1:15">
      <c r="A15" s="17">
        <f>IF(ISBLANK(B15),"",_xlfn.ISOWEEKNUM('Journal de travail'!$B15))</f>
        <v>43</v>
      </c>
      <c r="B15" s="51">
        <v>45591</v>
      </c>
      <c r="C15" s="52"/>
      <c r="D15" s="53">
        <v>15</v>
      </c>
      <c r="E15" s="54" t="s">
        <v>4</v>
      </c>
      <c r="F15" s="37" t="s">
        <v>36</v>
      </c>
      <c r="G15" s="18"/>
      <c r="M15" t="s">
        <v>22</v>
      </c>
      <c r="N15">
        <v>8</v>
      </c>
      <c r="O15">
        <v>35</v>
      </c>
    </row>
    <row r="16" spans="1:15">
      <c r="A16" s="8">
        <f>IF(ISBLANK(B16),"",_xlfn.ISOWEEKNUM('Journal de travail'!$B16))</f>
        <v>44</v>
      </c>
      <c r="B16" s="47">
        <v>45594</v>
      </c>
      <c r="C16" s="48"/>
      <c r="D16" s="49">
        <v>25</v>
      </c>
      <c r="E16" s="50" t="s">
        <v>5</v>
      </c>
      <c r="F16" s="37" t="s">
        <v>37</v>
      </c>
      <c r="G16" s="16"/>
      <c r="O16">
        <v>40</v>
      </c>
    </row>
    <row r="17" spans="1:15">
      <c r="A17" s="17">
        <f>IF(ISBLANK(B17),"",_xlfn.ISOWEEKNUM('Journal de travail'!$B17))</f>
        <v>44</v>
      </c>
      <c r="B17" s="51">
        <v>45594</v>
      </c>
      <c r="C17" s="52"/>
      <c r="D17" s="53">
        <v>15</v>
      </c>
      <c r="E17" s="54" t="s">
        <v>5</v>
      </c>
      <c r="F17" s="37" t="s">
        <v>38</v>
      </c>
      <c r="G17" s="18"/>
      <c r="O17">
        <v>45</v>
      </c>
    </row>
    <row r="18" spans="1:15" ht="31.5">
      <c r="A18" s="8">
        <f>IF(ISBLANK(B18),"",_xlfn.ISOWEEKNUM('Journal de travail'!$B18))</f>
        <v>44</v>
      </c>
      <c r="B18" s="47">
        <v>45594</v>
      </c>
      <c r="C18" s="48"/>
      <c r="D18" s="49">
        <v>10</v>
      </c>
      <c r="E18" s="50" t="s">
        <v>5</v>
      </c>
      <c r="F18" s="37" t="s">
        <v>39</v>
      </c>
      <c r="G18" s="16"/>
      <c r="O18">
        <v>50</v>
      </c>
    </row>
    <row r="19" spans="1:1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>
      <c r="A3" t="s">
        <v>18</v>
      </c>
      <c r="B3" t="s">
        <v>19</v>
      </c>
      <c r="C3" s="24" t="s">
        <v>14</v>
      </c>
      <c r="D3" s="25" t="s">
        <v>15</v>
      </c>
    </row>
    <row r="4" spans="1:4">
      <c r="A4">
        <f>SUMIF('Journal de travail'!$E$7:$E$532,Analyse!C4,'Journal de travail'!$C$7:$C$532)*60</f>
        <v>0</v>
      </c>
      <c r="B4">
        <f>SUMIF('Journal de travail'!$E$7:$E$532,Analyse!C4,'Journal de travail'!$D$7:$D$532)</f>
        <v>15</v>
      </c>
      <c r="C4" s="26" t="str">
        <f>'Journal de travail'!M8</f>
        <v>Analyse</v>
      </c>
      <c r="D4" s="34">
        <f>(A4+B4)/1440</f>
        <v>1.0416666666666666E-2</v>
      </c>
    </row>
    <row r="5" spans="1:4">
      <c r="A5">
        <f>SUMIF('Journal de travail'!$E$7:$E$532,Analyse!C5,'Journal de travail'!$C$7:$C$532)*60</f>
        <v>0</v>
      </c>
      <c r="B5">
        <f>SUMIF('Journal de travail'!$E$7:$E$532,Analyse!C5,'Journal de travail'!$D$7:$D$532)</f>
        <v>60</v>
      </c>
      <c r="C5" s="42" t="str">
        <f>'Journal de travail'!M9</f>
        <v>Développement</v>
      </c>
      <c r="D5" s="34">
        <f t="shared" ref="D5:D11" si="0">(A5+B5)/1440</f>
        <v>4.1666666666666664E-2</v>
      </c>
    </row>
    <row r="6" spans="1:4">
      <c r="A6">
        <f>SUMIF('Journal de travail'!$E$7:$E$532,Analyse!C6,'Journal de travail'!$C$7:$C$532)*60</f>
        <v>0</v>
      </c>
      <c r="B6">
        <f>SUMIF('Journal de travail'!$E$7:$E$532,Analyse!C6,'Journal de travail'!$D$7:$D$532)</f>
        <v>50</v>
      </c>
      <c r="C6" s="27" t="str">
        <f>'Journal de travail'!M10</f>
        <v>Test</v>
      </c>
      <c r="D6" s="34">
        <f t="shared" si="0"/>
        <v>3.4722222222222224E-2</v>
      </c>
    </row>
    <row r="7" spans="1:4">
      <c r="A7">
        <f>SUMIF('Journal de travail'!$E$7:$E$532,Analyse!C7,'Journal de travail'!$C$7:$C$532)*60</f>
        <v>0</v>
      </c>
      <c r="B7">
        <f>SUMIF('Journal de travail'!$E$7:$E$532,Analyse!C7,'Journal de travail'!$D$7:$D$532)</f>
        <v>35</v>
      </c>
      <c r="C7" s="28" t="str">
        <f>'Journal de travail'!M11</f>
        <v>Documentation</v>
      </c>
      <c r="D7" s="34">
        <f t="shared" si="0"/>
        <v>2.4305555555555556E-2</v>
      </c>
    </row>
    <row r="8" spans="1:4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>
      <c r="C12" s="24" t="s">
        <v>20</v>
      </c>
      <c r="D12" s="35">
        <f>SUM(D4:D11)</f>
        <v>0.1111111111111111</v>
      </c>
    </row>
    <row r="14" spans="1:4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Bilel1020 Belkhiria</cp:lastModifiedBy>
  <cp:revision/>
  <dcterms:created xsi:type="dcterms:W3CDTF">2023-11-21T20:00:34Z</dcterms:created>
  <dcterms:modified xsi:type="dcterms:W3CDTF">2024-10-29T19:16:31Z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