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7B2C9784-13ED-4E79-99C9-ECF3FB5383C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<sst xmlns="http://schemas.openxmlformats.org/spreadsheetml/2006/main" count="163" uniqueCount="96">
  <si>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</si>
  <si>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</si>
  <si>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</si>
  <si>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</si>
  <si>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</si>
  <si>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</si>
  <si>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</si>
  <si>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</si>
  <si>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</si>
  <si>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</si>
  <si>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</si>
  <si>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</si>
  <si>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</si>
  <si>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</si>
  <si>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</si>
  <si>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</si>
  <si>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</si>
  <si>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</si>
  <si>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</si>
  <si>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</si>
  <si>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</si>
  <si>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</si>
  <si>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</si>
  <si>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</si>
  <si>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</si>
  <si>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</si>
  <si>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</si>
  <si>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</si>
  <si>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</si>
  <si>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</si>
  <si>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</si>
  <si>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</si>
  <si>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</si>
  <si>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</si>
  <si>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</si>
  <si>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</si>
  <si>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</si>
  <si>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</si>
  <si>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</si>
  <si>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</si>
  <si>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</si>
  <si>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</si>
  <si>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</si>
  <si>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</si>
  <si>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</si>
  <si>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</si>
  <si>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</si>
  <si>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</si>
  <si>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</si>
  <si>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</si>
  <si>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</si>
  <si>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</si>
  <si>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</si>
  <si>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</si>
  <si>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</si>
  <si>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</si>
  <si>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</si>
  <si>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</si>
  <si>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</si>
  <si>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</si>
  <si>
    <t>Le prof nous a présenter IceTools</t>
  </si>
  <si>
    <t>Ecriture de l'introduction de l'analyse prélininaire du rapport</t>
  </si>
  <si>
    <t>Ecriture de la partie objectif de l'analyse préliminaire</t>
  </si>
  <si>
    <t>Ecriture de la partie gestion de l'analyse préliminaire</t>
  </si>
  <si>
    <t>Pause</t>
  </si>
  <si>
    <t>Ecriture de la partie domaine de l'analyse/conception</t>
  </si>
  <si>
    <t xml:space="preserve">Refactore: (Graph.cs) changement de la methode button_click() afin de simplement désafficher les scatters plutôt que de les supprimer </t>
  </si>
  <si>
    <t>Refactore: (Form1 conception) création du graph dans la conception du form plutôt que le créer dans le code</t>
  </si>
  <si>
    <t>Refactore: (Graph.cs) Mise en place du flowLayoutPanel dans la conception</t>
  </si>
  <si>
    <t>Doc: (DataSelection.cs) Ajout des commentaires dans la classe DataSelection.cs</t>
  </si>
  <si>
    <t>Refcatore: (Graph.cs) Remplacement des bouton représentant les équipes pour les filtres par des checkBox</t>
  </si>
  <si>
    <t>Chore: (Graph.cs) Ajout des commentaires dans la classe</t>
  </si>
  <si>
    <t>refactore: (Graph.cs) remplacement des tableaux de jour par une liste de tuple (numéros jour de la semaine,  nom du jour)</t>
  </si>
  <si>
    <t>Tentative ajout filtre avec jour</t>
  </si>
  <si>
    <t>Feat: (Graph.cs) ajout des filtre par jour</t>
  </si>
  <si>
    <t>Refactor: (Graph.cs) déplacement de la methode CreateDisableAllTeamsCheckBox(); afin de la mettre dans le constructor</t>
  </si>
  <si>
    <t>Fix: (Graph.cs) re création des checkbox d'équipe a chaque filtre par jour</t>
  </si>
  <si>
    <t>Feat: (Graph.cs) changement du type de ligne en bar si l'utilisateur n'affiche qu'un seul jour</t>
  </si>
  <si>
    <t>Fix permettant de ne plus réafficher toutes les équipes en cas de filtre sur un jour</t>
  </si>
  <si>
    <t xml:space="preserve">Creation + Update de la liste des refactores à faire dans le code </t>
  </si>
  <si>
    <t>Feat: (Form1.cs) ajout d'une openFileDialog</t>
  </si>
  <si>
    <t>Création de la user stories "Choix du fichier de graph"</t>
  </si>
  <si>
    <t>Ajout et adaptation du graphique en fonction du fichier choisi</t>
  </si>
  <si>
    <t>Doc: (Rapport) Ecriture du point 2.4 et 2.5</t>
  </si>
  <si>
    <t>Doc: (Rapport) Ecriture de la stratégie de test global</t>
  </si>
  <si>
    <t>Comment: (Graph.cs) ajout des commentaire dans la classe</t>
  </si>
  <si>
    <t>Ajout d'un test unitaire qui vérifie que suite a la méthode createGraph le graph n'est pas vide</t>
  </si>
  <si>
    <t>Ajout d'un test unitaire sur la méthode loadFile</t>
  </si>
  <si>
    <t>Ajout d'un test sur la méthode creatGraph afin de vérifier que le nombre de ligne du graph est équivalent au nombre de checkbox d'équipe cochée (Sauf la checkbox "Tout supprimer")</t>
  </si>
  <si>
    <t>Doc: (rapport) Fin de l'écriture des points 2.4, 2.5 et 2.6</t>
  </si>
  <si>
    <t>Fix: (Graph.cs &amp;&amp; form1.cs) fix d'un bug rendant dedendant les donnée si l'utilisateur recharge un fichier</t>
  </si>
  <si>
    <t>doc: (rapport) Ecriture des point 2.3 et 3.4</t>
  </si>
  <si>
    <t>Doc: (Rapport) réalisation du point 3.5</t>
  </si>
  <si>
    <t>doc: (Rapport) rédaction des points 4 et 5 du rapport</t>
  </si>
  <si>
    <t>Chore: (DataSelction.cs, Form1.cs) Ajout d'une gestion d'erreur sur la méthode loadFile</t>
  </si>
  <si>
    <t>Doc: (rapport) Mise à jour du point ,3.4, 3 et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</si>
</sst>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3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5.2083333333333336E-2</c:v>
                </c:pt>
                <c:pt idx="1">
                  <c:v>0.80208333333333337</c:v>
                </c:pt>
                <c:pt idx="2">
                  <c:v>3.4722222222222224E-2</c:v>
                </c:pt>
                <c:pt idx="3">
                  <c:v>0.25347222222222221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50" activePane="bottomLeft" state="frozen"/>
      <selection pane="bottomLeft" activeCell="G67" sqref="G6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1 jours 10 heurs 49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1020</v>
      </c>
      <c r="D4" s="23">
        <f>SUBTOTAL(9,$D$7:$D$531)</f>
        <v>1070</v>
      </c>
      <c r="E4" s="41">
        <f>SUM(C4:D4)</f>
        <v>2090</v>
      </c>
      <c r="F4" s="4"/>
      <c r="G4" s="7"/>
    </row>
    <row r="5" spans="1:15" x14ac:dyDescent="0.25">
      <c r="C5" s="58" t="s">
        <v>16</v>
      </c>
      <c r="D5" s="58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2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2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2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2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2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2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2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2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25">
      <c r="A38" s="8">
        <f>IF(ISBLANK(B38),"",_xlfn.ISOWEEKNUM('Journal de travail'!$B38))</f>
        <v>41</v>
      </c>
      <c r="B38" s="47">
        <v>45576</v>
      </c>
      <c r="C38" s="48"/>
      <c r="D38" s="49">
        <v>15</v>
      </c>
      <c r="E38" s="50" t="s">
        <v>7</v>
      </c>
      <c r="F38" s="36" t="s">
        <v>60</v>
      </c>
      <c r="G38" s="16"/>
    </row>
    <row r="39" spans="1:7" ht="16.5" x14ac:dyDescent="0.25">
      <c r="A39" s="17">
        <f>IF(ISBLANK(B39),"",_xlfn.ISOWEEKNUM('Journal de travail'!$B39))</f>
        <v>41</v>
      </c>
      <c r="B39" s="51">
        <v>45576</v>
      </c>
      <c r="C39" s="52"/>
      <c r="D39" s="53">
        <v>5</v>
      </c>
      <c r="E39" s="54" t="s">
        <v>6</v>
      </c>
      <c r="F39" s="56" t="s">
        <v>61</v>
      </c>
      <c r="G39" s="18"/>
    </row>
    <row r="40" spans="1:7" x14ac:dyDescent="0.25">
      <c r="A40" s="8">
        <f>IF(ISBLANK(B40),"",_xlfn.ISOWEEKNUM('Journal de travail'!$B40))</f>
        <v>41</v>
      </c>
      <c r="B40" s="47">
        <v>45576</v>
      </c>
      <c r="C40" s="48"/>
      <c r="D40" s="49">
        <v>10</v>
      </c>
      <c r="E40" s="50" t="s">
        <v>6</v>
      </c>
      <c r="F40" s="36" t="s">
        <v>62</v>
      </c>
      <c r="G40" s="16"/>
    </row>
    <row r="41" spans="1:7" x14ac:dyDescent="0.25">
      <c r="A41" s="17">
        <f>IF(ISBLANK(B41),"",_xlfn.ISOWEEKNUM('Journal de travail'!$B41))</f>
        <v>41</v>
      </c>
      <c r="B41" s="51">
        <v>45576</v>
      </c>
      <c r="C41" s="52"/>
      <c r="D41" s="53">
        <v>10</v>
      </c>
      <c r="E41" s="54" t="s">
        <v>6</v>
      </c>
      <c r="F41" s="36" t="s">
        <v>63</v>
      </c>
      <c r="G41" s="18"/>
    </row>
    <row r="42" spans="1:7" x14ac:dyDescent="0.25">
      <c r="A42" s="8">
        <f>IF(ISBLANK(B42),"",_xlfn.ISOWEEKNUM('Journal de travail'!$B42))</f>
        <v>41</v>
      </c>
      <c r="B42" s="47">
        <v>45576</v>
      </c>
      <c r="C42" s="48"/>
      <c r="D42" s="49">
        <v>15</v>
      </c>
      <c r="E42" s="50" t="s">
        <v>22</v>
      </c>
      <c r="F42" s="36" t="s">
        <v>64</v>
      </c>
      <c r="G42" s="16"/>
    </row>
    <row r="43" spans="1:7" x14ac:dyDescent="0.25">
      <c r="A43" s="17">
        <f>IF(ISBLANK(B43),"",_xlfn.ISOWEEKNUM('Journal de travail'!$B43))</f>
        <v>41</v>
      </c>
      <c r="B43" s="51">
        <v>45576</v>
      </c>
      <c r="C43" s="52"/>
      <c r="D43" s="53">
        <v>30</v>
      </c>
      <c r="E43" s="54" t="s">
        <v>6</v>
      </c>
      <c r="F43" s="36" t="s">
        <v>65</v>
      </c>
      <c r="G43" s="18"/>
    </row>
    <row r="44" spans="1:7" x14ac:dyDescent="0.25">
      <c r="A44" s="8">
        <f>IF(ISBLANK(B44),"",_xlfn.ISOWEEKNUM('Journal de travail'!$B44))</f>
        <v>41</v>
      </c>
      <c r="B44" s="47">
        <v>45576</v>
      </c>
      <c r="C44" s="48"/>
      <c r="D44" s="49">
        <v>10</v>
      </c>
      <c r="E44" s="50" t="s">
        <v>4</v>
      </c>
      <c r="F44" s="36" t="s">
        <v>66</v>
      </c>
      <c r="G44" s="16"/>
    </row>
    <row r="45" spans="1:7" x14ac:dyDescent="0.25">
      <c r="A45" s="17">
        <f>IF(ISBLANK(B45),"",_xlfn.ISOWEEKNUM('Journal de travail'!$B45))</f>
        <v>41</v>
      </c>
      <c r="B45" s="51">
        <v>45576</v>
      </c>
      <c r="C45" s="52"/>
      <c r="D45" s="53">
        <v>10</v>
      </c>
      <c r="E45" s="54" t="s">
        <v>4</v>
      </c>
      <c r="F45" s="36" t="s">
        <v>67</v>
      </c>
      <c r="G45" s="18"/>
    </row>
    <row r="46" spans="1:7" x14ac:dyDescent="0.25">
      <c r="A46" s="8">
        <f>IF(ISBLANK(B46),"",_xlfn.ISOWEEKNUM('Journal de travail'!$B46))</f>
        <v>41</v>
      </c>
      <c r="B46" s="47">
        <v>45578</v>
      </c>
      <c r="C46" s="48"/>
      <c r="D46" s="49">
        <v>20</v>
      </c>
      <c r="E46" s="50" t="s">
        <v>4</v>
      </c>
      <c r="F46" s="36" t="s">
        <v>68</v>
      </c>
      <c r="G46" s="16"/>
    </row>
    <row r="47" spans="1:7" x14ac:dyDescent="0.25">
      <c r="A47" s="17">
        <f>IF(ISBLANK(B47),"",_xlfn.ISOWEEKNUM('Journal de travail'!$B47))</f>
        <v>41</v>
      </c>
      <c r="B47" s="51">
        <v>45578</v>
      </c>
      <c r="C47" s="52"/>
      <c r="D47" s="53">
        <v>15</v>
      </c>
      <c r="E47" s="54" t="s">
        <v>4</v>
      </c>
      <c r="F47" s="36" t="s">
        <v>69</v>
      </c>
      <c r="G47" s="18"/>
    </row>
    <row r="48" spans="1:7" x14ac:dyDescent="0.25">
      <c r="A48" s="8">
        <f>IF(ISBLANK(B48),"",_xlfn.ISOWEEKNUM('Journal de travail'!$B48))</f>
        <v>43</v>
      </c>
      <c r="B48" s="47">
        <v>45586</v>
      </c>
      <c r="C48" s="48"/>
      <c r="D48" s="49">
        <v>50</v>
      </c>
      <c r="E48" s="50" t="s">
        <v>4</v>
      </c>
      <c r="F48" s="36" t="s">
        <v>70</v>
      </c>
      <c r="G48" s="16"/>
    </row>
    <row r="49" spans="1:7" x14ac:dyDescent="0.25">
      <c r="A49" s="17">
        <f>IF(ISBLANK(B49),"",_xlfn.ISOWEEKNUM('Journal de travail'!$B49))</f>
        <v>43</v>
      </c>
      <c r="B49" s="51">
        <v>45586</v>
      </c>
      <c r="C49" s="52"/>
      <c r="D49" s="53">
        <v>20</v>
      </c>
      <c r="E49" s="54" t="s">
        <v>4</v>
      </c>
      <c r="F49" s="36" t="s">
        <v>71</v>
      </c>
      <c r="G49" s="18"/>
    </row>
    <row r="50" spans="1:7" x14ac:dyDescent="0.25">
      <c r="A50" s="8">
        <f>IF(ISBLANK(B50),"",_xlfn.ISOWEEKNUM('Journal de travail'!$B50))</f>
        <v>43</v>
      </c>
      <c r="B50" s="47">
        <v>45587</v>
      </c>
      <c r="C50" s="48">
        <v>1</v>
      </c>
      <c r="D50" s="49"/>
      <c r="E50" s="50" t="s">
        <v>4</v>
      </c>
      <c r="F50" s="36" t="s">
        <v>72</v>
      </c>
      <c r="G50" s="16"/>
    </row>
    <row r="51" spans="1:7" x14ac:dyDescent="0.25">
      <c r="A51" s="17">
        <f>IF(ISBLANK(B51),"",_xlfn.ISOWEEKNUM('Journal de travail'!$B51))</f>
        <v>43</v>
      </c>
      <c r="B51" s="51">
        <v>45587</v>
      </c>
      <c r="C51" s="52">
        <v>2</v>
      </c>
      <c r="D51" s="53"/>
      <c r="E51" s="54" t="s">
        <v>4</v>
      </c>
      <c r="F51" s="36" t="s">
        <v>73</v>
      </c>
      <c r="G51" s="18"/>
    </row>
    <row r="52" spans="1:7" x14ac:dyDescent="0.25">
      <c r="A52" s="8">
        <f>IF(ISBLANK(B52),"",_xlfn.ISOWEEKNUM('Journal de travail'!$B52))</f>
        <v>43</v>
      </c>
      <c r="B52" s="47">
        <v>45588</v>
      </c>
      <c r="C52" s="48">
        <v>1</v>
      </c>
      <c r="D52" s="49"/>
      <c r="E52" s="50" t="s">
        <v>4</v>
      </c>
      <c r="F52" s="36" t="s">
        <v>74</v>
      </c>
      <c r="G52" s="16"/>
    </row>
    <row r="53" spans="1:7" x14ac:dyDescent="0.25">
      <c r="A53" s="17">
        <f>IF(ISBLANK(B53),"",_xlfn.ISOWEEKNUM('Journal de travail'!$B53))</f>
        <v>43</v>
      </c>
      <c r="B53" s="51">
        <v>45588</v>
      </c>
      <c r="C53" s="52"/>
      <c r="D53" s="53">
        <v>0</v>
      </c>
      <c r="E53" s="54" t="s">
        <v>4</v>
      </c>
      <c r="F53" s="36" t="s">
        <v>75</v>
      </c>
      <c r="G53" s="18"/>
    </row>
    <row r="54" spans="1:7" x14ac:dyDescent="0.25">
      <c r="A54" s="8">
        <f>IF(ISBLANK(B54),"",_xlfn.ISOWEEKNUM('Journal de travail'!$B54))</f>
        <v>43</v>
      </c>
      <c r="B54" s="47">
        <v>45588</v>
      </c>
      <c r="C54" s="48"/>
      <c r="D54" s="49">
        <v>5</v>
      </c>
      <c r="E54" s="50" t="s">
        <v>4</v>
      </c>
      <c r="F54" s="36" t="s">
        <v>76</v>
      </c>
      <c r="G54" s="16"/>
    </row>
    <row r="55" spans="1:7" x14ac:dyDescent="0.25">
      <c r="A55" s="17">
        <f>IF(ISBLANK(B55),"",_xlfn.ISOWEEKNUM('Journal de travail'!$B55))</f>
        <v>43</v>
      </c>
      <c r="B55" s="51">
        <v>45588</v>
      </c>
      <c r="C55" s="52"/>
      <c r="D55" s="53">
        <v>10</v>
      </c>
      <c r="E55" s="54" t="s">
        <v>4</v>
      </c>
      <c r="F55" s="36" t="s">
        <v>77</v>
      </c>
      <c r="G55" s="18"/>
    </row>
    <row r="56" spans="1:7" x14ac:dyDescent="0.25">
      <c r="A56" s="8">
        <f>IF(ISBLANK(B56),"",_xlfn.ISOWEEKNUM('Journal de travail'!$B56))</f>
        <v>43</v>
      </c>
      <c r="B56" s="43">
        <v>45589</v>
      </c>
      <c r="C56" s="44"/>
      <c r="D56" s="45">
        <v>10</v>
      </c>
      <c r="E56" s="46" t="s">
        <v>4</v>
      </c>
      <c r="F56" s="37" t="s">
        <v>78</v>
      </c>
      <c r="G56" s="16"/>
    </row>
    <row r="57" spans="1:7" x14ac:dyDescent="0.25">
      <c r="A57" s="17">
        <f>IF(ISBLANK(B57),"",_xlfn.ISOWEEKNUM('Journal de travail'!$B57))</f>
        <v>43</v>
      </c>
      <c r="B57" s="47">
        <v>45589</v>
      </c>
      <c r="C57" s="48"/>
      <c r="D57" s="49">
        <v>5</v>
      </c>
      <c r="E57" s="50" t="s">
        <v>6</v>
      </c>
      <c r="F57" s="37" t="s">
        <v>79</v>
      </c>
      <c r="G57" s="18"/>
    </row>
    <row r="58" spans="1:7" x14ac:dyDescent="0.25">
      <c r="A58" s="8">
        <f>IF(ISBLANK(B58),"",_xlfn.ISOWEEKNUM('Journal de travail'!$B58))</f>
        <v>43</v>
      </c>
      <c r="B58" s="51">
        <v>45589</v>
      </c>
      <c r="C58" s="52"/>
      <c r="D58" s="53">
        <v>10</v>
      </c>
      <c r="E58" s="54" t="s">
        <v>4</v>
      </c>
      <c r="F58" s="37" t="s">
        <v>80</v>
      </c>
      <c r="G58" s="16"/>
    </row>
    <row r="59" spans="1:7" x14ac:dyDescent="0.25">
      <c r="A59" s="17">
        <f>IF(ISBLANK(B59),"",_xlfn.ISOWEEKNUM('Journal de travail'!$B59))</f>
        <v>43</v>
      </c>
      <c r="B59" s="47">
        <v>45589</v>
      </c>
      <c r="C59" s="48"/>
      <c r="D59" s="49">
        <v>15</v>
      </c>
      <c r="E59" s="50" t="s">
        <v>3</v>
      </c>
      <c r="F59" s="37" t="s">
        <v>81</v>
      </c>
      <c r="G59" s="18"/>
    </row>
    <row r="60" spans="1:7" x14ac:dyDescent="0.25">
      <c r="B60" s="51"/>
      <c r="C60" s="52"/>
      <c r="D60" s="53"/>
      <c r="E60" s="54"/>
      <c r="F60" s="59"/>
      <c r="G60" s="16"/>
    </row>
    <row r="61" spans="1:7" x14ac:dyDescent="0.25">
      <c r="A61" s="17">
        <f>IF(ISBLANK(B61),"",_xlfn.ISOWEEKNUM('Journal de travail'!$B61))</f>
        <v>43</v>
      </c>
      <c r="B61" s="47">
        <v>45589</v>
      </c>
      <c r="C61" s="48"/>
      <c r="D61" s="49">
        <v>25</v>
      </c>
      <c r="E61" s="50" t="s">
        <v>4</v>
      </c>
      <c r="F61" s="37" t="s">
        <v>82</v>
      </c>
      <c r="G61" s="18"/>
    </row>
    <row r="62" spans="1:7" x14ac:dyDescent="0.25">
      <c r="A62" s="8">
        <f>IF(ISBLANK(B62),"",_xlfn.ISOWEEKNUM('Journal de travail'!$B62))</f>
        <v>43</v>
      </c>
      <c r="B62" s="51">
        <v>45591</v>
      </c>
      <c r="C62" s="52"/>
      <c r="D62" s="53">
        <v>10</v>
      </c>
      <c r="E62" s="54" t="s">
        <v>6</v>
      </c>
      <c r="F62" s="37" t="s">
        <v>83</v>
      </c>
      <c r="G62" s="16"/>
    </row>
    <row r="63" spans="1:7" x14ac:dyDescent="0.25">
      <c r="A63" s="17">
        <f>IF(ISBLANK(B63),"",_xlfn.ISOWEEKNUM('Journal de travail'!$B63))</f>
        <v>43</v>
      </c>
      <c r="B63" s="47">
        <v>45591</v>
      </c>
      <c r="C63" s="48"/>
      <c r="D63" s="49">
        <v>20</v>
      </c>
      <c r="E63" s="50" t="s">
        <v>6</v>
      </c>
      <c r="F63" s="37" t="s">
        <v>84</v>
      </c>
      <c r="G63" s="18"/>
    </row>
    <row r="64" spans="1:7" x14ac:dyDescent="0.25">
      <c r="A64" s="8">
        <f>IF(ISBLANK(B64),"",_xlfn.ISOWEEKNUM('Journal de travail'!$B64))</f>
        <v>43</v>
      </c>
      <c r="B64" s="51">
        <v>45591</v>
      </c>
      <c r="C64" s="52"/>
      <c r="D64" s="53">
        <v>15</v>
      </c>
      <c r="E64" s="54" t="s">
        <v>4</v>
      </c>
      <c r="F64" s="37" t="s">
        <v>85</v>
      </c>
      <c r="G64" s="16"/>
    </row>
    <row r="65" spans="1:7" x14ac:dyDescent="0.25">
      <c r="A65" s="17">
        <f>IF(ISBLANK(B65),"",_xlfn.ISOWEEKNUM('Journal de travail'!$B65))</f>
        <v>44</v>
      </c>
      <c r="B65" s="47">
        <v>45594</v>
      </c>
      <c r="C65" s="48"/>
      <c r="D65" s="49">
        <v>25</v>
      </c>
      <c r="E65" s="50" t="s">
        <v>5</v>
      </c>
      <c r="F65" s="37" t="s">
        <v>86</v>
      </c>
      <c r="G65" s="18"/>
    </row>
    <row r="66" spans="1:7" x14ac:dyDescent="0.25">
      <c r="A66" s="8">
        <f>IF(ISBLANK(B66),"",_xlfn.ISOWEEKNUM('Journal de travail'!$B66))</f>
        <v>44</v>
      </c>
      <c r="B66" s="51">
        <v>45594</v>
      </c>
      <c r="C66" s="52"/>
      <c r="D66" s="53">
        <v>15</v>
      </c>
      <c r="E66" s="54" t="s">
        <v>5</v>
      </c>
      <c r="F66" s="37" t="s">
        <v>87</v>
      </c>
      <c r="G66" s="16"/>
    </row>
    <row r="67" spans="1:7" ht="31.5" x14ac:dyDescent="0.25">
      <c r="A67" s="17">
        <f>IF(ISBLANK(B67),"",_xlfn.ISOWEEKNUM('Journal de travail'!$B67))</f>
        <v>44</v>
      </c>
      <c r="B67" s="47">
        <v>45594</v>
      </c>
      <c r="C67" s="48"/>
      <c r="D67" s="49">
        <v>10</v>
      </c>
      <c r="E67" s="50" t="s">
        <v>5</v>
      </c>
      <c r="F67" s="37" t="s">
        <v>88</v>
      </c>
      <c r="G67" s="18"/>
    </row>
    <row r="68" spans="1:7" x14ac:dyDescent="0.25">
      <c r="A68" s="8">
        <f>IF(ISBLANK(B68),"",_xlfn.ISOWEEKNUM('Journal de travail'!$B68))</f>
        <v>44</v>
      </c>
      <c r="B68" s="51">
        <v>45594</v>
      </c>
      <c r="C68" s="52"/>
      <c r="D68" s="53">
        <v>20</v>
      </c>
      <c r="E68" s="54" t="s">
        <v>6</v>
      </c>
      <c r="F68" s="37" t="s">
        <v>89</v>
      </c>
      <c r="G68" s="16"/>
    </row>
    <row r="69" spans="1:7" ht="31.5" x14ac:dyDescent="0.25">
      <c r="A69" s="17">
        <f>IF(ISBLANK(B69),"",_xlfn.ISOWEEKNUM('Journal de travail'!$B69))</f>
        <v>44</v>
      </c>
      <c r="B69" s="47">
        <v>45595</v>
      </c>
      <c r="C69" s="48"/>
      <c r="D69" s="49">
        <v>10</v>
      </c>
      <c r="E69" s="50" t="s">
        <v>4</v>
      </c>
      <c r="F69" s="37" t="s">
        <v>90</v>
      </c>
      <c r="G69" s="18"/>
    </row>
    <row r="70" spans="1:7" x14ac:dyDescent="0.25">
      <c r="A70" s="8">
        <f>IF(ISBLANK(B70),"",_xlfn.ISOWEEKNUM('Journal de travail'!$B70))</f>
        <v>44</v>
      </c>
      <c r="B70" s="51">
        <v>45595</v>
      </c>
      <c r="C70" s="52">
        <v>2</v>
      </c>
      <c r="D70" s="53"/>
      <c r="E70" s="54" t="s">
        <v>6</v>
      </c>
      <c r="F70" s="37" t="s">
        <v>91</v>
      </c>
      <c r="G70" s="16"/>
    </row>
    <row r="71" spans="1:7" x14ac:dyDescent="0.25">
      <c r="A71" s="17">
        <f>IF(ISBLANK(B71),"",_xlfn.ISOWEEKNUM('Journal de travail'!$B71))</f>
        <v>44</v>
      </c>
      <c r="B71" s="47">
        <v>45596</v>
      </c>
      <c r="C71" s="48">
        <v>1</v>
      </c>
      <c r="D71" s="49"/>
      <c r="E71" s="50" t="s">
        <v>6</v>
      </c>
      <c r="F71" s="37" t="s">
        <v>92</v>
      </c>
      <c r="G71" s="18"/>
    </row>
    <row r="72" spans="1:7" x14ac:dyDescent="0.25">
      <c r="A72" s="8">
        <f>IF(ISBLANK(B72),"",_xlfn.ISOWEEKNUM('Journal de travail'!$B72))</f>
        <v>44</v>
      </c>
      <c r="B72" s="51">
        <v>45596</v>
      </c>
      <c r="C72" s="52"/>
      <c r="D72" s="53">
        <v>25</v>
      </c>
      <c r="E72" s="54" t="s">
        <v>6</v>
      </c>
      <c r="F72" s="37" t="s">
        <v>93</v>
      </c>
      <c r="G72" s="16"/>
    </row>
    <row r="73" spans="1:7" x14ac:dyDescent="0.25">
      <c r="A73" s="17">
        <f>IF(ISBLANK(B73),"",_xlfn.ISOWEEKNUM('Journal de travail'!$B73))</f>
        <v>44</v>
      </c>
      <c r="B73" s="47">
        <v>45597</v>
      </c>
      <c r="C73" s="48"/>
      <c r="D73" s="49">
        <v>30</v>
      </c>
      <c r="E73" s="50" t="s">
        <v>4</v>
      </c>
      <c r="F73" s="37" t="s">
        <v>94</v>
      </c>
      <c r="G73" s="18"/>
    </row>
    <row r="74" spans="1:7" x14ac:dyDescent="0.25">
      <c r="A74" s="8">
        <f>IF(ISBLANK(B74),"",_xlfn.ISOWEEKNUM('Journal de travail'!$B74))</f>
        <v>44</v>
      </c>
      <c r="B74" s="51">
        <v>45597</v>
      </c>
      <c r="C74" s="52"/>
      <c r="D74" s="53">
        <v>10</v>
      </c>
      <c r="E74" s="54" t="s">
        <v>6</v>
      </c>
      <c r="F74" s="37" t="s">
        <v>95</v>
      </c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32" priority="9">
      <formula>$E7="Autre"</formula>
    </cfRule>
    <cfRule type="expression" dxfId="31" priority="10" stopIfTrue="1">
      <formula>$E7="Design"</formula>
    </cfRule>
    <cfRule type="expression" dxfId="30" priority="11" stopIfTrue="1">
      <formula>$E7="Présentation"</formula>
    </cfRule>
    <cfRule type="expression" dxfId="29" priority="12" stopIfTrue="1">
      <formula>$E7="Meeting"</formula>
    </cfRule>
    <cfRule type="expression" dxfId="28" priority="13" stopIfTrue="1">
      <formula>$E7="Documentation"</formula>
    </cfRule>
    <cfRule type="expression" dxfId="27" priority="14" stopIfTrue="1">
      <formula>$E7="Test"</formula>
    </cfRule>
    <cfRule type="expression" dxfId="26" priority="15" stopIfTrue="1">
      <formula>$E7="Analyse"</formula>
    </cfRule>
    <cfRule type="expression" dxfId="25" priority="17" stopIfTrue="1">
      <formula>$E7="Développement"</formula>
    </cfRule>
  </conditionalFormatting>
  <conditionalFormatting sqref="E56:E74">
    <cfRule type="expression" dxfId="7" priority="1">
      <formula>$E56="Autre"</formula>
    </cfRule>
    <cfRule type="expression" dxfId="6" priority="2" stopIfTrue="1">
      <formula>$E56="Design"</formula>
    </cfRule>
    <cfRule type="expression" dxfId="5" priority="3" stopIfTrue="1">
      <formula>$E56="Présentation"</formula>
    </cfRule>
    <cfRule type="expression" dxfId="4" priority="4" stopIfTrue="1">
      <formula>$E56="Meeting"</formula>
    </cfRule>
    <cfRule type="expression" dxfId="3" priority="5" stopIfTrue="1">
      <formula>$E56="Documentation"</formula>
    </cfRule>
    <cfRule type="expression" dxfId="2" priority="6" stopIfTrue="1">
      <formula>$E56="Test"</formula>
    </cfRule>
    <cfRule type="expression" dxfId="1" priority="7" stopIfTrue="1">
      <formula>$E56="Analyse"</formula>
    </cfRule>
    <cfRule type="expression" dxfId="0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5.2083333333333336E-2</v>
      </c>
    </row>
    <row r="5" spans="1:4" x14ac:dyDescent="0.3">
      <c r="A5">
        <f>SUMIF('Journal de travail'!$E$7:$E$532,Analyse!C5,'Journal de travail'!$C$7:$C$532)*60</f>
        <v>480</v>
      </c>
      <c r="B5">
        <f>SUMIF('Journal de travail'!$E$7:$E$532,Analyse!C5,'Journal de travail'!$D$7:$D$532)</f>
        <v>675</v>
      </c>
      <c r="C5" s="42" t="str">
        <f>'Journal de travail'!M9</f>
        <v>Développement</v>
      </c>
      <c r="D5" s="34">
        <f t="shared" ref="D5:D11" si="0">(A5+B5)/1440</f>
        <v>0.80208333333333337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50</v>
      </c>
      <c r="C6" s="27" t="str">
        <f>'Journal de travail'!M10</f>
        <v>Test</v>
      </c>
      <c r="D6" s="34">
        <f t="shared" si="0"/>
        <v>3.4722222222222224E-2</v>
      </c>
    </row>
    <row r="7" spans="1:4" x14ac:dyDescent="0.3">
      <c r="A7">
        <f>SUMIF('Journal de travail'!$E$7:$E$532,Analyse!C7,'Journal de travail'!$C$7:$C$532)*60</f>
        <v>180</v>
      </c>
      <c r="B7">
        <f>SUMIF('Journal de travail'!$E$7:$E$532,Analyse!C7,'Journal de travail'!$D$7:$D$532)</f>
        <v>185</v>
      </c>
      <c r="C7" s="28" t="str">
        <f>'Journal de travail'!M11</f>
        <v>Documentation</v>
      </c>
      <c r="D7" s="34">
        <f t="shared" si="0"/>
        <v>0.25347222222222221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100</v>
      </c>
      <c r="C11" s="40" t="str">
        <f>'Journal de travail'!M15</f>
        <v>Autre</v>
      </c>
      <c r="D11" s="34">
        <f t="shared" si="0"/>
        <v>6.9444444444444448E-2</v>
      </c>
    </row>
    <row r="12" spans="1:4" x14ac:dyDescent="0.3">
      <c r="C12" s="24" t="s">
        <v>20</v>
      </c>
      <c r="D12" s="35">
        <f>SUM(D4:D11)</f>
        <v>1.2430555555555556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2024-11-01T14:33:51Z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