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F10EDB0B-A1AA-4D45-9A0F-06F49B5004C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<sst xmlns="http://schemas.openxmlformats.org/spreadsheetml/2006/main" count="33" uniqueCount="31">
  <si>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</si>
  <si>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</si>
  <si>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</si>
  <si>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</si>
  <si>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</si>
  <si>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</si>
  <si>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</si>
  <si>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</si>
  <si>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</si>
  <si>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</si>
  <si>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</si>
  <si>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</si>
  <si>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</si>
  <si>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</si>
  <si>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</si>
  <si>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</si>
  <si>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</si>
  <si>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</si>
  <si>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</si>
  <si>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</si>
  <si>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</si>
  <si>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</si>
  <si>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</si>
  <si>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</si>
  <si>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</si>
  <si>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</si>
  <si>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</si>
  <si>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</si>
  <si>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</si>
  <si>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</si>
  <si>
    <t xml:space="preserve">Creation + Update de la liste des refactores à faire dans le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</si>
</sst>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6.9444444444444441E-3</c:v>
                </c:pt>
                <c:pt idx="2">
                  <c:v>0</c:v>
                </c:pt>
                <c:pt idx="3">
                  <c:v>3.472222222222222E-3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8" sqref="F8"/>
    </sheetView>
  </sheetViews>
  <sheetFormatPr baseColWidth="10" defaultColWidth="11" defaultRowHeight="15.75" x14ac:dyDescent="0.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7">
      <c r="A1" s="9"/>
      <c r="B1" s="10"/>
      <c r="C1" s="11"/>
      <c r="D1" s="11"/>
      <c r="E1" s="12"/>
      <c r="F1" s="13" t="s">
        <v>0</v>
      </c>
      <c r="G1" s="12"/>
    </row>
    <row r="2" spans="1:15" ht="23.25" x14ac:dyDescent="0.7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 x14ac:dyDescent="0.7">
      <c r="B3" s="5" t="s">
        <v>9</v>
      </c>
      <c r="C3" s="23" t="str">
        <f>INT(E4/1440)&amp;" jours "&amp;INT(MOD(E4/1440,1)*24)&amp;" heurs "&amp;INT(MOD(MOD(E4/1440,1)*24,1)*60)&amp;" minutes"</f>
        <v>0 jours 0 heurs 15 minutes</v>
      </c>
      <c r="D3" s="23"/>
      <c r="E3" s="3"/>
      <c r="F3" s="4" t="s">
        <v>10</v>
      </c>
      <c r="G3" s="7" t="s">
        <v>28</v>
      </c>
    </row>
    <row r="4" spans="1:15" ht="23.25" hidden="1" x14ac:dyDescent="0.7">
      <c r="B4" s="5"/>
      <c r="C4" s="23">
        <f>SUBTOTAL(9,$C$7:$C$531)*60</f>
        <v>0</v>
      </c>
      <c r="D4" s="23">
        <f>SUBTOTAL(9,$D$7:$D$531)</f>
        <v>15</v>
      </c>
      <c r="E4" s="41">
        <f>SUM(C4:D4)</f>
        <v>15</v>
      </c>
      <c r="F4" s="4"/>
      <c r="G4" s="7"/>
    </row>
    <row r="5" spans="1:15" x14ac:dyDescent="0.5">
      <c r="C5" s="58" t="s">
        <v>16</v>
      </c>
      <c r="D5" s="58"/>
    </row>
    <row r="6" spans="1:15" s="21" customFormat="1" ht="20.100000000000001" customHeight="1" x14ac:dyDescent="0.55000000000000004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 x14ac:dyDescent="0.5">
      <c r="A8" s="8">
        <f>IF(ISBLANK(B8),"",_xlfn.ISOWEEKNUM('Journal de travail'!$B8))</f>
        <v>43</v>
      </c>
      <c r="B8" s="47">
        <v>45589</v>
      </c>
      <c r="C8" s="48"/>
      <c r="D8" s="49">
        <v>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5">
      <c r="A9" s="17" t="str">
        <f>IF(ISBLANK(B9),"",_xlfn.ISOWEEKNUM('Journal de travail'!$B9))</f>
        <v/>
      </c>
      <c r="B9" s="51"/>
      <c r="C9" s="52"/>
      <c r="D9" s="53"/>
      <c r="E9" s="54"/>
      <c r="F9" s="37"/>
      <c r="G9" s="18"/>
      <c r="M9" t="s">
        <v>4</v>
      </c>
      <c r="N9">
        <v>2</v>
      </c>
      <c r="O9">
        <v>5</v>
      </c>
    </row>
    <row r="10" spans="1:15" x14ac:dyDescent="0.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 x14ac:dyDescent="0.55000000000000004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55000000000000004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55000000000000004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55000000000000004">
      <c r="A5">
        <f>SUMIF('Journal de travail'!$E$7:$E$532,Analyse!C5,'Journal de travail'!$C$7:$C$532)*60</f>
        <v>0</v>
      </c>
      <c r="B5">
        <f>SUMIF('Journal de travail'!$E$7:$E$532,Analyse!C5,'Journal de travail'!$D$7:$D$532)</f>
        <v>10</v>
      </c>
      <c r="C5" s="42" t="str">
        <f>'Journal de travail'!M9</f>
        <v>Développement</v>
      </c>
      <c r="D5" s="34">
        <f t="shared" ref="D5:D11" si="0">(A5+B5)/1440</f>
        <v>6.9444444444444441E-3</v>
      </c>
    </row>
    <row r="6" spans="1:4" x14ac:dyDescent="0.5500000000000000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55000000000000004">
      <c r="A7">
        <f>SUMIF('Journal de travail'!$E$7:$E$532,Analyse!C7,'Journal de travail'!$C$7:$C$532)*60</f>
        <v>0</v>
      </c>
      <c r="B7">
        <f>SUMIF('Journal de travail'!$E$7:$E$532,Analyse!C7,'Journal de travail'!$D$7:$D$532)</f>
        <v>5</v>
      </c>
      <c r="C7" s="28" t="str">
        <f>'Journal de travail'!M11</f>
        <v>Documentation</v>
      </c>
      <c r="D7" s="34">
        <f t="shared" si="0"/>
        <v>3.472222222222222E-3</v>
      </c>
    </row>
    <row r="8" spans="1:4" x14ac:dyDescent="0.5500000000000000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5500000000000000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5500000000000000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5500000000000000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55000000000000004">
      <c r="C12" s="24" t="s">
        <v>20</v>
      </c>
      <c r="D12" s="35">
        <f>SUM(D4:D11)</f>
        <v>1.0416666666666666E-2</v>
      </c>
    </row>
    <row r="14" spans="1:4" x14ac:dyDescent="0.5500000000000000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2024-10-24T11:49:00Z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