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6C9DD9FD-CD5C-4E98-9AAE-68BA42C21C9F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<sst xmlns="http://schemas.openxmlformats.org/spreadsheetml/2006/main" count="87" uniqueCount="58">
  <si>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</si>
  <si>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</si>
  <si>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</si>
  <si>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</si>
  <si>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</si>
  <si>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</si>
  <si>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</si>
  <si>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</si>
  <si>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</si>
  <si>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</si>
  <si>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</si>
  <si>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</si>
  <si>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</si>
  <si>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</si>
  <si>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</si>
  <si>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</si>
  <si>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</si>
  <si>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</si>
  <si>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</si>
  <si>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</si>
  <si>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</si>
  <si>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</si>
  <si>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</si>
  <si>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</si>
  <si>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</si>
  <si>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</si>
  <si>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</si>
  <si>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</si>
  <si>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</si>
  <si>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</si>
  <si>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</si>
  <si>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</si>
  <si>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</si>
  <si>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</si>
  <si>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</si>
  <si>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</si>
  <si>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</si>
  <si>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</si>
  <si>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</si>
  <si>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</si>
  <si>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</si>
  <si>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</si>
  <si>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</si>
  <si>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</si>
  <si>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</si>
  <si>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</si>
  <si>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</si>
  <si>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</si>
  <si>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</si>
  <si>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</si>
  <si>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</si>
  <si>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</si>
  <si>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</si>
  <si>
    <t>Feat: Affichage des ligne pour chaque équipe sur le graphe</t>
  </si>
  <si>
    <t>Création US</t>
  </si>
  <si>
    <t>Mise à jour VS</t>
  </si>
  <si>
    <t>Tentative de rendre les legendes cliquable (Non réussite)</t>
  </si>
  <si>
    <t>Feat: Mise en place du filtre par équipe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</si>
</sst>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0.46875</c:v>
                </c:pt>
                <c:pt idx="2">
                  <c:v>0</c:v>
                </c:pt>
                <c:pt idx="3">
                  <c:v>2.0833333333333332E-2</c:v>
                </c:pt>
                <c:pt idx="4">
                  <c:v>1.3888888888888888E-2</c:v>
                </c:pt>
                <c:pt idx="5">
                  <c:v>0</c:v>
                </c:pt>
                <c:pt idx="6">
                  <c:v>0</c:v>
                </c:pt>
                <c:pt idx="7">
                  <c:v>5.9027777777777776E-2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7" activePane="bottomLeft" state="frozen"/>
      <selection pane="bottomLeft" activeCell="F36" sqref="F36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6" t="s">
        <v>26</v>
      </c>
      <c r="D2" s="56"/>
      <c r="E2" s="56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19 heurs 30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600</v>
      </c>
      <c r="D4" s="23">
        <f>SUBTOTAL(9,$D$7:$D$531)</f>
        <v>570</v>
      </c>
      <c r="E4" s="41">
        <f>SUM(C4:D4)</f>
        <v>1170</v>
      </c>
      <c r="F4" s="4"/>
      <c r="G4" s="7"/>
    </row>
    <row r="5" spans="1:15" x14ac:dyDescent="0.25">
      <c r="C5" s="57" t="s">
        <v>16</v>
      </c>
      <c r="D5" s="57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2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2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2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2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2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2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25">
      <c r="A31" s="17">
        <f>IF(ISBLANK(B31),"",_xlfn.ISOWEEKNUM('Journal de travail'!$B31))</f>
        <v>40</v>
      </c>
      <c r="B31" s="51">
        <v>45569</v>
      </c>
      <c r="C31" s="52"/>
      <c r="D31" s="53">
        <v>50</v>
      </c>
      <c r="E31" s="54" t="s">
        <v>4</v>
      </c>
      <c r="F31" s="36" t="s">
        <v>53</v>
      </c>
      <c r="G31" s="18"/>
    </row>
    <row r="32" spans="1:15" x14ac:dyDescent="0.25">
      <c r="A32" s="8">
        <f>IF(ISBLANK(B32),"",_xlfn.ISOWEEKNUM('Journal de travail'!$B32))</f>
        <v>40</v>
      </c>
      <c r="B32" s="47">
        <v>45569</v>
      </c>
      <c r="C32" s="48">
        <v>1</v>
      </c>
      <c r="D32" s="49"/>
      <c r="E32" s="50" t="s">
        <v>3</v>
      </c>
      <c r="F32" s="55" t="s">
        <v>54</v>
      </c>
      <c r="G32" s="16"/>
    </row>
    <row r="33" spans="1:7" x14ac:dyDescent="0.25">
      <c r="A33" s="17">
        <f>IF(ISBLANK(B33),"",_xlfn.ISOWEEKNUM('Journal de travail'!$B33))</f>
        <v>40</v>
      </c>
      <c r="B33" s="51">
        <v>45570</v>
      </c>
      <c r="C33" s="52"/>
      <c r="D33" s="53">
        <v>30</v>
      </c>
      <c r="E33" s="54" t="s">
        <v>22</v>
      </c>
      <c r="F33" s="36" t="s">
        <v>55</v>
      </c>
      <c r="G33" s="18"/>
    </row>
    <row r="34" spans="1:7" x14ac:dyDescent="0.25">
      <c r="A34" s="8">
        <f>IF(ISBLANK(B34),"",_xlfn.ISOWEEKNUM('Journal de travail'!$B34))</f>
        <v>40</v>
      </c>
      <c r="B34" s="47">
        <v>45570</v>
      </c>
      <c r="C34" s="48"/>
      <c r="D34" s="49">
        <v>20</v>
      </c>
      <c r="E34" s="50" t="s">
        <v>4</v>
      </c>
      <c r="F34" s="36" t="s">
        <v>56</v>
      </c>
      <c r="G34" s="16"/>
    </row>
    <row r="35" spans="1:7" x14ac:dyDescent="0.25">
      <c r="A35" s="17">
        <f>IF(ISBLANK(B35),"",_xlfn.ISOWEEKNUM('Journal de travail'!$B35))</f>
        <v>40</v>
      </c>
      <c r="B35" s="51">
        <v>45570</v>
      </c>
      <c r="C35" s="52">
        <v>2</v>
      </c>
      <c r="D35" s="53"/>
      <c r="E35" s="54" t="s">
        <v>4</v>
      </c>
      <c r="F35" s="37" t="s">
        <v>57</v>
      </c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4.1666666666666664E-2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435</v>
      </c>
      <c r="C5" s="42" t="str">
        <f>'Journal de travail'!M9</f>
        <v>Développement</v>
      </c>
      <c r="D5" s="34">
        <f t="shared" ref="D5:D11" si="0">(A5+B5)/1440</f>
        <v>0.46875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20</v>
      </c>
      <c r="C8" s="29" t="str">
        <f>'Journal de travail'!M12</f>
        <v>Meeting</v>
      </c>
      <c r="D8" s="34">
        <f t="shared" si="0"/>
        <v>1.3888888888888888E-2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85</v>
      </c>
      <c r="C11" s="40" t="str">
        <f>'Journal de travail'!M15</f>
        <v>Autre</v>
      </c>
      <c r="D11" s="34">
        <f t="shared" si="0"/>
        <v>5.9027777777777776E-2</v>
      </c>
    </row>
    <row r="12" spans="1:4" x14ac:dyDescent="0.3">
      <c r="C12" s="24" t="s">
        <v>20</v>
      </c>
      <c r="D12" s="35">
        <f>SUM(D4:D11)</f>
        <v>0.60416666666666663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2024-10-05T09:10:58Z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