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8E210762-2BD5-49F0-B764-28936BF862FE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540" yWindow="313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<sst xmlns="http://schemas.openxmlformats.org/spreadsheetml/2006/main" count="201" uniqueCount="66">
  <si>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</si>
  <si>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</si>
  <si>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</si>
  <si>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</si>
  <si>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</si>
  <si>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</si>
  <si>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</si>
  <si>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</si>
  <si>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</si>
  <si>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</si>
  <si>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</si>
  <si>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</si>
  <si>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</si>
  <si>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</si>
  <si>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</si>
  <si>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</si>
  <si>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</si>
  <si>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</si>
  <si>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</si>
  <si>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</si>
  <si>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</si>
  <si>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</si>
  <si>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</si>
  <si>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</si>
  <si>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</si>
  <si>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</si>
  <si>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</si>
  <si>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</si>
  <si>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</si>
  <si>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</si>
  <si>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</si>
  <si>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</si>
  <si>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</si>
  <si>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</si>
  <si>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</si>
  <si>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</si>
  <si>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</si>
  <si>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</si>
  <si>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</si>
  <si>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</si>
  <si>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</si>
  <si>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</si>
  <si>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</si>
  <si>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</si>
  <si>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</si>
  <si>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</si>
  <si>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</si>
  <si>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</si>
  <si>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</si>
  <si>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</si>
  <si>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</si>
  <si>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</si>
  <si>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</si>
  <si>
    <t>Feat: Affichage des ligne pour chaque équipe sur le graphe</t>
  </si>
  <si>
    <t>Création US</t>
  </si>
  <si>
    <t>Mise à jour VS</t>
  </si>
  <si>
    <t>Tentative de rendre les legendes cliquable (Non réussite)</t>
  </si>
  <si>
    <t>Feat: Mise en place du filtre par équipe</t>
  </si>
  <si>
    <t>Revue du test pratique avec le prof</t>
  </si>
  <si>
    <t xml:space="preserve">Revue/correction des user stories </t>
  </si>
  <si>
    <t>Le prof nous a présenter IceTools</t>
  </si>
  <si>
    <t>Ecriture de l'introduction de l'analyse prélininaire du rapport</t>
  </si>
  <si>
    <t>Ecriture de la partie objectif de l'analyse préliminaire</t>
  </si>
  <si>
    <t>Ecriture de la partie gestion de l'analyse préliminaire</t>
  </si>
  <si>
    <t>Pause</t>
  </si>
  <si>
    <t>Ecriture de la partie domaine de l'analyse/conception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</si>
</sst>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1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0.46875</c:v>
                </c:pt>
                <c:pt idx="2">
                  <c:v>0</c:v>
                </c:pt>
                <c:pt idx="3">
                  <c:v>6.5972222222222224E-2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6.9444444444444448E-2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36" activePane="bottomLeft" state="frozen"/>
      <selection pane="bottomLeft" activeCell="F43" sqref="F4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6" t="s">
        <v>26</v>
      </c>
      <c r="D2" s="56"/>
      <c r="E2" s="56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21 heurs 15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600</v>
      </c>
      <c r="D4" s="23">
        <f>SUBTOTAL(9,$D$7:$D$531)</f>
        <v>675</v>
      </c>
      <c r="E4" s="41">
        <f>SUM(C4:D4)</f>
        <v>1275</v>
      </c>
      <c r="F4" s="4"/>
      <c r="G4" s="7"/>
    </row>
    <row r="5" spans="1:15" x14ac:dyDescent="0.25">
      <c r="C5" s="57" t="s">
        <v>16</v>
      </c>
      <c r="D5" s="57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2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2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2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2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2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2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25">
      <c r="A31" s="17">
        <f>IF(ISBLANK(B31),"",_xlfn.ISOWEEKNUM('Journal de travail'!$B31))</f>
        <v>40</v>
      </c>
      <c r="B31" s="51">
        <v>45569</v>
      </c>
      <c r="C31" s="52"/>
      <c r="D31" s="53">
        <v>50</v>
      </c>
      <c r="E31" s="54" t="s">
        <v>4</v>
      </c>
      <c r="F31" s="36" t="s">
        <v>53</v>
      </c>
      <c r="G31" s="18"/>
    </row>
    <row r="32" spans="1:15" x14ac:dyDescent="0.25">
      <c r="A32" s="8">
        <f>IF(ISBLANK(B32),"",_xlfn.ISOWEEKNUM('Journal de travail'!$B32))</f>
        <v>40</v>
      </c>
      <c r="B32" s="47">
        <v>45569</v>
      </c>
      <c r="C32" s="48">
        <v>1</v>
      </c>
      <c r="D32" s="49"/>
      <c r="E32" s="50" t="s">
        <v>3</v>
      </c>
      <c r="F32" s="55" t="s">
        <v>54</v>
      </c>
      <c r="G32" s="16"/>
    </row>
    <row r="33" spans="1:7" x14ac:dyDescent="0.25">
      <c r="A33" s="17">
        <f>IF(ISBLANK(B33),"",_xlfn.ISOWEEKNUM('Journal de travail'!$B33))</f>
        <v>40</v>
      </c>
      <c r="B33" s="51">
        <v>45570</v>
      </c>
      <c r="C33" s="52"/>
      <c r="D33" s="53">
        <v>30</v>
      </c>
      <c r="E33" s="54" t="s">
        <v>22</v>
      </c>
      <c r="F33" s="36" t="s">
        <v>55</v>
      </c>
      <c r="G33" s="18"/>
    </row>
    <row r="34" spans="1:7" x14ac:dyDescent="0.25">
      <c r="A34" s="8">
        <f>IF(ISBLANK(B34),"",_xlfn.ISOWEEKNUM('Journal de travail'!$B34))</f>
        <v>40</v>
      </c>
      <c r="B34" s="47">
        <v>45570</v>
      </c>
      <c r="C34" s="48"/>
      <c r="D34" s="49">
        <v>20</v>
      </c>
      <c r="E34" s="50" t="s">
        <v>4</v>
      </c>
      <c r="F34" s="36" t="s">
        <v>56</v>
      </c>
      <c r="G34" s="16"/>
    </row>
    <row r="35" spans="1:7" x14ac:dyDescent="0.25">
      <c r="A35" s="17">
        <f>IF(ISBLANK(B35),"",_xlfn.ISOWEEKNUM('Journal de travail'!$B35))</f>
        <v>40</v>
      </c>
      <c r="B35" s="51">
        <v>45570</v>
      </c>
      <c r="C35" s="52">
        <v>2</v>
      </c>
      <c r="D35" s="53"/>
      <c r="E35" s="54" t="s">
        <v>4</v>
      </c>
      <c r="F35" s="37" t="s">
        <v>57</v>
      </c>
      <c r="G35" s="18"/>
    </row>
    <row r="36" spans="1:7" x14ac:dyDescent="0.25">
      <c r="A36" s="8">
        <f>IF(ISBLANK(B36),"",_xlfn.ISOWEEKNUM('Journal de travail'!$B36))</f>
        <v>41</v>
      </c>
      <c r="B36" s="47">
        <v>45576</v>
      </c>
      <c r="C36" s="48"/>
      <c r="D36" s="49">
        <v>10</v>
      </c>
      <c r="E36" s="50" t="s">
        <v>7</v>
      </c>
      <c r="F36" s="36" t="s">
        <v>58</v>
      </c>
      <c r="G36" s="16"/>
    </row>
    <row r="37" spans="1:7" x14ac:dyDescent="0.25">
      <c r="A37" s="17">
        <f>IF(ISBLANK(B37),"",_xlfn.ISOWEEKNUM('Journal de travail'!$B37))</f>
        <v>41</v>
      </c>
      <c r="B37" s="51">
        <v>45576</v>
      </c>
      <c r="C37" s="52"/>
      <c r="D37" s="53">
        <v>10</v>
      </c>
      <c r="E37" s="54" t="s">
        <v>6</v>
      </c>
      <c r="F37" s="36" t="s">
        <v>59</v>
      </c>
      <c r="G37" s="18"/>
    </row>
    <row r="38" spans="1:7" x14ac:dyDescent="0.25">
      <c r="A38" s="8">
        <f>IF(ISBLANK(B38),"",_xlfn.ISOWEEKNUM('Journal de travail'!$B38))</f>
        <v>41</v>
      </c>
      <c r="B38" s="47">
        <v>45576</v>
      </c>
      <c r="C38" s="48"/>
      <c r="D38" s="49">
        <v>15</v>
      </c>
      <c r="E38" s="50" t="s">
        <v>7</v>
      </c>
      <c r="F38" s="36" t="s">
        <v>60</v>
      </c>
      <c r="G38" s="16"/>
    </row>
    <row r="39" spans="1:7" ht="16.5" x14ac:dyDescent="0.25">
      <c r="A39" s="17">
        <f>IF(ISBLANK(B39),"",_xlfn.ISOWEEKNUM('Journal de travail'!$B39))</f>
        <v>41</v>
      </c>
      <c r="B39" s="51">
        <v>45576</v>
      </c>
      <c r="C39" s="52"/>
      <c r="D39" s="53">
        <v>5</v>
      </c>
      <c r="E39" s="54" t="s">
        <v>6</v>
      </c>
      <c r="F39" s="58" t="s">
        <v>61</v>
      </c>
      <c r="G39" s="18"/>
    </row>
    <row r="40" spans="1:7" x14ac:dyDescent="0.25">
      <c r="A40" s="8">
        <f>IF(ISBLANK(B40),"",_xlfn.ISOWEEKNUM('Journal de travail'!$B40))</f>
        <v>41</v>
      </c>
      <c r="B40" s="47">
        <v>45576</v>
      </c>
      <c r="C40" s="48"/>
      <c r="D40" s="49">
        <v>10</v>
      </c>
      <c r="E40" s="50" t="s">
        <v>6</v>
      </c>
      <c r="F40" s="36" t="s">
        <v>62</v>
      </c>
      <c r="G40" s="16"/>
    </row>
    <row r="41" spans="1:7" x14ac:dyDescent="0.25">
      <c r="A41" s="17">
        <f>IF(ISBLANK(B41),"",_xlfn.ISOWEEKNUM('Journal de travail'!$B41))</f>
        <v>41</v>
      </c>
      <c r="B41" s="51">
        <v>45576</v>
      </c>
      <c r="C41" s="52"/>
      <c r="D41" s="53">
        <v>10</v>
      </c>
      <c r="E41" s="54" t="s">
        <v>6</v>
      </c>
      <c r="F41" s="36" t="s">
        <v>63</v>
      </c>
      <c r="G41" s="18"/>
    </row>
    <row r="42" spans="1:7" x14ac:dyDescent="0.25">
      <c r="A42" s="8">
        <f>IF(ISBLANK(B42),"",_xlfn.ISOWEEKNUM('Journal de travail'!$B42))</f>
        <v>41</v>
      </c>
      <c r="B42" s="47">
        <v>45576</v>
      </c>
      <c r="C42" s="48"/>
      <c r="D42" s="49">
        <v>15</v>
      </c>
      <c r="E42" s="50" t="s">
        <v>22</v>
      </c>
      <c r="F42" s="36" t="s">
        <v>64</v>
      </c>
      <c r="G42" s="16"/>
    </row>
    <row r="43" spans="1:7" x14ac:dyDescent="0.25">
      <c r="A43" s="17">
        <f>IF(ISBLANK(B43),"",_xlfn.ISOWEEKNUM('Journal de travail'!$B43))</f>
        <v>41</v>
      </c>
      <c r="B43" s="51">
        <v>45576</v>
      </c>
      <c r="C43" s="52"/>
      <c r="D43" s="53">
        <v>30</v>
      </c>
      <c r="E43" s="54" t="s">
        <v>6</v>
      </c>
      <c r="F43" s="36" t="s">
        <v>65</v>
      </c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4.1666666666666664E-2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435</v>
      </c>
      <c r="C5" s="42" t="str">
        <f>'Journal de travail'!M9</f>
        <v>Développement</v>
      </c>
      <c r="D5" s="34">
        <f t="shared" ref="D5:D11" si="0">(A5+B5)/1440</f>
        <v>0.46875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95</v>
      </c>
      <c r="C7" s="28" t="str">
        <f>'Journal de travail'!M11</f>
        <v>Documentation</v>
      </c>
      <c r="D7" s="34">
        <f t="shared" si="0"/>
        <v>6.5972222222222224E-2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45</v>
      </c>
      <c r="C8" s="29" t="str">
        <f>'Journal de travail'!M12</f>
        <v>Meeting</v>
      </c>
      <c r="D8" s="34">
        <f t="shared" si="0"/>
        <v>3.125E-2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100</v>
      </c>
      <c r="C11" s="40" t="str">
        <f>'Journal de travail'!M15</f>
        <v>Autre</v>
      </c>
      <c r="D11" s="34">
        <f t="shared" si="0"/>
        <v>6.9444444444444448E-2</v>
      </c>
    </row>
    <row r="12" spans="1:4" x14ac:dyDescent="0.3">
      <c r="C12" s="24" t="s">
        <v>20</v>
      </c>
      <c r="D12" s="35">
        <f>SUM(D4:D11)</f>
        <v>0.67708333333333326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2024-10-11T13:47:15Z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