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810"/>
  <workbookPr autoCompressPictures="0"/>
  <bookViews>
    <workbookView xWindow="-32120" yWindow="-2480" windowWidth="23500" windowHeight="19640"/>
  </bookViews>
  <sheets>
    <sheet name="big_scrub_rocky_creek_dam_rehab" sheetId="1" r:id="rId1"/>
  </sheets>
  <definedNames>
    <definedName name="_xlnm.Print_Area" localSheetId="0">big_scrub_rocky_creek_dam_rehab!$A$1:$AM$28</definedName>
    <definedName name="_xlnm.Print_Titles" localSheetId="0">big_scrub_rocky_creek_dam_rehab!$A:$G,big_scrub_rocky_creek_dam_rehab!$3:$3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E5" i="1" l="1"/>
  <c r="AF5" i="1"/>
  <c r="AG5" i="1"/>
  <c r="AH5" i="1"/>
  <c r="AE6" i="1"/>
  <c r="AF6" i="1"/>
  <c r="AG6" i="1"/>
  <c r="AH6" i="1"/>
  <c r="AE7" i="1"/>
  <c r="AF7" i="1"/>
  <c r="AG7" i="1"/>
  <c r="AH7" i="1"/>
  <c r="AE8" i="1"/>
  <c r="AF8" i="1"/>
  <c r="AG8" i="1"/>
  <c r="AH8" i="1"/>
  <c r="AE9" i="1"/>
  <c r="AF9" i="1"/>
  <c r="AG9" i="1"/>
  <c r="AH9" i="1"/>
  <c r="AE10" i="1"/>
  <c r="AF10" i="1"/>
  <c r="AG10" i="1"/>
  <c r="AH10" i="1"/>
  <c r="AE11" i="1"/>
  <c r="AF11" i="1"/>
  <c r="AG11" i="1"/>
  <c r="AH11" i="1"/>
  <c r="AE12" i="1"/>
  <c r="AF12" i="1"/>
  <c r="AG12" i="1"/>
  <c r="AH12" i="1"/>
  <c r="AE13" i="1"/>
  <c r="AF13" i="1"/>
  <c r="AG13" i="1"/>
  <c r="AH13" i="1"/>
  <c r="AE14" i="1"/>
  <c r="AF14" i="1"/>
  <c r="AG14" i="1"/>
  <c r="AH14" i="1"/>
  <c r="AE15" i="1"/>
  <c r="AF15" i="1"/>
  <c r="AG15" i="1"/>
  <c r="AH15" i="1"/>
  <c r="AE16" i="1"/>
  <c r="AF16" i="1"/>
  <c r="AG16" i="1"/>
  <c r="AH16" i="1"/>
  <c r="AE17" i="1"/>
  <c r="AF17" i="1"/>
  <c r="AG17" i="1"/>
  <c r="AH17" i="1"/>
  <c r="AE18" i="1"/>
  <c r="AF18" i="1"/>
  <c r="AG18" i="1"/>
  <c r="AH18" i="1"/>
  <c r="AE19" i="1"/>
  <c r="AF19" i="1"/>
  <c r="AG19" i="1"/>
  <c r="AH19" i="1"/>
  <c r="AE20" i="1"/>
  <c r="AF20" i="1"/>
  <c r="AG20" i="1"/>
  <c r="AH20" i="1"/>
  <c r="AE21" i="1"/>
  <c r="AF21" i="1"/>
  <c r="AG21" i="1"/>
  <c r="AH21" i="1"/>
  <c r="AE22" i="1"/>
  <c r="AF22" i="1"/>
  <c r="AG22" i="1"/>
  <c r="AH22" i="1"/>
  <c r="AE23" i="1"/>
  <c r="AF23" i="1"/>
  <c r="AG23" i="1"/>
  <c r="AH23" i="1"/>
  <c r="AE24" i="1"/>
  <c r="AF24" i="1"/>
  <c r="AG24" i="1"/>
  <c r="AH24" i="1"/>
  <c r="AE25" i="1"/>
  <c r="AF25" i="1"/>
  <c r="AG25" i="1"/>
  <c r="AH25" i="1"/>
  <c r="AE26" i="1"/>
  <c r="AF26" i="1"/>
  <c r="AG26" i="1"/>
  <c r="AH26" i="1"/>
  <c r="AE27" i="1"/>
  <c r="AF27" i="1"/>
  <c r="AG27" i="1"/>
  <c r="AH27" i="1"/>
  <c r="AE28" i="1"/>
  <c r="AF28" i="1"/>
  <c r="AG28" i="1"/>
  <c r="AH28" i="1"/>
  <c r="AE4" i="1"/>
  <c r="AF4" i="1"/>
  <c r="AG4" i="1"/>
  <c r="AH4" i="1"/>
  <c r="AJ5" i="1"/>
  <c r="AK5" i="1"/>
  <c r="AL5" i="1"/>
  <c r="AJ6" i="1"/>
  <c r="AK6" i="1"/>
  <c r="AL6" i="1"/>
  <c r="AJ7" i="1"/>
  <c r="AK7" i="1"/>
  <c r="AL7" i="1"/>
  <c r="AJ8" i="1"/>
  <c r="AK8" i="1"/>
  <c r="AL8" i="1"/>
  <c r="AJ9" i="1"/>
  <c r="AK9" i="1"/>
  <c r="AL9" i="1"/>
  <c r="AJ10" i="1"/>
  <c r="AK10" i="1"/>
  <c r="AL10" i="1"/>
  <c r="AJ11" i="1"/>
  <c r="AK11" i="1"/>
  <c r="AL11" i="1"/>
  <c r="AJ12" i="1"/>
  <c r="AK12" i="1"/>
  <c r="AL12" i="1"/>
  <c r="AJ13" i="1"/>
  <c r="AK13" i="1"/>
  <c r="AL13" i="1"/>
  <c r="AJ14" i="1"/>
  <c r="AK14" i="1"/>
  <c r="AL14" i="1"/>
  <c r="AJ15" i="1"/>
  <c r="AK15" i="1"/>
  <c r="AL15" i="1"/>
  <c r="AJ16" i="1"/>
  <c r="AK16" i="1"/>
  <c r="AL16" i="1"/>
  <c r="AJ17" i="1"/>
  <c r="AK17" i="1"/>
  <c r="AL17" i="1"/>
  <c r="AJ18" i="1"/>
  <c r="AK18" i="1"/>
  <c r="AL18" i="1"/>
  <c r="AJ19" i="1"/>
  <c r="AK19" i="1"/>
  <c r="AL19" i="1"/>
  <c r="AJ20" i="1"/>
  <c r="AK20" i="1"/>
  <c r="AL20" i="1"/>
  <c r="AJ21" i="1"/>
  <c r="AK21" i="1"/>
  <c r="AL21" i="1"/>
  <c r="AJ22" i="1"/>
  <c r="AK22" i="1"/>
  <c r="AL22" i="1"/>
  <c r="AJ23" i="1"/>
  <c r="AK23" i="1"/>
  <c r="AL23" i="1"/>
  <c r="AJ24" i="1"/>
  <c r="AK24" i="1"/>
  <c r="AL24" i="1"/>
  <c r="AJ25" i="1"/>
  <c r="AK25" i="1"/>
  <c r="AL25" i="1"/>
  <c r="AJ26" i="1"/>
  <c r="AK26" i="1"/>
  <c r="AL26" i="1"/>
  <c r="AJ27" i="1"/>
  <c r="AK27" i="1"/>
  <c r="AL27" i="1"/>
  <c r="AJ28" i="1"/>
  <c r="AK28" i="1"/>
  <c r="AL28" i="1"/>
  <c r="AL4" i="1"/>
  <c r="AK4" i="1"/>
  <c r="AJ4" i="1"/>
  <c r="AM14" i="1"/>
  <c r="AM13" i="1"/>
  <c r="AM20" i="1"/>
  <c r="AM17" i="1"/>
  <c r="AM11" i="1"/>
  <c r="AM5" i="1"/>
  <c r="AM23" i="1"/>
  <c r="AM16" i="1"/>
  <c r="AM28" i="1"/>
  <c r="AM7" i="1"/>
  <c r="AM9" i="1"/>
  <c r="AM21" i="1"/>
  <c r="AM27" i="1"/>
  <c r="AM12" i="1"/>
  <c r="AM22" i="1"/>
  <c r="AM26" i="1"/>
  <c r="AM19" i="1"/>
  <c r="AM10" i="1"/>
  <c r="AM8" i="1"/>
  <c r="AM6" i="1"/>
  <c r="AM25" i="1"/>
  <c r="AM18" i="1"/>
  <c r="AM15" i="1"/>
  <c r="AM24" i="1"/>
  <c r="AM4" i="1"/>
</calcChain>
</file>

<file path=xl/comments1.xml><?xml version="1.0" encoding="utf-8"?>
<comments xmlns="http://schemas.openxmlformats.org/spreadsheetml/2006/main">
  <authors>
    <author>Thackway, Richard (CES, Black Mountain)</author>
  </authors>
  <commentList>
    <comment ref="Q3" authorId="0">
      <text>
        <r>
          <rPr>
            <b/>
            <sz val="9"/>
            <color indexed="81"/>
            <rFont val="Tahoma"/>
            <family val="2"/>
          </rPr>
          <t>Thackway, Richard (CES, Black Mountain):</t>
        </r>
        <r>
          <rPr>
            <sz val="9"/>
            <color indexed="81"/>
            <rFont val="Tahoma"/>
            <family val="2"/>
          </rPr>
          <t xml:space="preserve">
Leaf litter 
Sanger et al. (unpub)</t>
        </r>
      </text>
    </comment>
    <comment ref="T3" authorId="0">
      <text>
        <r>
          <rPr>
            <b/>
            <sz val="9"/>
            <color indexed="81"/>
            <rFont val="Tahoma"/>
            <family val="2"/>
          </rPr>
          <t>Thackway, Richard (CES, Black Mountain):</t>
        </r>
        <r>
          <rPr>
            <sz val="9"/>
            <color indexed="81"/>
            <rFont val="Tahoma"/>
            <family val="2"/>
          </rPr>
          <t xml:space="preserve">
Canopy height
Sanger et al. (unpub)</t>
        </r>
      </text>
    </comment>
    <comment ref="U3" authorId="0">
      <text>
        <r>
          <rPr>
            <b/>
            <sz val="9"/>
            <color indexed="81"/>
            <rFont val="Tahoma"/>
            <family val="2"/>
          </rPr>
          <t>Thackway, Richard (CES, Black Mountain):</t>
        </r>
        <r>
          <rPr>
            <sz val="9"/>
            <color indexed="81"/>
            <rFont val="Tahoma"/>
            <family val="2"/>
          </rPr>
          <t xml:space="preserve">
Canopy cover 
Sanger et al. (2000)</t>
        </r>
      </text>
    </comment>
    <comment ref="V3" authorId="0">
      <text>
        <r>
          <rPr>
            <b/>
            <sz val="9"/>
            <color indexed="81"/>
            <rFont val="Tahoma"/>
            <family val="2"/>
          </rPr>
          <t>Thackway, Richard (CES, Black Mountain):</t>
        </r>
        <r>
          <rPr>
            <sz val="9"/>
            <color indexed="81"/>
            <rFont val="Tahoma"/>
            <family val="2"/>
          </rPr>
          <t xml:space="preserve">
Forest Structure Index
Sanger et al. (unpub)</t>
        </r>
      </text>
    </comment>
    <comment ref="W3" authorId="0">
      <text>
        <r>
          <rPr>
            <b/>
            <sz val="9"/>
            <color indexed="81"/>
            <rFont val="Tahoma"/>
            <family val="2"/>
          </rPr>
          <t>Thackway, Richard (CES, Black Mountain):</t>
        </r>
        <r>
          <rPr>
            <sz val="9"/>
            <color indexed="81"/>
            <rFont val="Tahoma"/>
            <family val="2"/>
          </rPr>
          <t xml:space="preserve">
Understorey trees, shrubs, and seedlings 
Sanger et al. (unpub)</t>
        </r>
      </text>
    </comment>
    <comment ref="X3" authorId="0">
      <text>
        <r>
          <rPr>
            <b/>
            <sz val="9"/>
            <color indexed="81"/>
            <rFont val="Tahoma"/>
            <family val="2"/>
          </rPr>
          <t>Thackway, Richard (CES, Black Mountain):</t>
        </r>
        <r>
          <rPr>
            <sz val="9"/>
            <color indexed="81"/>
            <rFont val="Tahoma"/>
            <family val="2"/>
          </rPr>
          <t xml:space="preserve">
Ground cover index
Sanger et al. (unpub)</t>
        </r>
      </text>
    </comment>
    <comment ref="Y3" authorId="0">
      <text>
        <r>
          <rPr>
            <b/>
            <sz val="9"/>
            <color indexed="81"/>
            <rFont val="Tahoma"/>
            <family val="2"/>
          </rPr>
          <t>Thackway, Richard (CES, Black Mountain):</t>
        </r>
        <r>
          <rPr>
            <sz val="9"/>
            <color indexed="81"/>
            <rFont val="Tahoma"/>
            <family val="2"/>
          </rPr>
          <t xml:space="preserve">
Understorey trees, shrubs, and seedlings 
Sanger et al. (unpub)</t>
        </r>
      </text>
    </comment>
    <comment ref="Z3" authorId="0">
      <text>
        <r>
          <rPr>
            <b/>
            <sz val="9"/>
            <color indexed="81"/>
            <rFont val="Tahoma"/>
            <family val="2"/>
          </rPr>
          <t>Thackway, Richard (CES, Black Mountain):</t>
        </r>
        <r>
          <rPr>
            <sz val="9"/>
            <color indexed="81"/>
            <rFont val="Tahoma"/>
            <family val="2"/>
          </rPr>
          <t xml:space="preserve">
Special life form index</t>
        </r>
      </text>
    </comment>
    <comment ref="AA3" authorId="0">
      <text>
        <r>
          <rPr>
            <b/>
            <sz val="9"/>
            <color indexed="81"/>
            <rFont val="Tahoma"/>
            <family val="2"/>
          </rPr>
          <t>Thackway, Richard (CES, Black Mountain):</t>
        </r>
        <r>
          <rPr>
            <sz val="9"/>
            <color indexed="81"/>
            <rFont val="Tahoma"/>
            <family val="2"/>
          </rPr>
          <t xml:space="preserve">
Floeristic variables - native trees, shrubs, vines
Sanger et al. (unpub)</t>
        </r>
      </text>
    </comment>
    <comment ref="AC3" authorId="0">
      <text>
        <r>
          <rPr>
            <b/>
            <sz val="9"/>
            <color indexed="81"/>
            <rFont val="Tahoma"/>
            <family val="2"/>
          </rPr>
          <t>Thackway, Richard (CES, Black Mountain):</t>
        </r>
        <r>
          <rPr>
            <sz val="9"/>
            <color indexed="81"/>
            <rFont val="Tahoma"/>
            <family val="2"/>
          </rPr>
          <t xml:space="preserve">
Floeristic variables - native trees, shrubs, vines
Sanger et al. (unpub)</t>
        </r>
      </text>
    </comment>
  </commentList>
</comments>
</file>

<file path=xl/sharedStrings.xml><?xml version="1.0" encoding="utf-8"?>
<sst xmlns="http://schemas.openxmlformats.org/spreadsheetml/2006/main" count="130" uniqueCount="68">
  <si>
    <t>SC_US_richness</t>
  </si>
  <si>
    <t>RC_fire_burnt_area</t>
  </si>
  <si>
    <t>RC_soil_hyd_surf_water</t>
  </si>
  <si>
    <t>RC_soil_hyd_gnd_water</t>
  </si>
  <si>
    <t>RC_soil_phys_dpth_a</t>
  </si>
  <si>
    <t>RC_soil_phys_struct</t>
  </si>
  <si>
    <t>RC_soil_biol_invert_recyc</t>
  </si>
  <si>
    <t>RC_soil_biol_organ_matt</t>
  </si>
  <si>
    <t>VS_OS_height</t>
  </si>
  <si>
    <t>VS_OS_fpc</t>
  </si>
  <si>
    <t>VS_US_height</t>
  </si>
  <si>
    <t>VS_US_gnd_cov</t>
  </si>
  <si>
    <t>VS_US_div_age_class</t>
  </si>
  <si>
    <t>SC_OS_fnl_groups</t>
  </si>
  <si>
    <t>SC_OS_richness</t>
  </si>
  <si>
    <t>SC_US_fnl_groups</t>
  </si>
  <si>
    <t>Vegetation structure</t>
  </si>
  <si>
    <t>RC_reprod_potent_OS</t>
  </si>
  <si>
    <t>RC_reprod_potent_US</t>
  </si>
  <si>
    <t xml:space="preserve"> </t>
  </si>
  <si>
    <t>RC</t>
  </si>
  <si>
    <t>VS</t>
  </si>
  <si>
    <t>SC</t>
  </si>
  <si>
    <t>Total</t>
  </si>
  <si>
    <t>Species Composition</t>
  </si>
  <si>
    <t>RC_fire_starts</t>
  </si>
  <si>
    <t xml:space="preserve">Regenerative capacity </t>
  </si>
  <si>
    <t>NSW, Big Scrub, foreshores of Rocky Creek Dam – 25 ha assisted regeneration – conversion of lantana thickets to rainforest</t>
  </si>
  <si>
    <t>Other minimal use 1.3.0</t>
  </si>
  <si>
    <t xml:space="preserve">Indigenous land management </t>
  </si>
  <si>
    <t>Indigenous land management.  Explorer Oxley travers the area</t>
  </si>
  <si>
    <t>Indigenous land management. Explorer Rous travers the area</t>
  </si>
  <si>
    <t>Production forestry 2.2.0</t>
  </si>
  <si>
    <t>Likely that cedar getters ‘moved in’ to the upper reaches of the Richmond River. Snig out larger trees as logs. Trees cut down using cross cut saws</t>
  </si>
  <si>
    <t>Land in transition - Treed 2.3.0</t>
  </si>
  <si>
    <t>Clearing done with brush hooks to clear the dense undergrowth. Small shrubs, vines and trees were cut down and large trees were left. Unburnt logs still present along with large standing dead trees and stumps.</t>
  </si>
  <si>
    <t>Soil not ploughed.</t>
  </si>
  <si>
    <t>Dried brush was burnt, killing the rainforest trees. Clearing and veg was burnt in Oct/Nov/Dec.</t>
  </si>
  <si>
    <t>Grazing modified pastures 3.2.0</t>
  </si>
  <si>
    <t>weed management</t>
  </si>
  <si>
    <t>Start of grazing pasture for dairying</t>
  </si>
  <si>
    <t>Land in transition 3.6.0</t>
  </si>
  <si>
    <t>End of grazing pasture for dairying</t>
  </si>
  <si>
    <t>the site [a dairy farm] was acquired … by Rous County Council (now renamed Rous Water) as a site for constructing a public water supply dam for Lismore and the surrounding district p83</t>
  </si>
  <si>
    <t>No weed management</t>
  </si>
  <si>
    <t xml:space="preserve">Former dairy pasture abandoned. </t>
  </si>
  <si>
    <t>Start of minimal management as a public reserve</t>
  </si>
  <si>
    <t xml:space="preserve">Monitoring of regeneration </t>
  </si>
  <si>
    <t>Weed management as required</t>
  </si>
  <si>
    <t>Area minimally managed as a public reserve</t>
  </si>
  <si>
    <t>RC_soil_chem_rundown</t>
  </si>
  <si>
    <t>RC_soil_chem_excess_or_tox</t>
  </si>
  <si>
    <t>Initially Lantana is reduced to the ground by driving over it with the tractor during the driest part of the year, late winter/early spring, when Lantana is at its weakest. Tractor flattens and used for several slashings over approximately a month, during which time most of the Lantana is killed, leaving a fairly coarse mulch 2–5 cm deep over the ground. Pull the remaining live Lantana stumps to create disturbed patches and bring some of the buried pioneer seed bank to the surface. Lantana found to be climbing trees is cut with a brush cutter and pulled out. When the wet season begins in summer, increasing soil moisture levels initiate fungal activity and the decomposition of mulch. The resulting bare soil warms up and creates conditions suitable for the germination of annual weeds. These are sprayed with dilute glyphosate before they set seed, thereby allowing a competition-free seed bed in which the rainforest pioneers can germinate. By then, the mulch layer and weeds have diminished considerably and soil moisture levels are high and constant. In late summer and early autumn, the days are often cloudy and getting cooler. Hand-weeding among these pioneers (rather than spraying).</t>
  </si>
  <si>
    <r>
      <rPr>
        <sz val="11"/>
        <color indexed="8"/>
        <rFont val="Arial"/>
        <family val="2"/>
      </rPr>
      <t xml:space="preserve"> VS_OS_div_age_class</t>
    </r>
  </si>
  <si>
    <r>
      <t xml:space="preserve">Start of </t>
    </r>
    <r>
      <rPr>
        <sz val="11"/>
        <color indexed="8"/>
        <rFont val="Arial"/>
        <family val="2"/>
      </rPr>
      <t>land clearing of the previously logged (cedar) rainforest.</t>
    </r>
  </si>
  <si>
    <r>
      <t>Paspalum grass s</t>
    </r>
    <r>
      <rPr>
        <sz val="11"/>
        <color indexed="8"/>
        <rFont val="Arial"/>
        <family val="2"/>
      </rPr>
      <t xml:space="preserve">eed spread by hand into the ashes. </t>
    </r>
  </si>
  <si>
    <r>
      <t xml:space="preserve">End of </t>
    </r>
    <r>
      <rPr>
        <sz val="11"/>
        <color indexed="8"/>
        <rFont val="Arial"/>
        <family val="2"/>
      </rPr>
      <t>land clearing</t>
    </r>
  </si>
  <si>
    <r>
      <t xml:space="preserve">Landuse Codes
</t>
    </r>
    <r>
      <rPr>
        <i/>
        <sz val="11"/>
        <rFont val="Arial"/>
        <family val="2"/>
      </rPr>
      <t>Australian Land Use and Management (ALUM) Classification Version 7  http://www.daff.gov.au/abares/aclump/land-use/alum-classification-version-7-may-2010</t>
    </r>
  </si>
  <si>
    <t>LMP1</t>
  </si>
  <si>
    <t>LMP2</t>
  </si>
  <si>
    <t>LMP3</t>
  </si>
  <si>
    <t>LMP4</t>
  </si>
  <si>
    <t>LMP5</t>
  </si>
  <si>
    <t>Sum</t>
  </si>
  <si>
    <t>Percentage</t>
  </si>
  <si>
    <t xml:space="preserve">Crown Lands Alienation Act 1861 NSW (commonly known as Robertson Land Acts) allows selection and closer settlement </t>
  </si>
  <si>
    <t>Location: 28°38'08.54"S, 153°20'32.58"E</t>
  </si>
  <si>
    <r>
      <rPr>
        <b/>
        <sz val="11"/>
        <color rgb="FF000000"/>
        <rFont val="Arial"/>
        <family val="2"/>
      </rPr>
      <t xml:space="preserve"> Year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</si>
</sst>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name val="Arial"/>
      <family val="2"/>
    </font>
    <font>
      <u/>
      <sz val="11"/>
      <color theme="10"/>
      <name val="Calibri"/>
      <family val="2"/>
      <scheme val="minor"/>
    </font>
    <font>
      <u/>
      <sz val="11"/>
      <color theme="11"/>
      <name val="Calibri"/>
      <family val="2"/>
      <scheme val="minor"/>
    </font>
    <font>
      <i/>
      <sz val="11"/>
      <name val="Arial"/>
      <family val="2"/>
    </font>
    <font>
      <b/>
      <sz val="11"/>
      <color theme="1"/>
      <name val="Arial"/>
      <family val="2"/>
    </font>
    <font>
      <sz val="11"/>
      <color theme="1"/>
      <name val="Arial"/>
      <family val="2"/>
    </font>
    <font>
      <b/>
      <sz val="11"/>
      <color rgb="FF000000"/>
      <name val="Arial"/>
      <family val="2"/>
    </font>
    <font>
      <sz val="11"/>
      <color indexed="8"/>
      <name val="Arial"/>
      <family val="2"/>
    </font>
    <font>
      <sz val="11"/>
      <color rgb="FF000000"/>
      <name val="Arial"/>
      <family val="2"/>
    </font>
    <font>
      <sz val="8"/>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rgb="FFC4D79B"/>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medium">
        <color auto="1"/>
      </bottom>
      <diagonal/>
    </border>
  </borders>
  <cellStyleXfs count="5">
    <xf numFmtId="0" fontId="0" fillId="0" borderId="0"/>
    <xf numFmtId="9" fontId="3"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3">
    <xf numFmtId="0" fontId="0" fillId="0" borderId="0" xfId="0"/>
    <xf numFmtId="0" fontId="8" fillId="0" borderId="0" xfId="0" applyFont="1" applyAlignment="1">
      <alignment horizontal="left" vertical="center"/>
    </xf>
    <xf numFmtId="0" fontId="9" fillId="0" borderId="0" xfId="0" applyFont="1" applyAlignment="1">
      <alignment horizontal="center" vertical="center"/>
    </xf>
    <xf numFmtId="0" fontId="9" fillId="0" borderId="6" xfId="0" applyFont="1" applyBorder="1" applyAlignment="1"/>
    <xf numFmtId="0" fontId="9" fillId="0" borderId="2" xfId="0" applyFont="1" applyBorder="1" applyAlignment="1"/>
    <xf numFmtId="0" fontId="9" fillId="0" borderId="0" xfId="0" applyFont="1"/>
    <xf numFmtId="9" fontId="9" fillId="0" borderId="0" xfId="1" applyFont="1"/>
    <xf numFmtId="0" fontId="9" fillId="7" borderId="8" xfId="0" applyFont="1" applyFill="1" applyBorder="1" applyAlignment="1">
      <alignment horizontal="center" textRotation="90"/>
    </xf>
    <xf numFmtId="9" fontId="8" fillId="0" borderId="0" xfId="1" applyFont="1" applyAlignment="1">
      <alignment horizontal="center"/>
    </xf>
    <xf numFmtId="0" fontId="9" fillId="0" borderId="0" xfId="0" applyFont="1" applyAlignment="1">
      <alignment horizontal="center" vertical="top" textRotation="178"/>
    </xf>
    <xf numFmtId="0" fontId="8" fillId="0" borderId="9" xfId="0" applyFont="1" applyBorder="1" applyAlignment="1">
      <alignment horizontal="center" vertical="top" wrapText="1"/>
    </xf>
    <xf numFmtId="0" fontId="9" fillId="0" borderId="9" xfId="0" applyFont="1" applyBorder="1" applyAlignment="1">
      <alignment vertical="top" wrapText="1"/>
    </xf>
    <xf numFmtId="0" fontId="8" fillId="0" borderId="1" xfId="0" applyFont="1" applyBorder="1" applyAlignment="1">
      <alignment horizontal="center" vertical="top" wrapText="1"/>
    </xf>
    <xf numFmtId="0" fontId="9" fillId="0" borderId="1" xfId="0" applyFont="1" applyBorder="1" applyAlignment="1">
      <alignment vertical="top" wrapText="1"/>
    </xf>
    <xf numFmtId="0" fontId="12" fillId="0" borderId="1" xfId="0" applyFont="1" applyBorder="1" applyAlignment="1">
      <alignment vertical="top" wrapText="1"/>
    </xf>
    <xf numFmtId="0" fontId="9" fillId="0" borderId="0" xfId="0" applyFont="1" applyBorder="1" applyAlignment="1">
      <alignment vertical="top" wrapText="1"/>
    </xf>
    <xf numFmtId="0" fontId="12" fillId="0" borderId="0" xfId="0" applyFont="1" applyBorder="1" applyAlignment="1">
      <alignment wrapText="1"/>
    </xf>
    <xf numFmtId="0" fontId="9" fillId="0" borderId="0" xfId="0" applyFont="1" applyFill="1"/>
    <xf numFmtId="0" fontId="9" fillId="0" borderId="0" xfId="0" applyFont="1" applyFill="1" applyBorder="1" applyAlignment="1">
      <alignment vertical="top" wrapText="1"/>
    </xf>
    <xf numFmtId="0" fontId="12" fillId="0" borderId="0" xfId="0" applyFont="1" applyFill="1" applyBorder="1" applyAlignment="1">
      <alignment wrapText="1"/>
    </xf>
    <xf numFmtId="9" fontId="9" fillId="0" borderId="0" xfId="1" applyFont="1" applyFill="1"/>
    <xf numFmtId="0" fontId="9" fillId="4" borderId="0" xfId="0" applyFont="1" applyFill="1"/>
    <xf numFmtId="0" fontId="8" fillId="5" borderId="1" xfId="0" applyFont="1" applyFill="1" applyBorder="1" applyAlignment="1">
      <alignment horizontal="center"/>
    </xf>
    <xf numFmtId="0" fontId="8" fillId="6" borderId="1" xfId="0" applyFont="1" applyFill="1" applyBorder="1" applyAlignment="1">
      <alignment horizontal="center"/>
    </xf>
    <xf numFmtId="0" fontId="8" fillId="7" borderId="1" xfId="0" applyFont="1" applyFill="1" applyBorder="1" applyAlignment="1">
      <alignment horizontal="center"/>
    </xf>
    <xf numFmtId="0" fontId="8" fillId="0" borderId="1" xfId="0" applyFont="1" applyBorder="1"/>
    <xf numFmtId="9" fontId="8" fillId="5" borderId="1" xfId="1" applyFont="1" applyFill="1" applyBorder="1" applyAlignment="1">
      <alignment horizontal="center"/>
    </xf>
    <xf numFmtId="9" fontId="8" fillId="6" borderId="1" xfId="1" applyFont="1" applyFill="1" applyBorder="1" applyAlignment="1">
      <alignment horizontal="center"/>
    </xf>
    <xf numFmtId="9" fontId="8" fillId="7" borderId="1" xfId="1" applyFont="1" applyFill="1" applyBorder="1" applyAlignment="1">
      <alignment horizontal="center"/>
    </xf>
    <xf numFmtId="1" fontId="9" fillId="0" borderId="1" xfId="1" applyNumberFormat="1" applyFont="1" applyBorder="1" applyAlignment="1">
      <alignment horizontal="center" vertical="center"/>
    </xf>
    <xf numFmtId="0" fontId="10" fillId="0" borderId="8" xfId="0" applyFont="1" applyBorder="1" applyAlignment="1">
      <alignment horizontal="center" wrapText="1"/>
    </xf>
    <xf numFmtId="0" fontId="4" fillId="0" borderId="8" xfId="0" applyFont="1" applyFill="1" applyBorder="1" applyAlignment="1">
      <alignment horizontal="center" wrapText="1"/>
    </xf>
    <xf numFmtId="0" fontId="9" fillId="2" borderId="8" xfId="0" applyFont="1" applyFill="1" applyBorder="1" applyAlignment="1">
      <alignment horizontal="center" textRotation="90"/>
    </xf>
    <xf numFmtId="0" fontId="9" fillId="5" borderId="11" xfId="0" applyFont="1" applyFill="1" applyBorder="1" applyAlignment="1">
      <alignment horizontal="center" textRotation="90"/>
    </xf>
    <xf numFmtId="0" fontId="9" fillId="5" borderId="8" xfId="0" applyFont="1" applyFill="1" applyBorder="1" applyAlignment="1">
      <alignment horizontal="center" textRotation="90"/>
    </xf>
    <xf numFmtId="164" fontId="9" fillId="5" borderId="10" xfId="0" applyNumberFormat="1" applyFont="1" applyFill="1" applyBorder="1" applyAlignment="1">
      <alignment horizontal="center" vertical="center"/>
    </xf>
    <xf numFmtId="164" fontId="9" fillId="5" borderId="9" xfId="0" applyNumberFormat="1" applyFont="1" applyFill="1" applyBorder="1" applyAlignment="1">
      <alignment horizontal="center" vertical="center"/>
    </xf>
    <xf numFmtId="164" fontId="9" fillId="3" borderId="9" xfId="0" applyNumberFormat="1" applyFont="1" applyFill="1" applyBorder="1" applyAlignment="1">
      <alignment horizontal="center" vertical="center"/>
    </xf>
    <xf numFmtId="164" fontId="9" fillId="7" borderId="9" xfId="0" applyNumberFormat="1" applyFont="1" applyFill="1" applyBorder="1" applyAlignment="1">
      <alignment horizontal="center" vertical="center"/>
    </xf>
    <xf numFmtId="164" fontId="9" fillId="5" borderId="5"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164" fontId="9" fillId="3" borderId="1" xfId="0" applyNumberFormat="1" applyFont="1" applyFill="1" applyBorder="1" applyAlignment="1">
      <alignment horizontal="center" vertical="center"/>
    </xf>
    <xf numFmtId="164" fontId="9" fillId="7" borderId="1" xfId="0" applyNumberFormat="1" applyFont="1" applyFill="1" applyBorder="1" applyAlignment="1">
      <alignment horizontal="center" vertical="center"/>
    </xf>
    <xf numFmtId="0" fontId="9" fillId="5" borderId="9" xfId="0" applyNumberFormat="1" applyFont="1" applyFill="1" applyBorder="1" applyAlignment="1">
      <alignment horizontal="center" vertical="center"/>
    </xf>
    <xf numFmtId="0" fontId="9" fillId="6" borderId="9" xfId="0" applyNumberFormat="1" applyFont="1" applyFill="1" applyBorder="1" applyAlignment="1">
      <alignment horizontal="center" vertical="center"/>
    </xf>
    <xf numFmtId="0" fontId="9" fillId="7" borderId="9" xfId="0" applyNumberFormat="1" applyFont="1" applyFill="1" applyBorder="1" applyAlignment="1">
      <alignment horizontal="center" vertical="center"/>
    </xf>
    <xf numFmtId="0" fontId="9" fillId="0" borderId="9" xfId="0" applyNumberFormat="1" applyFont="1" applyBorder="1" applyAlignment="1">
      <alignment horizontal="center" vertical="center"/>
    </xf>
    <xf numFmtId="0" fontId="9" fillId="0" borderId="0" xfId="0" applyNumberFormat="1" applyFont="1" applyAlignment="1">
      <alignment horizontal="center" vertical="center"/>
    </xf>
    <xf numFmtId="1" fontId="9" fillId="5" borderId="9" xfId="1" applyNumberFormat="1" applyFont="1" applyFill="1" applyBorder="1" applyAlignment="1">
      <alignment horizontal="center" vertical="center"/>
    </xf>
    <xf numFmtId="1" fontId="9" fillId="6" borderId="9" xfId="1" applyNumberFormat="1" applyFont="1" applyFill="1" applyBorder="1" applyAlignment="1">
      <alignment horizontal="center" vertical="center"/>
    </xf>
    <xf numFmtId="1" fontId="9" fillId="7" borderId="9" xfId="1" applyNumberFormat="1" applyFont="1" applyFill="1" applyBorder="1" applyAlignment="1">
      <alignment horizontal="center" vertical="center"/>
    </xf>
    <xf numFmtId="0" fontId="9" fillId="0" borderId="0" xfId="0" applyFont="1" applyBorder="1" applyAlignment="1">
      <alignment vertical="top"/>
    </xf>
    <xf numFmtId="0" fontId="5" fillId="0" borderId="0" xfId="4" applyBorder="1" applyAlignment="1">
      <alignment horizontal="center" vertical="top" wrapText="1"/>
    </xf>
    <xf numFmtId="164" fontId="9" fillId="0" borderId="0" xfId="0" applyNumberFormat="1" applyFont="1" applyFill="1" applyBorder="1" applyAlignment="1">
      <alignment horizontal="center" vertical="center"/>
    </xf>
    <xf numFmtId="0" fontId="9" fillId="0" borderId="0" xfId="0" applyFont="1" applyFill="1" applyAlignment="1">
      <alignment horizontal="center" vertical="center"/>
    </xf>
    <xf numFmtId="0" fontId="9" fillId="0" borderId="0" xfId="0" applyNumberFormat="1" applyFont="1" applyFill="1" applyBorder="1" applyAlignment="1">
      <alignment horizontal="center" vertical="center"/>
    </xf>
    <xf numFmtId="0" fontId="9" fillId="0" borderId="0" xfId="0" applyNumberFormat="1" applyFont="1" applyFill="1" applyAlignment="1">
      <alignment horizontal="center" vertical="center"/>
    </xf>
    <xf numFmtId="1" fontId="9" fillId="0" borderId="0" xfId="1" applyNumberFormat="1" applyFont="1" applyFill="1" applyBorder="1" applyAlignment="1">
      <alignment horizontal="center" vertical="center"/>
    </xf>
    <xf numFmtId="0" fontId="9" fillId="0" borderId="0" xfId="0" applyFont="1" applyBorder="1" applyAlignment="1">
      <alignment horizontal="left" wrapText="1"/>
    </xf>
    <xf numFmtId="9" fontId="8" fillId="0" borderId="1" xfId="1" applyFont="1" applyBorder="1" applyAlignment="1">
      <alignment horizontal="center"/>
    </xf>
    <xf numFmtId="0" fontId="9" fillId="0" borderId="0" xfId="0" applyFont="1" applyBorder="1" applyAlignment="1"/>
    <xf numFmtId="0" fontId="9" fillId="0" borderId="7" xfId="0" applyFont="1" applyBorder="1" applyAlignment="1"/>
    <xf numFmtId="0" fontId="8" fillId="5" borderId="3" xfId="0" applyFont="1" applyFill="1" applyBorder="1" applyAlignment="1">
      <alignment horizontal="center"/>
    </xf>
    <xf numFmtId="0" fontId="8" fillId="5" borderId="4" xfId="0" applyFont="1" applyFill="1" applyBorder="1" applyAlignment="1">
      <alignment horizontal="center"/>
    </xf>
    <xf numFmtId="0" fontId="8" fillId="5" borderId="4" xfId="0" applyFont="1" applyFill="1" applyBorder="1" applyAlignment="1"/>
    <xf numFmtId="0" fontId="8" fillId="5" borderId="5" xfId="0" applyFont="1" applyFill="1" applyBorder="1" applyAlignment="1"/>
    <xf numFmtId="0" fontId="8" fillId="2" borderId="3" xfId="0" applyFont="1" applyFill="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7" borderId="3"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5" xfId="0" applyFont="1" applyFill="1" applyBorder="1" applyAlignment="1">
      <alignment horizontal="center" vertical="center"/>
    </xf>
    <xf numFmtId="0" fontId="8" fillId="0" borderId="1" xfId="0" applyFont="1" applyBorder="1" applyAlignment="1">
      <alignment horizontal="center"/>
    </xf>
  </cellXfs>
  <cellStyles count="5">
    <cellStyle name="Followed Hyperlink" xfId="3" builtinId="9" hidden="1"/>
    <cellStyle name="Hyperlink" xfId="2" builtinId="8" hidden="1"/>
    <cellStyle name="Hyperlink" xfId="4" builtinId="8"/>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20320</xdr:colOff>
      <xdr:row>2</xdr:row>
      <xdr:rowOff>223520</xdr:rowOff>
    </xdr:from>
    <xdr:to>
      <xdr:col>0</xdr:col>
      <xdr:colOff>1772920</xdr:colOff>
      <xdr:row>2</xdr:row>
      <xdr:rowOff>1311656</xdr:rowOff>
    </xdr:to>
    <xdr:pic>
      <xdr:nvPicPr>
        <xdr:cNvPr id="6" name="Picture 5" descr="cc logo_Thackway.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20" y="548640"/>
          <a:ext cx="1752600" cy="10881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1.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6"/>
  <sheetViews>
    <sheetView tabSelected="1" topLeftCell="B1" zoomScale="125" zoomScaleNormal="125" zoomScalePageLayoutView="125" workbookViewId="0">
      <pane ySplit="3" topLeftCell="A4" activePane="bottomLeft" state="frozen"/>
      <selection pane="bottomLeft" activeCell="G7" sqref="G7"/>
    </sheetView>
  </sheetViews>
  <sheetFormatPr baseColWidth="10" defaultColWidth="8.83203125" defaultRowHeight="13" x14ac:dyDescent="0"/>
  <cols>
    <col min="1" max="1" width="23.5" style="21" customWidth="1"/>
    <col min="2" max="2" width="30.5" style="5" customWidth="1"/>
    <col min="3" max="3" width="18.5" style="5" customWidth="1"/>
    <col min="4" max="6" width="23.5" style="5" customWidth="1"/>
    <col min="7" max="7" width="23.83203125" style="5" customWidth="1"/>
    <col min="8" max="29" width="4.6640625" style="5" customWidth="1"/>
    <col min="30" max="30" width="11.5" style="5" customWidth="1"/>
    <col min="31" max="33" width="5.6640625" style="5" customWidth="1"/>
    <col min="34" max="34" width="7.33203125" style="5" customWidth="1"/>
    <col min="35" max="35" width="6.5" style="5" customWidth="1"/>
    <col min="36" max="36" width="5.6640625" style="6" customWidth="1"/>
    <col min="37" max="37" width="6.5" style="6" customWidth="1"/>
    <col min="38" max="38" width="5.6640625" style="6" customWidth="1"/>
    <col min="39" max="39" width="7.1640625" style="5" customWidth="1"/>
    <col min="40" max="256" width="11.5" style="5" customWidth="1"/>
    <col min="257" max="16384" width="8.83203125" style="5"/>
  </cols>
  <sheetData>
    <row r="1" spans="1:44">
      <c r="A1" s="1" t="s">
        <v>27</v>
      </c>
      <c r="B1" s="2"/>
      <c r="C1" s="2"/>
      <c r="D1" s="2"/>
      <c r="E1" s="2"/>
      <c r="F1" s="2"/>
      <c r="G1" s="2"/>
      <c r="H1" s="3"/>
      <c r="I1" s="4"/>
      <c r="J1" s="4"/>
      <c r="K1" s="4"/>
      <c r="L1" s="4"/>
      <c r="M1" s="4"/>
      <c r="N1" s="4"/>
      <c r="O1" s="4"/>
      <c r="P1" s="4"/>
      <c r="Q1" s="4"/>
      <c r="R1" s="4"/>
      <c r="S1" s="4"/>
      <c r="T1" s="4"/>
      <c r="U1" s="4"/>
      <c r="V1" s="4"/>
      <c r="W1" s="4"/>
      <c r="X1" s="4"/>
      <c r="Y1" s="4"/>
      <c r="Z1" s="4"/>
      <c r="AA1" s="4"/>
      <c r="AB1" s="4"/>
      <c r="AC1" s="4"/>
    </row>
    <row r="2" spans="1:44">
      <c r="A2" s="60" t="s">
        <v>66</v>
      </c>
      <c r="B2" s="60"/>
      <c r="C2" s="60"/>
      <c r="D2" s="60"/>
      <c r="E2" s="60"/>
      <c r="F2" s="60"/>
      <c r="G2" s="61"/>
      <c r="H2" s="62" t="s">
        <v>26</v>
      </c>
      <c r="I2" s="63"/>
      <c r="J2" s="63"/>
      <c r="K2" s="63"/>
      <c r="L2" s="63"/>
      <c r="M2" s="63"/>
      <c r="N2" s="63"/>
      <c r="O2" s="63"/>
      <c r="P2" s="63"/>
      <c r="Q2" s="63"/>
      <c r="R2" s="64"/>
      <c r="S2" s="65"/>
      <c r="T2" s="66" t="s">
        <v>16</v>
      </c>
      <c r="U2" s="67"/>
      <c r="V2" s="67"/>
      <c r="W2" s="67"/>
      <c r="X2" s="67"/>
      <c r="Y2" s="68"/>
      <c r="Z2" s="69" t="s">
        <v>24</v>
      </c>
      <c r="AA2" s="70"/>
      <c r="AB2" s="70"/>
      <c r="AC2" s="71"/>
      <c r="AE2" s="72" t="s">
        <v>63</v>
      </c>
      <c r="AF2" s="72"/>
      <c r="AG2" s="72"/>
      <c r="AH2" s="72"/>
      <c r="AJ2" s="59" t="s">
        <v>64</v>
      </c>
      <c r="AK2" s="59"/>
      <c r="AL2" s="59"/>
      <c r="AM2" s="59"/>
    </row>
    <row r="3" spans="1:44" ht="158" thickBot="1">
      <c r="A3" s="30" t="s">
        <v>67</v>
      </c>
      <c r="B3" s="31" t="s">
        <v>57</v>
      </c>
      <c r="C3" s="30" t="s">
        <v>58</v>
      </c>
      <c r="D3" s="30" t="s">
        <v>59</v>
      </c>
      <c r="E3" s="30" t="s">
        <v>60</v>
      </c>
      <c r="F3" s="30" t="s">
        <v>61</v>
      </c>
      <c r="G3" s="30" t="s">
        <v>62</v>
      </c>
      <c r="H3" s="33" t="s">
        <v>1</v>
      </c>
      <c r="I3" s="34" t="s">
        <v>25</v>
      </c>
      <c r="J3" s="34" t="s">
        <v>2</v>
      </c>
      <c r="K3" s="34" t="s">
        <v>3</v>
      </c>
      <c r="L3" s="34" t="s">
        <v>4</v>
      </c>
      <c r="M3" s="34" t="s">
        <v>5</v>
      </c>
      <c r="N3" s="34" t="s">
        <v>50</v>
      </c>
      <c r="O3" s="34" t="s">
        <v>51</v>
      </c>
      <c r="P3" s="34" t="s">
        <v>6</v>
      </c>
      <c r="Q3" s="34" t="s">
        <v>7</v>
      </c>
      <c r="R3" s="34" t="s">
        <v>17</v>
      </c>
      <c r="S3" s="34" t="s">
        <v>18</v>
      </c>
      <c r="T3" s="32" t="s">
        <v>8</v>
      </c>
      <c r="U3" s="32" t="s">
        <v>9</v>
      </c>
      <c r="V3" s="32" t="s">
        <v>53</v>
      </c>
      <c r="W3" s="32" t="s">
        <v>10</v>
      </c>
      <c r="X3" s="32" t="s">
        <v>11</v>
      </c>
      <c r="Y3" s="32" t="s">
        <v>12</v>
      </c>
      <c r="Z3" s="7" t="s">
        <v>13</v>
      </c>
      <c r="AA3" s="7" t="s">
        <v>14</v>
      </c>
      <c r="AB3" s="7" t="s">
        <v>15</v>
      </c>
      <c r="AC3" s="7" t="s">
        <v>0</v>
      </c>
      <c r="AE3" s="22" t="s">
        <v>20</v>
      </c>
      <c r="AF3" s="23" t="s">
        <v>21</v>
      </c>
      <c r="AG3" s="24" t="s">
        <v>22</v>
      </c>
      <c r="AH3" s="25" t="s">
        <v>23</v>
      </c>
      <c r="AI3" s="8"/>
      <c r="AJ3" s="26" t="s">
        <v>20</v>
      </c>
      <c r="AK3" s="27" t="s">
        <v>21</v>
      </c>
      <c r="AL3" s="28" t="s">
        <v>22</v>
      </c>
      <c r="AM3" s="25" t="s">
        <v>23</v>
      </c>
      <c r="AR3" s="9"/>
    </row>
    <row r="4" spans="1:44" ht="26">
      <c r="A4" s="10">
        <v>1788</v>
      </c>
      <c r="B4" s="11" t="s">
        <v>28</v>
      </c>
      <c r="C4" s="11"/>
      <c r="D4" s="11"/>
      <c r="E4" s="11"/>
      <c r="F4" s="11"/>
      <c r="G4" s="11" t="s">
        <v>29</v>
      </c>
      <c r="H4" s="35">
        <v>1</v>
      </c>
      <c r="I4" s="36">
        <v>1</v>
      </c>
      <c r="J4" s="36">
        <v>1</v>
      </c>
      <c r="K4" s="36">
        <v>1</v>
      </c>
      <c r="L4" s="36">
        <v>1</v>
      </c>
      <c r="M4" s="36">
        <v>1</v>
      </c>
      <c r="N4" s="36">
        <v>1</v>
      </c>
      <c r="O4" s="36">
        <v>1</v>
      </c>
      <c r="P4" s="36">
        <v>1</v>
      </c>
      <c r="Q4" s="36">
        <v>1</v>
      </c>
      <c r="R4" s="36">
        <v>1</v>
      </c>
      <c r="S4" s="36">
        <v>1</v>
      </c>
      <c r="T4" s="37">
        <v>1</v>
      </c>
      <c r="U4" s="37">
        <v>1</v>
      </c>
      <c r="V4" s="37">
        <v>1</v>
      </c>
      <c r="W4" s="37">
        <v>1</v>
      </c>
      <c r="X4" s="37">
        <v>1</v>
      </c>
      <c r="Y4" s="37">
        <v>1</v>
      </c>
      <c r="Z4" s="38">
        <v>1</v>
      </c>
      <c r="AA4" s="38">
        <v>1</v>
      </c>
      <c r="AB4" s="38">
        <v>1</v>
      </c>
      <c r="AC4" s="38">
        <v>1</v>
      </c>
      <c r="AD4" s="2"/>
      <c r="AE4" s="43">
        <f t="shared" ref="AE4" si="0">SUM(H4:S4)</f>
        <v>12</v>
      </c>
      <c r="AF4" s="44">
        <f>SUM(T4:Y4)</f>
        <v>6</v>
      </c>
      <c r="AG4" s="45">
        <f>SUM(Z4:AC4)</f>
        <v>4</v>
      </c>
      <c r="AH4" s="46">
        <f>SUM(AE4:AG4)</f>
        <v>22</v>
      </c>
      <c r="AI4" s="47"/>
      <c r="AJ4" s="48">
        <f>(AE4/AE$4)*(AE$4/AH$4)*100</f>
        <v>54.54545454545454</v>
      </c>
      <c r="AK4" s="49">
        <f>(AF4/AF$4)*(AF$4/AH$4)*100</f>
        <v>27.27272727272727</v>
      </c>
      <c r="AL4" s="50">
        <f>(AG4/AG$4)*(AG$4/AH$4)*100</f>
        <v>18.181818181818183</v>
      </c>
      <c r="AM4" s="29">
        <f>(AJ4+AK4+AL4)</f>
        <v>100</v>
      </c>
      <c r="AO4" s="5" t="s">
        <v>19</v>
      </c>
      <c r="AP4" s="5" t="s">
        <v>19</v>
      </c>
      <c r="AR4" s="9"/>
    </row>
    <row r="5" spans="1:44" ht="39">
      <c r="A5" s="12">
        <v>1823</v>
      </c>
      <c r="B5" s="13" t="s">
        <v>28</v>
      </c>
      <c r="C5" s="13"/>
      <c r="D5" s="13"/>
      <c r="E5" s="13"/>
      <c r="F5" s="13"/>
      <c r="G5" s="13" t="s">
        <v>30</v>
      </c>
      <c r="H5" s="39">
        <v>1</v>
      </c>
      <c r="I5" s="40">
        <v>1</v>
      </c>
      <c r="J5" s="40">
        <v>1</v>
      </c>
      <c r="K5" s="40">
        <v>1</v>
      </c>
      <c r="L5" s="40">
        <v>1</v>
      </c>
      <c r="M5" s="40">
        <v>1</v>
      </c>
      <c r="N5" s="40">
        <v>1</v>
      </c>
      <c r="O5" s="40">
        <v>1</v>
      </c>
      <c r="P5" s="40">
        <v>1</v>
      </c>
      <c r="Q5" s="40">
        <v>1</v>
      </c>
      <c r="R5" s="40">
        <v>1</v>
      </c>
      <c r="S5" s="40">
        <v>1</v>
      </c>
      <c r="T5" s="41">
        <v>1</v>
      </c>
      <c r="U5" s="41">
        <v>1</v>
      </c>
      <c r="V5" s="41">
        <v>1</v>
      </c>
      <c r="W5" s="41">
        <v>1</v>
      </c>
      <c r="X5" s="41">
        <v>1</v>
      </c>
      <c r="Y5" s="41">
        <v>1</v>
      </c>
      <c r="Z5" s="42">
        <v>1</v>
      </c>
      <c r="AA5" s="42">
        <v>1</v>
      </c>
      <c r="AB5" s="42">
        <v>1</v>
      </c>
      <c r="AC5" s="42">
        <v>1</v>
      </c>
      <c r="AD5" s="2"/>
      <c r="AE5" s="43">
        <f t="shared" ref="AE5:AE28" si="1">SUM(H5:S5)</f>
        <v>12</v>
      </c>
      <c r="AF5" s="44">
        <f t="shared" ref="AF5:AF28" si="2">SUM(T5:Y5)</f>
        <v>6</v>
      </c>
      <c r="AG5" s="45">
        <f t="shared" ref="AG5:AG28" si="3">SUM(Z5:AC5)</f>
        <v>4</v>
      </c>
      <c r="AH5" s="46">
        <f t="shared" ref="AH5:AH28" si="4">SUM(AE5:AG5)</f>
        <v>22</v>
      </c>
      <c r="AI5" s="47"/>
      <c r="AJ5" s="48">
        <f t="shared" ref="AJ5:AJ28" si="5">(AE5/AE$4)*(AE$4/AH$4)*100</f>
        <v>54.54545454545454</v>
      </c>
      <c r="AK5" s="49">
        <f t="shared" ref="AK5:AK28" si="6">(AF5/AF$4)*(AF$4/AH$4)*100</f>
        <v>27.27272727272727</v>
      </c>
      <c r="AL5" s="50">
        <f t="shared" ref="AL5:AL28" si="7">(AG5/AG$4)*(AG$4/AH$4)*100</f>
        <v>18.181818181818183</v>
      </c>
      <c r="AM5" s="29">
        <f>(AJ5+AK5+AL5)</f>
        <v>100</v>
      </c>
    </row>
    <row r="6" spans="1:44" ht="39">
      <c r="A6" s="12">
        <v>1825</v>
      </c>
      <c r="B6" s="13" t="s">
        <v>28</v>
      </c>
      <c r="C6" s="13"/>
      <c r="D6" s="13"/>
      <c r="E6" s="13"/>
      <c r="F6" s="13"/>
      <c r="G6" s="13" t="s">
        <v>31</v>
      </c>
      <c r="H6" s="39">
        <v>1</v>
      </c>
      <c r="I6" s="40">
        <v>1</v>
      </c>
      <c r="J6" s="40">
        <v>1</v>
      </c>
      <c r="K6" s="40">
        <v>1</v>
      </c>
      <c r="L6" s="40">
        <v>1</v>
      </c>
      <c r="M6" s="40">
        <v>1</v>
      </c>
      <c r="N6" s="40">
        <v>1</v>
      </c>
      <c r="O6" s="40">
        <v>1</v>
      </c>
      <c r="P6" s="40">
        <v>1</v>
      </c>
      <c r="Q6" s="40">
        <v>1</v>
      </c>
      <c r="R6" s="40">
        <v>1</v>
      </c>
      <c r="S6" s="40">
        <v>1</v>
      </c>
      <c r="T6" s="41">
        <v>1</v>
      </c>
      <c r="U6" s="41">
        <v>1</v>
      </c>
      <c r="V6" s="41">
        <v>1</v>
      </c>
      <c r="W6" s="41">
        <v>1</v>
      </c>
      <c r="X6" s="41">
        <v>1</v>
      </c>
      <c r="Y6" s="41">
        <v>1</v>
      </c>
      <c r="Z6" s="42">
        <v>1</v>
      </c>
      <c r="AA6" s="42">
        <v>1</v>
      </c>
      <c r="AB6" s="42">
        <v>1</v>
      </c>
      <c r="AC6" s="42">
        <v>1</v>
      </c>
      <c r="AD6" s="2"/>
      <c r="AE6" s="43">
        <f t="shared" si="1"/>
        <v>12</v>
      </c>
      <c r="AF6" s="44">
        <f t="shared" si="2"/>
        <v>6</v>
      </c>
      <c r="AG6" s="45">
        <f t="shared" si="3"/>
        <v>4</v>
      </c>
      <c r="AH6" s="46">
        <f t="shared" si="4"/>
        <v>22</v>
      </c>
      <c r="AI6" s="47"/>
      <c r="AJ6" s="48">
        <f t="shared" si="5"/>
        <v>54.54545454545454</v>
      </c>
      <c r="AK6" s="49">
        <f t="shared" si="6"/>
        <v>27.27272727272727</v>
      </c>
      <c r="AL6" s="50">
        <f t="shared" si="7"/>
        <v>18.181818181818183</v>
      </c>
      <c r="AM6" s="29">
        <f t="shared" ref="AM6:AM23" si="8">(AJ6+AK6+AL6)</f>
        <v>100</v>
      </c>
    </row>
    <row r="7" spans="1:44" ht="65">
      <c r="A7" s="12">
        <v>1862</v>
      </c>
      <c r="B7" s="13" t="s">
        <v>28</v>
      </c>
      <c r="C7" s="13"/>
      <c r="D7" s="13"/>
      <c r="E7" s="13"/>
      <c r="F7" s="13"/>
      <c r="G7" s="13" t="s">
        <v>65</v>
      </c>
      <c r="H7" s="39">
        <v>1</v>
      </c>
      <c r="I7" s="40">
        <v>1</v>
      </c>
      <c r="J7" s="40">
        <v>1</v>
      </c>
      <c r="K7" s="40">
        <v>1</v>
      </c>
      <c r="L7" s="40">
        <v>1</v>
      </c>
      <c r="M7" s="40">
        <v>1</v>
      </c>
      <c r="N7" s="40">
        <v>1</v>
      </c>
      <c r="O7" s="40">
        <v>1</v>
      </c>
      <c r="P7" s="40">
        <v>1</v>
      </c>
      <c r="Q7" s="40">
        <v>1</v>
      </c>
      <c r="R7" s="40">
        <v>1</v>
      </c>
      <c r="S7" s="40">
        <v>1</v>
      </c>
      <c r="T7" s="41">
        <v>1</v>
      </c>
      <c r="U7" s="41">
        <v>1</v>
      </c>
      <c r="V7" s="41">
        <v>1</v>
      </c>
      <c r="W7" s="41">
        <v>1</v>
      </c>
      <c r="X7" s="41">
        <v>1</v>
      </c>
      <c r="Y7" s="41">
        <v>1</v>
      </c>
      <c r="Z7" s="42">
        <v>1</v>
      </c>
      <c r="AA7" s="42">
        <v>1</v>
      </c>
      <c r="AB7" s="42">
        <v>1</v>
      </c>
      <c r="AC7" s="42">
        <v>1</v>
      </c>
      <c r="AD7" s="2"/>
      <c r="AE7" s="43">
        <f t="shared" si="1"/>
        <v>12</v>
      </c>
      <c r="AF7" s="44">
        <f t="shared" si="2"/>
        <v>6</v>
      </c>
      <c r="AG7" s="45">
        <f t="shared" si="3"/>
        <v>4</v>
      </c>
      <c r="AH7" s="46">
        <f t="shared" si="4"/>
        <v>22</v>
      </c>
      <c r="AI7" s="47"/>
      <c r="AJ7" s="48">
        <f t="shared" si="5"/>
        <v>54.54545454545454</v>
      </c>
      <c r="AK7" s="49">
        <f t="shared" si="6"/>
        <v>27.27272727272727</v>
      </c>
      <c r="AL7" s="50">
        <f t="shared" si="7"/>
        <v>18.181818181818183</v>
      </c>
      <c r="AM7" s="29">
        <f t="shared" si="8"/>
        <v>100</v>
      </c>
    </row>
    <row r="8" spans="1:44" ht="104">
      <c r="A8" s="12">
        <v>1900</v>
      </c>
      <c r="B8" s="13" t="s">
        <v>32</v>
      </c>
      <c r="C8" s="13" t="s">
        <v>33</v>
      </c>
      <c r="D8" s="13"/>
      <c r="E8" s="13"/>
      <c r="F8" s="13"/>
      <c r="G8" s="13"/>
      <c r="H8" s="39">
        <v>1</v>
      </c>
      <c r="I8" s="40">
        <v>1</v>
      </c>
      <c r="J8" s="40">
        <v>1</v>
      </c>
      <c r="K8" s="40">
        <v>1</v>
      </c>
      <c r="L8" s="40">
        <v>1</v>
      </c>
      <c r="M8" s="40">
        <v>1</v>
      </c>
      <c r="N8" s="40">
        <v>1</v>
      </c>
      <c r="O8" s="40">
        <v>1</v>
      </c>
      <c r="P8" s="40">
        <v>1</v>
      </c>
      <c r="Q8" s="40">
        <v>1</v>
      </c>
      <c r="R8" s="40">
        <v>1</v>
      </c>
      <c r="S8" s="40">
        <v>1</v>
      </c>
      <c r="T8" s="41">
        <v>1</v>
      </c>
      <c r="U8" s="41">
        <v>1</v>
      </c>
      <c r="V8" s="41">
        <v>1</v>
      </c>
      <c r="W8" s="41">
        <v>1</v>
      </c>
      <c r="X8" s="41">
        <v>1</v>
      </c>
      <c r="Y8" s="41">
        <v>1</v>
      </c>
      <c r="Z8" s="42">
        <v>1</v>
      </c>
      <c r="AA8" s="42">
        <v>1</v>
      </c>
      <c r="AB8" s="42">
        <v>1</v>
      </c>
      <c r="AC8" s="42">
        <v>1</v>
      </c>
      <c r="AD8" s="2"/>
      <c r="AE8" s="43">
        <f t="shared" si="1"/>
        <v>12</v>
      </c>
      <c r="AF8" s="44">
        <f t="shared" si="2"/>
        <v>6</v>
      </c>
      <c r="AG8" s="45">
        <f t="shared" si="3"/>
        <v>4</v>
      </c>
      <c r="AH8" s="46">
        <f t="shared" si="4"/>
        <v>22</v>
      </c>
      <c r="AI8" s="47"/>
      <c r="AJ8" s="48">
        <f t="shared" si="5"/>
        <v>54.54545454545454</v>
      </c>
      <c r="AK8" s="49">
        <f t="shared" si="6"/>
        <v>27.27272727272727</v>
      </c>
      <c r="AL8" s="50">
        <f t="shared" si="7"/>
        <v>18.181818181818183</v>
      </c>
      <c r="AM8" s="29">
        <f t="shared" si="8"/>
        <v>100</v>
      </c>
    </row>
    <row r="9" spans="1:44" ht="52">
      <c r="A9" s="12">
        <v>1909</v>
      </c>
      <c r="B9" s="14" t="s">
        <v>34</v>
      </c>
      <c r="C9" s="14" t="s">
        <v>54</v>
      </c>
      <c r="D9" s="14"/>
      <c r="E9" s="14"/>
      <c r="F9" s="14"/>
      <c r="G9" s="14"/>
      <c r="H9" s="39">
        <v>1</v>
      </c>
      <c r="I9" s="40">
        <v>1</v>
      </c>
      <c r="J9" s="40">
        <v>1</v>
      </c>
      <c r="K9" s="40">
        <v>1</v>
      </c>
      <c r="L9" s="40">
        <v>1</v>
      </c>
      <c r="M9" s="40">
        <v>1</v>
      </c>
      <c r="N9" s="40">
        <v>1</v>
      </c>
      <c r="O9" s="40">
        <v>1</v>
      </c>
      <c r="P9" s="40">
        <v>1</v>
      </c>
      <c r="Q9" s="40">
        <v>1</v>
      </c>
      <c r="R9" s="40">
        <v>1</v>
      </c>
      <c r="S9" s="40">
        <v>1</v>
      </c>
      <c r="T9" s="41">
        <v>1</v>
      </c>
      <c r="U9" s="41">
        <v>1</v>
      </c>
      <c r="V9" s="41">
        <v>1</v>
      </c>
      <c r="W9" s="41">
        <v>1</v>
      </c>
      <c r="X9" s="41">
        <v>1</v>
      </c>
      <c r="Y9" s="41">
        <v>1</v>
      </c>
      <c r="Z9" s="42">
        <v>1</v>
      </c>
      <c r="AA9" s="42">
        <v>1</v>
      </c>
      <c r="AB9" s="42">
        <v>1</v>
      </c>
      <c r="AC9" s="42">
        <v>1</v>
      </c>
      <c r="AD9" s="2"/>
      <c r="AE9" s="43">
        <f t="shared" si="1"/>
        <v>12</v>
      </c>
      <c r="AF9" s="44">
        <f t="shared" si="2"/>
        <v>6</v>
      </c>
      <c r="AG9" s="45">
        <f t="shared" si="3"/>
        <v>4</v>
      </c>
      <c r="AH9" s="46">
        <f t="shared" si="4"/>
        <v>22</v>
      </c>
      <c r="AI9" s="47"/>
      <c r="AJ9" s="48">
        <f t="shared" si="5"/>
        <v>54.54545454545454</v>
      </c>
      <c r="AK9" s="49">
        <f t="shared" si="6"/>
        <v>27.27272727272727</v>
      </c>
      <c r="AL9" s="50">
        <f t="shared" si="7"/>
        <v>18.181818181818183</v>
      </c>
      <c r="AM9" s="29">
        <f t="shared" si="8"/>
        <v>100</v>
      </c>
    </row>
    <row r="10" spans="1:44" ht="143">
      <c r="A10" s="12">
        <v>1910</v>
      </c>
      <c r="B10" s="14" t="s">
        <v>34</v>
      </c>
      <c r="C10" s="14" t="s">
        <v>35</v>
      </c>
      <c r="D10" s="13" t="s">
        <v>55</v>
      </c>
      <c r="E10" s="14" t="s">
        <v>36</v>
      </c>
      <c r="F10" s="14"/>
      <c r="G10" s="14" t="s">
        <v>37</v>
      </c>
      <c r="H10" s="39">
        <v>1</v>
      </c>
      <c r="I10" s="40">
        <v>1</v>
      </c>
      <c r="J10" s="40">
        <v>1</v>
      </c>
      <c r="K10" s="40">
        <v>1</v>
      </c>
      <c r="L10" s="40">
        <v>1</v>
      </c>
      <c r="M10" s="40">
        <v>1</v>
      </c>
      <c r="N10" s="40">
        <v>1</v>
      </c>
      <c r="O10" s="40">
        <v>1</v>
      </c>
      <c r="P10" s="40">
        <v>1</v>
      </c>
      <c r="Q10" s="40">
        <v>1</v>
      </c>
      <c r="R10" s="40">
        <v>1</v>
      </c>
      <c r="S10" s="40">
        <v>1</v>
      </c>
      <c r="T10" s="41">
        <v>0</v>
      </c>
      <c r="U10" s="41">
        <v>0</v>
      </c>
      <c r="V10" s="41">
        <v>0</v>
      </c>
      <c r="W10" s="41">
        <v>0</v>
      </c>
      <c r="X10" s="41">
        <v>0</v>
      </c>
      <c r="Y10" s="41">
        <v>0</v>
      </c>
      <c r="Z10" s="42">
        <v>0.1</v>
      </c>
      <c r="AA10" s="42">
        <v>0.1</v>
      </c>
      <c r="AB10" s="42">
        <v>0.1</v>
      </c>
      <c r="AC10" s="42">
        <v>0.1</v>
      </c>
      <c r="AD10" s="2"/>
      <c r="AE10" s="43">
        <f t="shared" si="1"/>
        <v>12</v>
      </c>
      <c r="AF10" s="44">
        <f t="shared" si="2"/>
        <v>0</v>
      </c>
      <c r="AG10" s="45">
        <f t="shared" si="3"/>
        <v>0.4</v>
      </c>
      <c r="AH10" s="46">
        <f t="shared" si="4"/>
        <v>12.4</v>
      </c>
      <c r="AI10" s="47"/>
      <c r="AJ10" s="48">
        <f t="shared" si="5"/>
        <v>54.54545454545454</v>
      </c>
      <c r="AK10" s="49">
        <f t="shared" si="6"/>
        <v>0</v>
      </c>
      <c r="AL10" s="50">
        <f t="shared" si="7"/>
        <v>1.8181818181818183</v>
      </c>
      <c r="AM10" s="29">
        <f t="shared" si="8"/>
        <v>56.36363636363636</v>
      </c>
    </row>
    <row r="11" spans="1:44" ht="26">
      <c r="A11" s="12">
        <v>1911</v>
      </c>
      <c r="B11" s="14" t="s">
        <v>38</v>
      </c>
      <c r="C11" s="14" t="s">
        <v>56</v>
      </c>
      <c r="D11" s="13" t="s">
        <v>39</v>
      </c>
      <c r="E11" s="14"/>
      <c r="F11" s="14" t="s">
        <v>40</v>
      </c>
      <c r="G11" s="14"/>
      <c r="H11" s="39">
        <v>1</v>
      </c>
      <c r="I11" s="40">
        <v>1</v>
      </c>
      <c r="J11" s="40">
        <v>1</v>
      </c>
      <c r="K11" s="40">
        <v>1</v>
      </c>
      <c r="L11" s="40">
        <v>0.9</v>
      </c>
      <c r="M11" s="40">
        <v>1</v>
      </c>
      <c r="N11" s="40">
        <v>1</v>
      </c>
      <c r="O11" s="40">
        <v>1</v>
      </c>
      <c r="P11" s="40">
        <v>0.8</v>
      </c>
      <c r="Q11" s="40">
        <v>0.9</v>
      </c>
      <c r="R11" s="40">
        <v>1</v>
      </c>
      <c r="S11" s="40">
        <v>1</v>
      </c>
      <c r="T11" s="41">
        <v>0</v>
      </c>
      <c r="U11" s="41">
        <v>0</v>
      </c>
      <c r="V11" s="41">
        <v>0</v>
      </c>
      <c r="W11" s="41">
        <v>0</v>
      </c>
      <c r="X11" s="41">
        <v>0</v>
      </c>
      <c r="Y11" s="41">
        <v>0</v>
      </c>
      <c r="Z11" s="42">
        <v>0.1</v>
      </c>
      <c r="AA11" s="42">
        <v>0.1</v>
      </c>
      <c r="AB11" s="42">
        <v>0.1</v>
      </c>
      <c r="AC11" s="42">
        <v>0.1</v>
      </c>
      <c r="AD11" s="2"/>
      <c r="AE11" s="43">
        <f t="shared" si="1"/>
        <v>11.600000000000001</v>
      </c>
      <c r="AF11" s="44">
        <f t="shared" si="2"/>
        <v>0</v>
      </c>
      <c r="AG11" s="45">
        <f t="shared" si="3"/>
        <v>0.4</v>
      </c>
      <c r="AH11" s="46">
        <f t="shared" si="4"/>
        <v>12.000000000000002</v>
      </c>
      <c r="AI11" s="47"/>
      <c r="AJ11" s="48">
        <f t="shared" si="5"/>
        <v>52.727272727272734</v>
      </c>
      <c r="AK11" s="49">
        <f t="shared" si="6"/>
        <v>0</v>
      </c>
      <c r="AL11" s="50">
        <f t="shared" si="7"/>
        <v>1.8181818181818183</v>
      </c>
      <c r="AM11" s="29">
        <f t="shared" si="8"/>
        <v>54.545454545454554</v>
      </c>
    </row>
    <row r="12" spans="1:44" ht="104">
      <c r="A12" s="12">
        <v>1949</v>
      </c>
      <c r="B12" s="14" t="s">
        <v>41</v>
      </c>
      <c r="C12" s="13"/>
      <c r="D12" s="13" t="s">
        <v>44</v>
      </c>
      <c r="E12" s="13"/>
      <c r="F12" s="13" t="s">
        <v>42</v>
      </c>
      <c r="G12" s="13" t="s">
        <v>43</v>
      </c>
      <c r="H12" s="39">
        <v>1</v>
      </c>
      <c r="I12" s="40">
        <v>1</v>
      </c>
      <c r="J12" s="40">
        <v>1</v>
      </c>
      <c r="K12" s="40">
        <v>1</v>
      </c>
      <c r="L12" s="40">
        <v>0.9</v>
      </c>
      <c r="M12" s="40">
        <v>1</v>
      </c>
      <c r="N12" s="40">
        <v>0.7</v>
      </c>
      <c r="O12" s="40">
        <v>0.7</v>
      </c>
      <c r="P12" s="40">
        <v>0.2</v>
      </c>
      <c r="Q12" s="40">
        <v>0</v>
      </c>
      <c r="R12" s="40">
        <v>0.8</v>
      </c>
      <c r="S12" s="40">
        <v>0.8</v>
      </c>
      <c r="T12" s="41">
        <v>0</v>
      </c>
      <c r="U12" s="41">
        <v>0</v>
      </c>
      <c r="V12" s="41">
        <v>0</v>
      </c>
      <c r="W12" s="41">
        <v>0</v>
      </c>
      <c r="X12" s="41">
        <v>0</v>
      </c>
      <c r="Y12" s="41">
        <v>0</v>
      </c>
      <c r="Z12" s="42">
        <v>0.1</v>
      </c>
      <c r="AA12" s="42">
        <v>0.1</v>
      </c>
      <c r="AB12" s="42">
        <v>0.1</v>
      </c>
      <c r="AC12" s="42">
        <v>0.1</v>
      </c>
      <c r="AD12" s="2"/>
      <c r="AE12" s="43">
        <f t="shared" si="1"/>
        <v>9.1000000000000014</v>
      </c>
      <c r="AF12" s="44">
        <f t="shared" si="2"/>
        <v>0</v>
      </c>
      <c r="AG12" s="45">
        <f t="shared" si="3"/>
        <v>0.4</v>
      </c>
      <c r="AH12" s="46">
        <f t="shared" si="4"/>
        <v>9.5000000000000018</v>
      </c>
      <c r="AI12" s="47"/>
      <c r="AJ12" s="48">
        <f t="shared" si="5"/>
        <v>41.363636363636367</v>
      </c>
      <c r="AK12" s="49">
        <f t="shared" si="6"/>
        <v>0</v>
      </c>
      <c r="AL12" s="50">
        <f t="shared" si="7"/>
        <v>1.8181818181818183</v>
      </c>
      <c r="AM12" s="29">
        <f t="shared" si="8"/>
        <v>43.181818181818187</v>
      </c>
    </row>
    <row r="13" spans="1:44" ht="22.5" customHeight="1">
      <c r="A13" s="12">
        <v>1950</v>
      </c>
      <c r="B13" s="14" t="s">
        <v>41</v>
      </c>
      <c r="C13" s="13"/>
      <c r="D13" s="13" t="s">
        <v>44</v>
      </c>
      <c r="E13" s="13"/>
      <c r="F13" s="13"/>
      <c r="G13" s="13"/>
      <c r="H13" s="39">
        <v>1</v>
      </c>
      <c r="I13" s="40">
        <v>1</v>
      </c>
      <c r="J13" s="40">
        <v>1</v>
      </c>
      <c r="K13" s="40">
        <v>1</v>
      </c>
      <c r="L13" s="40">
        <v>0.9</v>
      </c>
      <c r="M13" s="40">
        <v>1</v>
      </c>
      <c r="N13" s="40">
        <v>0.7</v>
      </c>
      <c r="O13" s="40">
        <v>0.7</v>
      </c>
      <c r="P13" s="40">
        <v>0.2</v>
      </c>
      <c r="Q13" s="40">
        <v>0</v>
      </c>
      <c r="R13" s="40">
        <v>0.8</v>
      </c>
      <c r="S13" s="40">
        <v>0.7</v>
      </c>
      <c r="T13" s="41">
        <v>0</v>
      </c>
      <c r="U13" s="41">
        <v>0</v>
      </c>
      <c r="V13" s="41">
        <v>0</v>
      </c>
      <c r="W13" s="41">
        <v>0</v>
      </c>
      <c r="X13" s="41">
        <v>0</v>
      </c>
      <c r="Y13" s="41">
        <v>0</v>
      </c>
      <c r="Z13" s="42">
        <v>0.1</v>
      </c>
      <c r="AA13" s="42">
        <v>0.1</v>
      </c>
      <c r="AB13" s="42">
        <v>0.1</v>
      </c>
      <c r="AC13" s="42">
        <v>0.1</v>
      </c>
      <c r="AD13" s="2"/>
      <c r="AE13" s="43">
        <f t="shared" si="1"/>
        <v>9</v>
      </c>
      <c r="AF13" s="44">
        <f t="shared" si="2"/>
        <v>0</v>
      </c>
      <c r="AG13" s="45">
        <f t="shared" si="3"/>
        <v>0.4</v>
      </c>
      <c r="AH13" s="46">
        <f t="shared" si="4"/>
        <v>9.4</v>
      </c>
      <c r="AI13" s="47"/>
      <c r="AJ13" s="48">
        <f t="shared" si="5"/>
        <v>40.909090909090907</v>
      </c>
      <c r="AK13" s="49">
        <f t="shared" si="6"/>
        <v>0</v>
      </c>
      <c r="AL13" s="50">
        <f t="shared" si="7"/>
        <v>1.8181818181818183</v>
      </c>
      <c r="AM13" s="29">
        <f>(AJ13+AK13+AL13)</f>
        <v>42.727272727272727</v>
      </c>
    </row>
    <row r="14" spans="1:44" ht="22.5" customHeight="1">
      <c r="A14" s="12">
        <v>1984</v>
      </c>
      <c r="B14" s="14" t="s">
        <v>41</v>
      </c>
      <c r="C14" s="13"/>
      <c r="D14" s="13" t="s">
        <v>44</v>
      </c>
      <c r="E14" s="13"/>
      <c r="F14" s="13"/>
      <c r="G14" s="13"/>
      <c r="H14" s="39">
        <v>1</v>
      </c>
      <c r="I14" s="40">
        <v>1</v>
      </c>
      <c r="J14" s="40">
        <v>1</v>
      </c>
      <c r="K14" s="40">
        <v>1</v>
      </c>
      <c r="L14" s="40">
        <v>0.9</v>
      </c>
      <c r="M14" s="40">
        <v>1</v>
      </c>
      <c r="N14" s="40">
        <v>0.7</v>
      </c>
      <c r="O14" s="40">
        <v>0.7</v>
      </c>
      <c r="P14" s="40">
        <v>0.2</v>
      </c>
      <c r="Q14" s="40">
        <v>0</v>
      </c>
      <c r="R14" s="40">
        <v>0.8</v>
      </c>
      <c r="S14" s="40">
        <v>0.7</v>
      </c>
      <c r="T14" s="41">
        <v>0</v>
      </c>
      <c r="U14" s="41">
        <v>0</v>
      </c>
      <c r="V14" s="41">
        <v>0</v>
      </c>
      <c r="W14" s="41">
        <v>0.2</v>
      </c>
      <c r="X14" s="41">
        <v>0.1</v>
      </c>
      <c r="Y14" s="41">
        <v>0.1</v>
      </c>
      <c r="Z14" s="42">
        <v>0.1</v>
      </c>
      <c r="AA14" s="42">
        <v>0.1</v>
      </c>
      <c r="AB14" s="42">
        <v>0.2</v>
      </c>
      <c r="AC14" s="42">
        <v>0.3</v>
      </c>
      <c r="AD14" s="2"/>
      <c r="AE14" s="43">
        <f t="shared" si="1"/>
        <v>9</v>
      </c>
      <c r="AF14" s="44">
        <f t="shared" si="2"/>
        <v>0.4</v>
      </c>
      <c r="AG14" s="45">
        <f t="shared" si="3"/>
        <v>0.7</v>
      </c>
      <c r="AH14" s="46">
        <f t="shared" si="4"/>
        <v>10.1</v>
      </c>
      <c r="AI14" s="47"/>
      <c r="AJ14" s="48">
        <f t="shared" si="5"/>
        <v>40.909090909090907</v>
      </c>
      <c r="AK14" s="49">
        <f t="shared" si="6"/>
        <v>1.8181818181818181</v>
      </c>
      <c r="AL14" s="50">
        <f t="shared" si="7"/>
        <v>3.1818181818181817</v>
      </c>
      <c r="AM14" s="29">
        <f t="shared" si="8"/>
        <v>45.909090909090907</v>
      </c>
    </row>
    <row r="15" spans="1:44" ht="39">
      <c r="A15" s="12">
        <v>1989</v>
      </c>
      <c r="B15" s="14" t="s">
        <v>41</v>
      </c>
      <c r="C15" s="13"/>
      <c r="D15" s="13" t="s">
        <v>44</v>
      </c>
      <c r="E15" s="13"/>
      <c r="F15" s="13" t="s">
        <v>45</v>
      </c>
      <c r="G15" s="13" t="s">
        <v>46</v>
      </c>
      <c r="H15" s="39">
        <v>1</v>
      </c>
      <c r="I15" s="40">
        <v>1</v>
      </c>
      <c r="J15" s="40">
        <v>1</v>
      </c>
      <c r="K15" s="40">
        <v>1</v>
      </c>
      <c r="L15" s="40">
        <v>0.9</v>
      </c>
      <c r="M15" s="40">
        <v>1</v>
      </c>
      <c r="N15" s="40">
        <v>0.9</v>
      </c>
      <c r="O15" s="40">
        <v>0.8</v>
      </c>
      <c r="P15" s="40">
        <v>0.2</v>
      </c>
      <c r="Q15" s="40">
        <v>0</v>
      </c>
      <c r="R15" s="40">
        <v>0.8</v>
      </c>
      <c r="S15" s="40">
        <v>0.7</v>
      </c>
      <c r="T15" s="41">
        <v>0</v>
      </c>
      <c r="U15" s="41">
        <v>0</v>
      </c>
      <c r="V15" s="41">
        <v>0</v>
      </c>
      <c r="W15" s="41">
        <v>0.2</v>
      </c>
      <c r="X15" s="41">
        <v>0.1</v>
      </c>
      <c r="Y15" s="41">
        <v>0.1</v>
      </c>
      <c r="Z15" s="42">
        <v>0.1</v>
      </c>
      <c r="AA15" s="42">
        <v>0.1</v>
      </c>
      <c r="AB15" s="42">
        <v>0.2</v>
      </c>
      <c r="AC15" s="42">
        <v>0.4</v>
      </c>
      <c r="AD15" s="2"/>
      <c r="AE15" s="43">
        <f t="shared" si="1"/>
        <v>9.3000000000000007</v>
      </c>
      <c r="AF15" s="44">
        <f t="shared" si="2"/>
        <v>0.4</v>
      </c>
      <c r="AG15" s="45">
        <f t="shared" si="3"/>
        <v>0.8</v>
      </c>
      <c r="AH15" s="46">
        <f t="shared" si="4"/>
        <v>10.500000000000002</v>
      </c>
      <c r="AI15" s="47"/>
      <c r="AJ15" s="48">
        <f t="shared" si="5"/>
        <v>42.272727272727273</v>
      </c>
      <c r="AK15" s="49">
        <f t="shared" si="6"/>
        <v>1.8181818181818181</v>
      </c>
      <c r="AL15" s="50">
        <f t="shared" si="7"/>
        <v>3.6363636363636367</v>
      </c>
      <c r="AM15" s="29">
        <f t="shared" si="8"/>
        <v>47.727272727272734</v>
      </c>
    </row>
    <row r="16" spans="1:44" ht="45.75" customHeight="1">
      <c r="A16" s="12">
        <v>1990</v>
      </c>
      <c r="B16" s="14" t="s">
        <v>41</v>
      </c>
      <c r="C16" s="13"/>
      <c r="D16" s="13" t="s">
        <v>52</v>
      </c>
      <c r="E16" s="13"/>
      <c r="F16" s="13"/>
      <c r="G16" s="13"/>
      <c r="H16" s="39">
        <v>1</v>
      </c>
      <c r="I16" s="40">
        <v>1</v>
      </c>
      <c r="J16" s="40">
        <v>1</v>
      </c>
      <c r="K16" s="40">
        <v>1</v>
      </c>
      <c r="L16" s="40">
        <v>1</v>
      </c>
      <c r="M16" s="40">
        <v>1</v>
      </c>
      <c r="N16" s="40">
        <v>1</v>
      </c>
      <c r="O16" s="40">
        <v>0.8</v>
      </c>
      <c r="P16" s="40">
        <v>0.2</v>
      </c>
      <c r="Q16" s="40">
        <v>0.3</v>
      </c>
      <c r="R16" s="40">
        <v>0.8</v>
      </c>
      <c r="S16" s="40">
        <v>0.7</v>
      </c>
      <c r="T16" s="41">
        <v>0.1</v>
      </c>
      <c r="U16" s="41">
        <v>0.2</v>
      </c>
      <c r="V16" s="41">
        <v>0.1</v>
      </c>
      <c r="W16" s="41">
        <v>0.2</v>
      </c>
      <c r="X16" s="41">
        <v>0.5</v>
      </c>
      <c r="Y16" s="41">
        <v>0.2</v>
      </c>
      <c r="Z16" s="42">
        <v>0.3</v>
      </c>
      <c r="AA16" s="42">
        <v>0.1</v>
      </c>
      <c r="AB16" s="42">
        <v>0.2</v>
      </c>
      <c r="AC16" s="42">
        <v>0.4</v>
      </c>
      <c r="AD16" s="2"/>
      <c r="AE16" s="43">
        <f t="shared" si="1"/>
        <v>9.8000000000000007</v>
      </c>
      <c r="AF16" s="44">
        <f t="shared" si="2"/>
        <v>1.3</v>
      </c>
      <c r="AG16" s="45">
        <f t="shared" si="3"/>
        <v>1</v>
      </c>
      <c r="AH16" s="46">
        <f t="shared" si="4"/>
        <v>12.100000000000001</v>
      </c>
      <c r="AI16" s="47"/>
      <c r="AJ16" s="48">
        <f t="shared" si="5"/>
        <v>44.545454545454547</v>
      </c>
      <c r="AK16" s="49">
        <f t="shared" si="6"/>
        <v>5.9090909090909092</v>
      </c>
      <c r="AL16" s="50">
        <f t="shared" si="7"/>
        <v>4.5454545454545459</v>
      </c>
      <c r="AM16" s="29">
        <f t="shared" si="8"/>
        <v>55</v>
      </c>
    </row>
    <row r="17" spans="1:44" ht="26">
      <c r="A17" s="12">
        <v>1991</v>
      </c>
      <c r="B17" s="14" t="s">
        <v>41</v>
      </c>
      <c r="C17" s="13" t="s">
        <v>47</v>
      </c>
      <c r="D17" s="13" t="s">
        <v>48</v>
      </c>
      <c r="E17" s="13"/>
      <c r="F17" s="13"/>
      <c r="G17" s="13" t="s">
        <v>49</v>
      </c>
      <c r="H17" s="39">
        <v>1</v>
      </c>
      <c r="I17" s="40">
        <v>1</v>
      </c>
      <c r="J17" s="40">
        <v>1</v>
      </c>
      <c r="K17" s="40">
        <v>1</v>
      </c>
      <c r="L17" s="40">
        <v>1</v>
      </c>
      <c r="M17" s="40">
        <v>1</v>
      </c>
      <c r="N17" s="40">
        <v>1</v>
      </c>
      <c r="O17" s="40">
        <v>0.8</v>
      </c>
      <c r="P17" s="40">
        <v>1</v>
      </c>
      <c r="Q17" s="40">
        <v>0.3</v>
      </c>
      <c r="R17" s="40">
        <v>0.8</v>
      </c>
      <c r="S17" s="40">
        <v>0.7</v>
      </c>
      <c r="T17" s="41">
        <v>0.4</v>
      </c>
      <c r="U17" s="41">
        <v>0.7</v>
      </c>
      <c r="V17" s="41">
        <v>0.4</v>
      </c>
      <c r="W17" s="41">
        <v>0.6</v>
      </c>
      <c r="X17" s="41">
        <v>0.9</v>
      </c>
      <c r="Y17" s="41">
        <v>0.6</v>
      </c>
      <c r="Z17" s="42">
        <v>0.5</v>
      </c>
      <c r="AA17" s="42">
        <v>0.5</v>
      </c>
      <c r="AB17" s="42">
        <v>0.2</v>
      </c>
      <c r="AC17" s="42">
        <v>0.5</v>
      </c>
      <c r="AD17" s="2"/>
      <c r="AE17" s="43">
        <f t="shared" si="1"/>
        <v>10.600000000000001</v>
      </c>
      <c r="AF17" s="44">
        <f t="shared" si="2"/>
        <v>3.6</v>
      </c>
      <c r="AG17" s="45">
        <f t="shared" si="3"/>
        <v>1.7</v>
      </c>
      <c r="AH17" s="46">
        <f t="shared" si="4"/>
        <v>15.9</v>
      </c>
      <c r="AI17" s="47"/>
      <c r="AJ17" s="48">
        <f t="shared" si="5"/>
        <v>48.18181818181818</v>
      </c>
      <c r="AK17" s="49">
        <f t="shared" si="6"/>
        <v>16.36363636363636</v>
      </c>
      <c r="AL17" s="50">
        <f t="shared" si="7"/>
        <v>7.7272727272727266</v>
      </c>
      <c r="AM17" s="29">
        <f t="shared" si="8"/>
        <v>72.272727272727252</v>
      </c>
    </row>
    <row r="18" spans="1:44" ht="26">
      <c r="A18" s="12">
        <v>1992</v>
      </c>
      <c r="B18" s="14" t="s">
        <v>41</v>
      </c>
      <c r="C18" s="13" t="s">
        <v>47</v>
      </c>
      <c r="D18" s="13" t="s">
        <v>48</v>
      </c>
      <c r="E18" s="13"/>
      <c r="F18" s="13"/>
      <c r="G18" s="13" t="s">
        <v>49</v>
      </c>
      <c r="H18" s="39">
        <v>1</v>
      </c>
      <c r="I18" s="40">
        <v>1</v>
      </c>
      <c r="J18" s="40">
        <v>1</v>
      </c>
      <c r="K18" s="40">
        <v>1</v>
      </c>
      <c r="L18" s="40">
        <v>1</v>
      </c>
      <c r="M18" s="40">
        <v>1</v>
      </c>
      <c r="N18" s="40">
        <v>1</v>
      </c>
      <c r="O18" s="40">
        <v>0.8</v>
      </c>
      <c r="P18" s="40">
        <v>1</v>
      </c>
      <c r="Q18" s="40">
        <v>0.5</v>
      </c>
      <c r="R18" s="40">
        <v>0.8</v>
      </c>
      <c r="S18" s="40">
        <v>0.7</v>
      </c>
      <c r="T18" s="41">
        <v>0.3</v>
      </c>
      <c r="U18" s="41">
        <v>0.7</v>
      </c>
      <c r="V18" s="41">
        <v>0.4</v>
      </c>
      <c r="W18" s="41">
        <v>0</v>
      </c>
      <c r="X18" s="41">
        <v>0.5</v>
      </c>
      <c r="Y18" s="41">
        <v>0</v>
      </c>
      <c r="Z18" s="42">
        <v>0.5</v>
      </c>
      <c r="AA18" s="42">
        <v>0.4</v>
      </c>
      <c r="AB18" s="42">
        <v>0.2</v>
      </c>
      <c r="AC18" s="42">
        <v>0.4</v>
      </c>
      <c r="AD18" s="2"/>
      <c r="AE18" s="43">
        <f t="shared" si="1"/>
        <v>10.8</v>
      </c>
      <c r="AF18" s="44">
        <f t="shared" si="2"/>
        <v>1.9</v>
      </c>
      <c r="AG18" s="45">
        <f t="shared" si="3"/>
        <v>1.5</v>
      </c>
      <c r="AH18" s="46">
        <f t="shared" si="4"/>
        <v>14.200000000000001</v>
      </c>
      <c r="AI18" s="47"/>
      <c r="AJ18" s="48">
        <f t="shared" si="5"/>
        <v>49.090909090909093</v>
      </c>
      <c r="AK18" s="49">
        <f t="shared" si="6"/>
        <v>8.6363636363636349</v>
      </c>
      <c r="AL18" s="50">
        <f t="shared" si="7"/>
        <v>6.8181818181818175</v>
      </c>
      <c r="AM18" s="29">
        <f t="shared" si="8"/>
        <v>64.545454545454547</v>
      </c>
    </row>
    <row r="19" spans="1:44" ht="26">
      <c r="A19" s="12">
        <v>1993</v>
      </c>
      <c r="B19" s="14" t="s">
        <v>41</v>
      </c>
      <c r="C19" s="13" t="s">
        <v>47</v>
      </c>
      <c r="D19" s="13" t="s">
        <v>48</v>
      </c>
      <c r="E19" s="13"/>
      <c r="F19" s="13"/>
      <c r="G19" s="13" t="s">
        <v>49</v>
      </c>
      <c r="H19" s="39">
        <v>1</v>
      </c>
      <c r="I19" s="40">
        <v>1</v>
      </c>
      <c r="J19" s="40">
        <v>1</v>
      </c>
      <c r="K19" s="40">
        <v>1</v>
      </c>
      <c r="L19" s="40">
        <v>1</v>
      </c>
      <c r="M19" s="40">
        <v>1</v>
      </c>
      <c r="N19" s="40">
        <v>1</v>
      </c>
      <c r="O19" s="40">
        <v>0.8</v>
      </c>
      <c r="P19" s="40">
        <v>0.2</v>
      </c>
      <c r="Q19" s="40">
        <v>0.6</v>
      </c>
      <c r="R19" s="40">
        <v>0.8</v>
      </c>
      <c r="S19" s="40">
        <v>0.7</v>
      </c>
      <c r="T19" s="41">
        <v>0.5</v>
      </c>
      <c r="U19" s="41">
        <v>0.7</v>
      </c>
      <c r="V19" s="41">
        <v>0.6</v>
      </c>
      <c r="W19" s="41">
        <v>0.2</v>
      </c>
      <c r="X19" s="41">
        <v>0.6</v>
      </c>
      <c r="Y19" s="41">
        <v>0.2</v>
      </c>
      <c r="Z19" s="42">
        <v>0.6</v>
      </c>
      <c r="AA19" s="42">
        <v>0.4</v>
      </c>
      <c r="AB19" s="42">
        <v>0.2</v>
      </c>
      <c r="AC19" s="42">
        <v>0.4</v>
      </c>
      <c r="AD19" s="2"/>
      <c r="AE19" s="43">
        <f t="shared" si="1"/>
        <v>10.1</v>
      </c>
      <c r="AF19" s="44">
        <f t="shared" si="2"/>
        <v>2.8</v>
      </c>
      <c r="AG19" s="45">
        <f t="shared" si="3"/>
        <v>1.6</v>
      </c>
      <c r="AH19" s="46">
        <f t="shared" si="4"/>
        <v>14.499999999999998</v>
      </c>
      <c r="AI19" s="47"/>
      <c r="AJ19" s="48">
        <f t="shared" si="5"/>
        <v>45.909090909090907</v>
      </c>
      <c r="AK19" s="49">
        <f t="shared" si="6"/>
        <v>12.727272727272727</v>
      </c>
      <c r="AL19" s="50">
        <f t="shared" si="7"/>
        <v>7.2727272727272734</v>
      </c>
      <c r="AM19" s="29">
        <f t="shared" si="8"/>
        <v>65.909090909090907</v>
      </c>
    </row>
    <row r="20" spans="1:44" ht="26">
      <c r="A20" s="12">
        <v>1994</v>
      </c>
      <c r="B20" s="14" t="s">
        <v>41</v>
      </c>
      <c r="C20" s="13" t="s">
        <v>47</v>
      </c>
      <c r="D20" s="13" t="s">
        <v>48</v>
      </c>
      <c r="E20" s="13"/>
      <c r="F20" s="13"/>
      <c r="G20" s="13" t="s">
        <v>49</v>
      </c>
      <c r="H20" s="39">
        <v>1</v>
      </c>
      <c r="I20" s="40">
        <v>1</v>
      </c>
      <c r="J20" s="40">
        <v>1</v>
      </c>
      <c r="K20" s="40">
        <v>1</v>
      </c>
      <c r="L20" s="40">
        <v>1</v>
      </c>
      <c r="M20" s="40">
        <v>1</v>
      </c>
      <c r="N20" s="40">
        <v>1</v>
      </c>
      <c r="O20" s="40">
        <v>0.8</v>
      </c>
      <c r="P20" s="40">
        <v>0.2</v>
      </c>
      <c r="Q20" s="40">
        <v>1</v>
      </c>
      <c r="R20" s="40">
        <v>0.8</v>
      </c>
      <c r="S20" s="40">
        <v>0.7</v>
      </c>
      <c r="T20" s="41">
        <v>0.6</v>
      </c>
      <c r="U20" s="41">
        <v>0.8</v>
      </c>
      <c r="V20" s="41">
        <v>0.7</v>
      </c>
      <c r="W20" s="41">
        <v>0.8</v>
      </c>
      <c r="X20" s="41">
        <v>0.9</v>
      </c>
      <c r="Y20" s="41">
        <v>0.8</v>
      </c>
      <c r="Z20" s="42">
        <v>0.5</v>
      </c>
      <c r="AA20" s="42">
        <v>0.7</v>
      </c>
      <c r="AB20" s="42">
        <v>0.2</v>
      </c>
      <c r="AC20" s="42">
        <v>0.7</v>
      </c>
      <c r="AD20" s="2"/>
      <c r="AE20" s="43">
        <f t="shared" si="1"/>
        <v>10.5</v>
      </c>
      <c r="AF20" s="44">
        <f t="shared" si="2"/>
        <v>4.5999999999999996</v>
      </c>
      <c r="AG20" s="45">
        <f t="shared" si="3"/>
        <v>2.0999999999999996</v>
      </c>
      <c r="AH20" s="46">
        <f t="shared" si="4"/>
        <v>17.2</v>
      </c>
      <c r="AI20" s="47"/>
      <c r="AJ20" s="48">
        <f t="shared" si="5"/>
        <v>47.727272727272727</v>
      </c>
      <c r="AK20" s="49">
        <f t="shared" si="6"/>
        <v>20.909090909090907</v>
      </c>
      <c r="AL20" s="50">
        <f t="shared" si="7"/>
        <v>9.545454545454545</v>
      </c>
      <c r="AM20" s="29">
        <f t="shared" si="8"/>
        <v>78.181818181818173</v>
      </c>
    </row>
    <row r="21" spans="1:44" ht="26">
      <c r="A21" s="12">
        <v>1995</v>
      </c>
      <c r="B21" s="14" t="s">
        <v>41</v>
      </c>
      <c r="C21" s="13" t="s">
        <v>47</v>
      </c>
      <c r="D21" s="13" t="s">
        <v>48</v>
      </c>
      <c r="E21" s="13"/>
      <c r="F21" s="13"/>
      <c r="G21" s="13" t="s">
        <v>49</v>
      </c>
      <c r="H21" s="39">
        <v>1</v>
      </c>
      <c r="I21" s="40">
        <v>1</v>
      </c>
      <c r="J21" s="40">
        <v>1</v>
      </c>
      <c r="K21" s="40">
        <v>1</v>
      </c>
      <c r="L21" s="40">
        <v>1</v>
      </c>
      <c r="M21" s="40">
        <v>1</v>
      </c>
      <c r="N21" s="40">
        <v>1</v>
      </c>
      <c r="O21" s="40">
        <v>0.9</v>
      </c>
      <c r="P21" s="40">
        <v>0.3</v>
      </c>
      <c r="Q21" s="40">
        <v>1</v>
      </c>
      <c r="R21" s="40">
        <v>0.8</v>
      </c>
      <c r="S21" s="40">
        <v>0.8</v>
      </c>
      <c r="T21" s="41">
        <v>0.7</v>
      </c>
      <c r="U21" s="41">
        <v>0.9</v>
      </c>
      <c r="V21" s="41">
        <v>0.6</v>
      </c>
      <c r="W21" s="41">
        <v>0.2</v>
      </c>
      <c r="X21" s="41">
        <v>0.9</v>
      </c>
      <c r="Y21" s="41">
        <v>0.2</v>
      </c>
      <c r="Z21" s="42">
        <v>0.5</v>
      </c>
      <c r="AA21" s="42">
        <v>0.7</v>
      </c>
      <c r="AB21" s="42">
        <v>0.3</v>
      </c>
      <c r="AC21" s="42">
        <v>0.7</v>
      </c>
      <c r="AD21" s="2"/>
      <c r="AE21" s="43">
        <f t="shared" si="1"/>
        <v>10.800000000000002</v>
      </c>
      <c r="AF21" s="44">
        <f t="shared" si="2"/>
        <v>3.5000000000000004</v>
      </c>
      <c r="AG21" s="45">
        <f t="shared" si="3"/>
        <v>2.2000000000000002</v>
      </c>
      <c r="AH21" s="46">
        <f t="shared" si="4"/>
        <v>16.500000000000004</v>
      </c>
      <c r="AI21" s="47"/>
      <c r="AJ21" s="48">
        <f t="shared" si="5"/>
        <v>49.090909090909101</v>
      </c>
      <c r="AK21" s="49">
        <f t="shared" si="6"/>
        <v>15.909090909090908</v>
      </c>
      <c r="AL21" s="50">
        <f t="shared" si="7"/>
        <v>10</v>
      </c>
      <c r="AM21" s="29">
        <f t="shared" si="8"/>
        <v>75.000000000000014</v>
      </c>
    </row>
    <row r="22" spans="1:44" ht="26">
      <c r="A22" s="12">
        <v>1996</v>
      </c>
      <c r="B22" s="14" t="s">
        <v>41</v>
      </c>
      <c r="C22" s="13" t="s">
        <v>47</v>
      </c>
      <c r="D22" s="13" t="s">
        <v>48</v>
      </c>
      <c r="E22" s="13"/>
      <c r="F22" s="13"/>
      <c r="G22" s="13" t="s">
        <v>49</v>
      </c>
      <c r="H22" s="39">
        <v>1</v>
      </c>
      <c r="I22" s="40">
        <v>1</v>
      </c>
      <c r="J22" s="40">
        <v>1</v>
      </c>
      <c r="K22" s="40">
        <v>1</v>
      </c>
      <c r="L22" s="40">
        <v>1</v>
      </c>
      <c r="M22" s="40">
        <v>1</v>
      </c>
      <c r="N22" s="40">
        <v>1</v>
      </c>
      <c r="O22" s="40">
        <v>0.9</v>
      </c>
      <c r="P22" s="40">
        <v>0.4</v>
      </c>
      <c r="Q22" s="40">
        <v>0.8</v>
      </c>
      <c r="R22" s="40">
        <v>0.8</v>
      </c>
      <c r="S22" s="40">
        <v>0.8</v>
      </c>
      <c r="T22" s="41">
        <v>0.6</v>
      </c>
      <c r="U22" s="41">
        <v>0.7</v>
      </c>
      <c r="V22" s="41">
        <v>0.6</v>
      </c>
      <c r="W22" s="41">
        <v>0.3</v>
      </c>
      <c r="X22" s="41">
        <v>0.8</v>
      </c>
      <c r="Y22" s="41">
        <v>0.3</v>
      </c>
      <c r="Z22" s="42">
        <v>0.7</v>
      </c>
      <c r="AA22" s="42">
        <v>0.7</v>
      </c>
      <c r="AB22" s="42">
        <v>0.4</v>
      </c>
      <c r="AC22" s="42">
        <v>0.7</v>
      </c>
      <c r="AD22" s="2"/>
      <c r="AE22" s="43">
        <f t="shared" si="1"/>
        <v>10.700000000000003</v>
      </c>
      <c r="AF22" s="44">
        <f t="shared" si="2"/>
        <v>3.3</v>
      </c>
      <c r="AG22" s="45">
        <f t="shared" si="3"/>
        <v>2.5</v>
      </c>
      <c r="AH22" s="46">
        <f t="shared" si="4"/>
        <v>16.500000000000004</v>
      </c>
      <c r="AI22" s="47"/>
      <c r="AJ22" s="48">
        <f t="shared" si="5"/>
        <v>48.636363636363647</v>
      </c>
      <c r="AK22" s="49">
        <f t="shared" si="6"/>
        <v>14.999999999999996</v>
      </c>
      <c r="AL22" s="50">
        <f t="shared" si="7"/>
        <v>11.363636363636365</v>
      </c>
      <c r="AM22" s="29">
        <f t="shared" si="8"/>
        <v>75</v>
      </c>
    </row>
    <row r="23" spans="1:44" ht="26">
      <c r="A23" s="12">
        <v>1997</v>
      </c>
      <c r="B23" s="14" t="s">
        <v>41</v>
      </c>
      <c r="C23" s="13" t="s">
        <v>47</v>
      </c>
      <c r="D23" s="13" t="s">
        <v>48</v>
      </c>
      <c r="E23" s="13"/>
      <c r="F23" s="13"/>
      <c r="G23" s="13" t="s">
        <v>49</v>
      </c>
      <c r="H23" s="39">
        <v>1</v>
      </c>
      <c r="I23" s="40">
        <v>1</v>
      </c>
      <c r="J23" s="40">
        <v>1</v>
      </c>
      <c r="K23" s="40">
        <v>1</v>
      </c>
      <c r="L23" s="40">
        <v>1</v>
      </c>
      <c r="M23" s="40">
        <v>1</v>
      </c>
      <c r="N23" s="40">
        <v>1</v>
      </c>
      <c r="O23" s="40">
        <v>0.9</v>
      </c>
      <c r="P23" s="40">
        <v>0.5</v>
      </c>
      <c r="Q23" s="40">
        <v>0.9</v>
      </c>
      <c r="R23" s="40">
        <v>0.9</v>
      </c>
      <c r="S23" s="40">
        <v>0.8</v>
      </c>
      <c r="T23" s="41">
        <v>0.9</v>
      </c>
      <c r="U23" s="41">
        <v>0.9</v>
      </c>
      <c r="V23" s="41">
        <v>0.8</v>
      </c>
      <c r="W23" s="41">
        <v>1</v>
      </c>
      <c r="X23" s="41">
        <v>0.9</v>
      </c>
      <c r="Y23" s="41">
        <v>1</v>
      </c>
      <c r="Z23" s="42">
        <v>0.6</v>
      </c>
      <c r="AA23" s="42">
        <v>0.5</v>
      </c>
      <c r="AB23" s="42">
        <v>0.5</v>
      </c>
      <c r="AC23" s="42">
        <v>0.5</v>
      </c>
      <c r="AD23" s="2"/>
      <c r="AE23" s="43">
        <f t="shared" si="1"/>
        <v>11.000000000000002</v>
      </c>
      <c r="AF23" s="44">
        <f t="shared" si="2"/>
        <v>5.5</v>
      </c>
      <c r="AG23" s="45">
        <f t="shared" si="3"/>
        <v>2.1</v>
      </c>
      <c r="AH23" s="46">
        <f t="shared" si="4"/>
        <v>18.600000000000001</v>
      </c>
      <c r="AI23" s="47"/>
      <c r="AJ23" s="48">
        <f t="shared" si="5"/>
        <v>50.000000000000014</v>
      </c>
      <c r="AK23" s="49">
        <f t="shared" si="6"/>
        <v>24.999999999999996</v>
      </c>
      <c r="AL23" s="50">
        <f t="shared" si="7"/>
        <v>9.5454545454545467</v>
      </c>
      <c r="AM23" s="29">
        <f t="shared" si="8"/>
        <v>84.545454545454561</v>
      </c>
    </row>
    <row r="24" spans="1:44" ht="26">
      <c r="A24" s="12">
        <v>1998</v>
      </c>
      <c r="B24" s="14" t="s">
        <v>41</v>
      </c>
      <c r="C24" s="13" t="s">
        <v>47</v>
      </c>
      <c r="D24" s="13" t="s">
        <v>48</v>
      </c>
      <c r="E24" s="13"/>
      <c r="F24" s="13"/>
      <c r="G24" s="13" t="s">
        <v>49</v>
      </c>
      <c r="H24" s="39">
        <v>1</v>
      </c>
      <c r="I24" s="40">
        <v>1</v>
      </c>
      <c r="J24" s="40">
        <v>1</v>
      </c>
      <c r="K24" s="40">
        <v>1</v>
      </c>
      <c r="L24" s="40">
        <v>1</v>
      </c>
      <c r="M24" s="40">
        <v>1</v>
      </c>
      <c r="N24" s="40">
        <v>1</v>
      </c>
      <c r="O24" s="40">
        <v>0.9</v>
      </c>
      <c r="P24" s="40">
        <v>0.6</v>
      </c>
      <c r="Q24" s="40">
        <v>1</v>
      </c>
      <c r="R24" s="40">
        <v>0.9</v>
      </c>
      <c r="S24" s="40">
        <v>0.8</v>
      </c>
      <c r="T24" s="41">
        <v>0.8</v>
      </c>
      <c r="U24" s="41">
        <v>0.9</v>
      </c>
      <c r="V24" s="41">
        <v>0.7</v>
      </c>
      <c r="W24" s="41">
        <v>0.8</v>
      </c>
      <c r="X24" s="41">
        <v>0.9</v>
      </c>
      <c r="Y24" s="41">
        <v>0.8</v>
      </c>
      <c r="Z24" s="42">
        <v>0.6</v>
      </c>
      <c r="AA24" s="42">
        <v>0.6</v>
      </c>
      <c r="AB24" s="42">
        <v>0.6</v>
      </c>
      <c r="AC24" s="42">
        <v>0.6</v>
      </c>
      <c r="AD24" s="2"/>
      <c r="AE24" s="43">
        <f t="shared" si="1"/>
        <v>11.200000000000001</v>
      </c>
      <c r="AF24" s="44">
        <f t="shared" si="2"/>
        <v>4.9000000000000004</v>
      </c>
      <c r="AG24" s="45">
        <f t="shared" si="3"/>
        <v>2.4</v>
      </c>
      <c r="AH24" s="46">
        <f t="shared" si="4"/>
        <v>18.5</v>
      </c>
      <c r="AI24" s="47"/>
      <c r="AJ24" s="48">
        <f t="shared" si="5"/>
        <v>50.909090909090914</v>
      </c>
      <c r="AK24" s="49">
        <f t="shared" si="6"/>
        <v>22.272727272727273</v>
      </c>
      <c r="AL24" s="50">
        <f t="shared" si="7"/>
        <v>10.909090909090908</v>
      </c>
      <c r="AM24" s="29">
        <f>(AJ24+AK24+AL24)</f>
        <v>84.090909090909093</v>
      </c>
    </row>
    <row r="25" spans="1:44" ht="26">
      <c r="A25" s="12">
        <v>1999</v>
      </c>
      <c r="B25" s="14" t="s">
        <v>41</v>
      </c>
      <c r="C25" s="13" t="s">
        <v>47</v>
      </c>
      <c r="D25" s="13" t="s">
        <v>48</v>
      </c>
      <c r="E25" s="13"/>
      <c r="F25" s="13"/>
      <c r="G25" s="13" t="s">
        <v>49</v>
      </c>
      <c r="H25" s="39">
        <v>1</v>
      </c>
      <c r="I25" s="40">
        <v>1</v>
      </c>
      <c r="J25" s="40">
        <v>1</v>
      </c>
      <c r="K25" s="40">
        <v>1</v>
      </c>
      <c r="L25" s="40">
        <v>1</v>
      </c>
      <c r="M25" s="40">
        <v>1</v>
      </c>
      <c r="N25" s="40">
        <v>1</v>
      </c>
      <c r="O25" s="40">
        <v>0.9</v>
      </c>
      <c r="P25" s="40">
        <v>0.7</v>
      </c>
      <c r="Q25" s="40">
        <v>1</v>
      </c>
      <c r="R25" s="40">
        <v>0.9</v>
      </c>
      <c r="S25" s="40">
        <v>0.8</v>
      </c>
      <c r="T25" s="41">
        <v>0.9</v>
      </c>
      <c r="U25" s="41">
        <v>0.9</v>
      </c>
      <c r="V25" s="41">
        <v>0.8</v>
      </c>
      <c r="W25" s="41">
        <v>0.4</v>
      </c>
      <c r="X25" s="41">
        <v>0.8</v>
      </c>
      <c r="Y25" s="41">
        <v>0.4</v>
      </c>
      <c r="Z25" s="42">
        <v>0.4</v>
      </c>
      <c r="AA25" s="42">
        <v>0.6</v>
      </c>
      <c r="AB25" s="42">
        <v>0.7</v>
      </c>
      <c r="AC25" s="42">
        <v>0.6</v>
      </c>
      <c r="AD25" s="2"/>
      <c r="AE25" s="43">
        <f t="shared" si="1"/>
        <v>11.3</v>
      </c>
      <c r="AF25" s="44">
        <f t="shared" si="2"/>
        <v>4.2</v>
      </c>
      <c r="AG25" s="45">
        <f t="shared" si="3"/>
        <v>2.2999999999999998</v>
      </c>
      <c r="AH25" s="46">
        <f t="shared" si="4"/>
        <v>17.8</v>
      </c>
      <c r="AI25" s="47"/>
      <c r="AJ25" s="48">
        <f t="shared" si="5"/>
        <v>51.363636363636367</v>
      </c>
      <c r="AK25" s="49">
        <f t="shared" si="6"/>
        <v>19.090909090909093</v>
      </c>
      <c r="AL25" s="50">
        <f t="shared" si="7"/>
        <v>10.454545454545453</v>
      </c>
      <c r="AM25" s="29">
        <f>(AJ25+AK25+AL25)</f>
        <v>80.909090909090921</v>
      </c>
    </row>
    <row r="26" spans="1:44" ht="26">
      <c r="A26" s="12">
        <v>2000</v>
      </c>
      <c r="B26" s="14" t="s">
        <v>41</v>
      </c>
      <c r="C26" s="13" t="s">
        <v>47</v>
      </c>
      <c r="D26" s="13" t="s">
        <v>48</v>
      </c>
      <c r="E26" s="13"/>
      <c r="F26" s="13"/>
      <c r="G26" s="13" t="s">
        <v>49</v>
      </c>
      <c r="H26" s="39">
        <v>1</v>
      </c>
      <c r="I26" s="40">
        <v>1</v>
      </c>
      <c r="J26" s="40">
        <v>1</v>
      </c>
      <c r="K26" s="40">
        <v>1</v>
      </c>
      <c r="L26" s="40">
        <v>1</v>
      </c>
      <c r="M26" s="40">
        <v>1</v>
      </c>
      <c r="N26" s="40">
        <v>1</v>
      </c>
      <c r="O26" s="40">
        <v>0.9</v>
      </c>
      <c r="P26" s="40">
        <v>0.8</v>
      </c>
      <c r="Q26" s="40">
        <v>1</v>
      </c>
      <c r="R26" s="40">
        <v>0.9</v>
      </c>
      <c r="S26" s="40">
        <v>0.8</v>
      </c>
      <c r="T26" s="41">
        <v>0.8</v>
      </c>
      <c r="U26" s="41">
        <v>1</v>
      </c>
      <c r="V26" s="41">
        <v>0.8</v>
      </c>
      <c r="W26" s="41">
        <v>1</v>
      </c>
      <c r="X26" s="41">
        <v>0.9</v>
      </c>
      <c r="Y26" s="41">
        <v>1</v>
      </c>
      <c r="Z26" s="42">
        <v>0.5</v>
      </c>
      <c r="AA26" s="42">
        <v>0.7</v>
      </c>
      <c r="AB26" s="42">
        <v>0.8</v>
      </c>
      <c r="AC26" s="42">
        <v>0.7</v>
      </c>
      <c r="AD26" s="2"/>
      <c r="AE26" s="43">
        <f t="shared" si="1"/>
        <v>11.400000000000002</v>
      </c>
      <c r="AF26" s="44">
        <f t="shared" si="2"/>
        <v>5.5</v>
      </c>
      <c r="AG26" s="45">
        <f t="shared" si="3"/>
        <v>2.7</v>
      </c>
      <c r="AH26" s="46">
        <f t="shared" si="4"/>
        <v>19.600000000000001</v>
      </c>
      <c r="AI26" s="47"/>
      <c r="AJ26" s="48">
        <f t="shared" si="5"/>
        <v>51.81818181818182</v>
      </c>
      <c r="AK26" s="49">
        <f t="shared" si="6"/>
        <v>24.999999999999996</v>
      </c>
      <c r="AL26" s="50">
        <f t="shared" si="7"/>
        <v>12.272727272727273</v>
      </c>
      <c r="AM26" s="29">
        <f>(AJ26+AK26+AL26)</f>
        <v>89.090909090909093</v>
      </c>
    </row>
    <row r="27" spans="1:44" ht="26">
      <c r="A27" s="12">
        <v>2001</v>
      </c>
      <c r="B27" s="14" t="s">
        <v>28</v>
      </c>
      <c r="C27" s="13" t="s">
        <v>47</v>
      </c>
      <c r="D27" s="13" t="s">
        <v>48</v>
      </c>
      <c r="E27" s="13"/>
      <c r="F27" s="13"/>
      <c r="G27" s="13" t="s">
        <v>49</v>
      </c>
      <c r="H27" s="39">
        <v>1</v>
      </c>
      <c r="I27" s="40">
        <v>1</v>
      </c>
      <c r="J27" s="40">
        <v>1</v>
      </c>
      <c r="K27" s="40">
        <v>1</v>
      </c>
      <c r="L27" s="40">
        <v>1</v>
      </c>
      <c r="M27" s="40">
        <v>1</v>
      </c>
      <c r="N27" s="40">
        <v>1</v>
      </c>
      <c r="O27" s="40">
        <v>1</v>
      </c>
      <c r="P27" s="40">
        <v>0.9</v>
      </c>
      <c r="Q27" s="40">
        <v>1</v>
      </c>
      <c r="R27" s="40">
        <v>0.9</v>
      </c>
      <c r="S27" s="40">
        <v>0.8</v>
      </c>
      <c r="T27" s="41">
        <v>0.8</v>
      </c>
      <c r="U27" s="41">
        <v>1</v>
      </c>
      <c r="V27" s="41">
        <v>0.8</v>
      </c>
      <c r="W27" s="41">
        <v>1</v>
      </c>
      <c r="X27" s="41">
        <v>0.9</v>
      </c>
      <c r="Y27" s="41">
        <v>1</v>
      </c>
      <c r="Z27" s="42">
        <v>0.6</v>
      </c>
      <c r="AA27" s="42">
        <v>0.7</v>
      </c>
      <c r="AB27" s="42">
        <v>0.9</v>
      </c>
      <c r="AC27" s="42">
        <v>0.7</v>
      </c>
      <c r="AD27" s="2"/>
      <c r="AE27" s="43">
        <f t="shared" si="1"/>
        <v>11.600000000000001</v>
      </c>
      <c r="AF27" s="44">
        <f t="shared" si="2"/>
        <v>5.5</v>
      </c>
      <c r="AG27" s="45">
        <f t="shared" si="3"/>
        <v>2.8999999999999995</v>
      </c>
      <c r="AH27" s="46">
        <f t="shared" si="4"/>
        <v>20</v>
      </c>
      <c r="AI27" s="47"/>
      <c r="AJ27" s="48">
        <f t="shared" si="5"/>
        <v>52.727272727272734</v>
      </c>
      <c r="AK27" s="49">
        <f t="shared" si="6"/>
        <v>24.999999999999996</v>
      </c>
      <c r="AL27" s="50">
        <f t="shared" si="7"/>
        <v>13.18181818181818</v>
      </c>
      <c r="AM27" s="29">
        <f>(AJ27+AK27+AL27)</f>
        <v>90.909090909090907</v>
      </c>
    </row>
    <row r="28" spans="1:44" ht="26">
      <c r="A28" s="12">
        <v>2010</v>
      </c>
      <c r="B28" s="14" t="s">
        <v>28</v>
      </c>
      <c r="C28" s="13" t="s">
        <v>47</v>
      </c>
      <c r="D28" s="13" t="s">
        <v>48</v>
      </c>
      <c r="E28" s="13"/>
      <c r="F28" s="13"/>
      <c r="G28" s="13" t="s">
        <v>49</v>
      </c>
      <c r="H28" s="39">
        <v>1</v>
      </c>
      <c r="I28" s="40">
        <v>1</v>
      </c>
      <c r="J28" s="40">
        <v>1</v>
      </c>
      <c r="K28" s="40">
        <v>1</v>
      </c>
      <c r="L28" s="40">
        <v>1</v>
      </c>
      <c r="M28" s="40">
        <v>1</v>
      </c>
      <c r="N28" s="40">
        <v>1</v>
      </c>
      <c r="O28" s="40">
        <v>1</v>
      </c>
      <c r="P28" s="40">
        <v>1</v>
      </c>
      <c r="Q28" s="40">
        <v>1</v>
      </c>
      <c r="R28" s="40">
        <v>1</v>
      </c>
      <c r="S28" s="40">
        <v>0.8</v>
      </c>
      <c r="T28" s="41">
        <v>0.8</v>
      </c>
      <c r="U28" s="41">
        <v>1</v>
      </c>
      <c r="V28" s="41">
        <v>0.8</v>
      </c>
      <c r="W28" s="41">
        <v>1</v>
      </c>
      <c r="X28" s="41">
        <v>1</v>
      </c>
      <c r="Y28" s="41">
        <v>1</v>
      </c>
      <c r="Z28" s="42">
        <v>0.6</v>
      </c>
      <c r="AA28" s="42">
        <v>0.7</v>
      </c>
      <c r="AB28" s="42">
        <v>1</v>
      </c>
      <c r="AC28" s="42">
        <v>0.7</v>
      </c>
      <c r="AD28" s="2"/>
      <c r="AE28" s="43">
        <f t="shared" si="1"/>
        <v>11.8</v>
      </c>
      <c r="AF28" s="44">
        <f t="shared" si="2"/>
        <v>5.6</v>
      </c>
      <c r="AG28" s="45">
        <f t="shared" si="3"/>
        <v>3</v>
      </c>
      <c r="AH28" s="46">
        <f t="shared" si="4"/>
        <v>20.399999999999999</v>
      </c>
      <c r="AI28" s="47"/>
      <c r="AJ28" s="48">
        <f t="shared" si="5"/>
        <v>53.63636363636364</v>
      </c>
      <c r="AK28" s="49">
        <f t="shared" si="6"/>
        <v>25.454545454545453</v>
      </c>
      <c r="AL28" s="50">
        <f t="shared" si="7"/>
        <v>13.636363636363635</v>
      </c>
      <c r="AM28" s="29">
        <f>(AJ28+AK28+AL28)</f>
        <v>92.727272727272734</v>
      </c>
    </row>
    <row r="29" spans="1:44" ht="58.5" customHeight="1">
      <c r="A29" s="58"/>
      <c r="B29" s="16"/>
      <c r="C29" s="15"/>
      <c r="D29" s="15"/>
      <c r="E29" s="15"/>
      <c r="F29" s="15"/>
      <c r="G29" s="15"/>
      <c r="H29" s="53"/>
      <c r="I29" s="53"/>
      <c r="J29" s="53"/>
      <c r="K29" s="53"/>
      <c r="L29" s="53"/>
      <c r="M29" s="53"/>
      <c r="N29" s="53"/>
      <c r="O29" s="53"/>
      <c r="P29" s="53"/>
      <c r="Q29" s="53"/>
      <c r="R29" s="53"/>
      <c r="S29" s="53"/>
      <c r="T29" s="53"/>
      <c r="U29" s="53"/>
      <c r="V29" s="53"/>
      <c r="W29" s="53"/>
      <c r="X29" s="53"/>
      <c r="Y29" s="53"/>
      <c r="Z29" s="53"/>
      <c r="AA29" s="53"/>
      <c r="AB29" s="53"/>
      <c r="AC29" s="53"/>
      <c r="AD29" s="54"/>
      <c r="AE29" s="55"/>
      <c r="AF29" s="55"/>
      <c r="AG29" s="55"/>
      <c r="AH29" s="55"/>
      <c r="AI29" s="56"/>
      <c r="AJ29" s="57"/>
      <c r="AK29" s="57"/>
      <c r="AL29" s="57"/>
      <c r="AM29" s="57"/>
    </row>
    <row r="30" spans="1:44" ht="14">
      <c r="A30" s="52"/>
      <c r="B30" s="16"/>
      <c r="C30" s="15"/>
      <c r="D30" s="15"/>
      <c r="E30" s="15"/>
      <c r="F30" s="15"/>
      <c r="G30" s="15"/>
      <c r="AM30" s="6"/>
      <c r="AR30" s="17"/>
    </row>
    <row r="31" spans="1:44" s="17" customFormat="1">
      <c r="A31" s="51"/>
      <c r="B31" s="19"/>
      <c r="C31" s="18"/>
      <c r="D31" s="18"/>
      <c r="E31" s="18"/>
      <c r="F31" s="18"/>
      <c r="G31" s="18"/>
      <c r="H31" s="5"/>
      <c r="I31" s="5"/>
      <c r="J31" s="5"/>
      <c r="K31" s="5"/>
      <c r="L31" s="5"/>
      <c r="M31" s="5"/>
      <c r="N31" s="5"/>
      <c r="O31" s="5"/>
      <c r="P31" s="5"/>
      <c r="Q31" s="5"/>
      <c r="R31" s="5"/>
      <c r="S31" s="5"/>
      <c r="T31" s="5"/>
      <c r="U31" s="5"/>
      <c r="V31" s="5"/>
      <c r="W31" s="5"/>
      <c r="X31" s="5"/>
      <c r="Y31" s="5"/>
      <c r="Z31" s="5"/>
      <c r="AA31" s="5"/>
      <c r="AB31" s="5"/>
      <c r="AC31" s="5"/>
      <c r="AD31" s="5"/>
      <c r="AJ31" s="20"/>
      <c r="AK31" s="20"/>
      <c r="AL31" s="20"/>
      <c r="AM31" s="20"/>
      <c r="AR31" s="5"/>
    </row>
    <row r="32" spans="1:44">
      <c r="A32" s="18"/>
    </row>
    <row r="36" spans="44:44">
      <c r="AR36" s="5" t="s">
        <v>19</v>
      </c>
    </row>
  </sheetData>
  <mergeCells count="6">
    <mergeCell ref="AJ2:AM2"/>
    <mergeCell ref="A2:G2"/>
    <mergeCell ref="H2:S2"/>
    <mergeCell ref="T2:Y2"/>
    <mergeCell ref="Z2:AC2"/>
    <mergeCell ref="AE2:AH2"/>
  </mergeCells>
  <phoneticPr fontId="13" type="noConversion"/>
  <dataValidations count="3">
    <dataValidation type="decimal" allowBlank="1" showInputMessage="1" showErrorMessage="1" sqref="AR5:AR16">
      <formula1>0</formula1>
      <formula2>1</formula2>
    </dataValidation>
    <dataValidation type="list" allowBlank="1" showInputMessage="1" showErrorMessage="1" sqref="AN7:AP31 AD6:AD29">
      <formula1>$AR$6:$AR$16</formula1>
    </dataValidation>
    <dataValidation type="list" allowBlank="1" showInputMessage="1" showErrorMessage="1" sqref="H4:AC29">
      <formula1>$AR$5:$AR$16</formula1>
    </dataValidation>
  </dataValidations>
  <pageMargins left="0.71" right="0.71" top="0.75000000000000011" bottom="0.75000000000000011" header="0.31" footer="0.31"/>
  <pageSetup paperSize="9" scale="60" orientation="landscape"/>
  <headerFooter alignWithMargins="0">
    <oddHeader>&amp;L&amp;"Arial,Regular"&amp;9&amp;K000000Thackway, R (2012). Big Scrub Rocky Creek Dam, NSW. Ver1. VAST–2: tracking the transformation of vegetated landscapes. Australian Centre for Ecological Analysis and Synthesis</oddHeader>
    <oddFooter>&amp;L&amp;"Arial,Regular"&amp;9&amp;K000000COMPILED BY: Richard Thackway &amp;G</oddFooter>
  </headerFooter>
  <drawing r:id="rId1"/>
  <legacyDrawing r:id="rId2"/>
  <legacyDrawingHF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big_scrub_rocky_creek_dam_rehab</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User Name</cp:lastModifiedBy>
  <cp:lastPrinted>2013-07-29T01:46:23Z</cp:lastPrinted>
  <dcterms:created xsi:type="dcterms:W3CDTF">2011-05-01T02:51:53Z</dcterms:created>
  <dcterms:modified xsi:type="dcterms:W3CDTF">2013-07-29T03:09:04Z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iveCommonsLicenseID">
    <vt:lpwstr>standard&amp;commercial=y&amp;derivatives=y&amp;jurisdiction=</vt:lpwstr>
  </property>
  <property fmtid="{D5CDD505-2E9C-101B-9397-08002B2CF9AE}" pid="3" name="CreativeCommonsLicenseURL">
    <vt:lpwstr>This work is licensed under a </vt:lpwstr>
  </property>
  <property fmtid="{D5CDD505-2E9C-101B-9397-08002B2CF9AE}" pid="4" name="CreativeCommonsLicenseXml">
    <vt:lpwstr>&lt;?xml version="1.0" encoding="utf-8"?&gt;&lt;result&gt;&lt;license-uri&gt;http://creativecommons.org/licenses/by/3.0/&lt;/license-uri&gt;&lt;license-name&gt;Attribution 3.0 Unported&lt;/license-name&gt;&lt;deprecated&gt;false&lt;/deprecated&gt;&lt;rdf&gt;&lt;rdf:RDF xmlns="http://creativecommons.org/ns#" xml</vt:lpwstr>
  </property>
</Properties>
</file>