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810"/>
  <workbookPr autoCompressPictures="0"/>
  <bookViews>
    <workbookView xWindow="360" yWindow="160" windowWidth="23160" windowHeight="10440"/>
  </bookViews>
  <sheets>
    <sheet name="Cumberland_SF_regrowth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5" i="1" l="1"/>
  <c r="AJ5" i="1"/>
  <c r="AK5" i="1"/>
  <c r="AL5" i="1"/>
  <c r="AM5" i="1"/>
  <c r="AH6" i="1"/>
  <c r="AJ6" i="1"/>
  <c r="AK6" i="1"/>
  <c r="AL6" i="1"/>
  <c r="AM6" i="1"/>
  <c r="AH7" i="1"/>
  <c r="AJ7" i="1"/>
  <c r="AK7" i="1"/>
  <c r="AL7" i="1"/>
  <c r="AM7" i="1"/>
  <c r="AH8" i="1"/>
  <c r="AJ8" i="1"/>
  <c r="AK8" i="1"/>
  <c r="AL8" i="1"/>
  <c r="AM8" i="1"/>
  <c r="AH9" i="1"/>
  <c r="AJ9" i="1"/>
  <c r="AK9" i="1"/>
  <c r="AL9" i="1"/>
  <c r="AM9" i="1"/>
  <c r="AH10" i="1"/>
  <c r="AJ10" i="1"/>
  <c r="AK10" i="1"/>
  <c r="AL10" i="1"/>
  <c r="AM10" i="1"/>
  <c r="AH11" i="1"/>
  <c r="AJ11" i="1"/>
  <c r="AK11" i="1"/>
  <c r="AL11" i="1"/>
  <c r="AM11" i="1"/>
  <c r="AH12" i="1"/>
  <c r="AJ12" i="1"/>
  <c r="AK12" i="1"/>
  <c r="AL12" i="1"/>
  <c r="AM12" i="1"/>
  <c r="AH13" i="1"/>
  <c r="AJ13" i="1"/>
  <c r="AK13" i="1"/>
  <c r="AL13" i="1"/>
  <c r="AM13" i="1"/>
  <c r="AH14" i="1"/>
  <c r="AJ14" i="1"/>
  <c r="AK14" i="1"/>
  <c r="AL14" i="1"/>
  <c r="AM14" i="1"/>
  <c r="AH15" i="1"/>
  <c r="AJ15" i="1"/>
  <c r="AK15" i="1"/>
  <c r="AL15" i="1"/>
  <c r="AM15" i="1"/>
  <c r="AH16" i="1"/>
  <c r="AJ16" i="1"/>
  <c r="AK16" i="1"/>
  <c r="AL16" i="1"/>
  <c r="AM16" i="1"/>
  <c r="AH17" i="1"/>
  <c r="AJ17" i="1"/>
  <c r="AK17" i="1"/>
  <c r="AL17" i="1"/>
  <c r="AM17" i="1"/>
  <c r="AH18" i="1"/>
  <c r="AJ18" i="1"/>
  <c r="AK18" i="1"/>
  <c r="AL18" i="1"/>
  <c r="AM18" i="1"/>
  <c r="AH19" i="1"/>
  <c r="AJ19" i="1"/>
  <c r="AK19" i="1"/>
  <c r="AL19" i="1"/>
  <c r="AM19" i="1"/>
  <c r="AH20" i="1"/>
  <c r="AJ20" i="1"/>
  <c r="AK20" i="1"/>
  <c r="AL20" i="1"/>
  <c r="AM20" i="1"/>
  <c r="AH21" i="1"/>
  <c r="AJ21" i="1"/>
  <c r="AK21" i="1"/>
  <c r="AL21" i="1"/>
  <c r="AM21" i="1"/>
  <c r="AH22" i="1"/>
  <c r="AJ22" i="1"/>
  <c r="AK22" i="1"/>
  <c r="AL22" i="1"/>
  <c r="AM22" i="1"/>
  <c r="AH23" i="1"/>
  <c r="AJ23" i="1"/>
  <c r="AK23" i="1"/>
  <c r="AL23" i="1"/>
  <c r="AM23" i="1"/>
  <c r="AJ4" i="1"/>
  <c r="AK4" i="1"/>
  <c r="AL4" i="1"/>
  <c r="AM4" i="1"/>
  <c r="AH4" i="1"/>
  <c r="AE5" i="1"/>
  <c r="AF5" i="1"/>
  <c r="AG5" i="1"/>
  <c r="AE6" i="1"/>
  <c r="AF6" i="1"/>
  <c r="AG6" i="1"/>
  <c r="AE7" i="1"/>
  <c r="AF7" i="1"/>
  <c r="AG7" i="1"/>
  <c r="AE8" i="1"/>
  <c r="AF8" i="1"/>
  <c r="AG8" i="1"/>
  <c r="AE9" i="1"/>
  <c r="AF9" i="1"/>
  <c r="AG9" i="1"/>
  <c r="AE10" i="1"/>
  <c r="AF10" i="1"/>
  <c r="AG10" i="1"/>
  <c r="AE11" i="1"/>
  <c r="AF11" i="1"/>
  <c r="AG11" i="1"/>
  <c r="AE12" i="1"/>
  <c r="AF12" i="1"/>
  <c r="AG12" i="1"/>
  <c r="AE13" i="1"/>
  <c r="AF13" i="1"/>
  <c r="AG13" i="1"/>
  <c r="AE14" i="1"/>
  <c r="AF14" i="1"/>
  <c r="AG14" i="1"/>
  <c r="AE15" i="1"/>
  <c r="AF15" i="1"/>
  <c r="AG15" i="1"/>
  <c r="AE16" i="1"/>
  <c r="AF16" i="1"/>
  <c r="AG16" i="1"/>
  <c r="AE17" i="1"/>
  <c r="AF17" i="1"/>
  <c r="AG17" i="1"/>
  <c r="AE18" i="1"/>
  <c r="AF18" i="1"/>
  <c r="AG18" i="1"/>
  <c r="AE19" i="1"/>
  <c r="AF19" i="1"/>
  <c r="AG19" i="1"/>
  <c r="AE20" i="1"/>
  <c r="AF20" i="1"/>
  <c r="AG20" i="1"/>
  <c r="AE21" i="1"/>
  <c r="AF21" i="1"/>
  <c r="AG21" i="1"/>
  <c r="AE22" i="1"/>
  <c r="AF22" i="1"/>
  <c r="AG22" i="1"/>
  <c r="AE23" i="1"/>
  <c r="AF23" i="1"/>
  <c r="AG23" i="1"/>
  <c r="AG4" i="1"/>
  <c r="AF4" i="1"/>
  <c r="AE4" i="1"/>
</calcChain>
</file>

<file path=xl/sharedStrings.xml><?xml version="1.0" encoding="utf-8"?>
<sst xmlns="http://schemas.openxmlformats.org/spreadsheetml/2006/main" count="125" uniqueCount="78">
  <si>
    <t>SC_US_richness</t>
  </si>
  <si>
    <t>RC_fire_burnt_area</t>
  </si>
  <si>
    <t>RC_soil_hyd_surf_water</t>
  </si>
  <si>
    <t>RC_soil_hyd_gnd_water</t>
  </si>
  <si>
    <t>RC_soil_phys_dpth_a</t>
  </si>
  <si>
    <t>RC_soil_phys_struct</t>
  </si>
  <si>
    <t>RC_soil_biol_invert_recyc</t>
  </si>
  <si>
    <t>RC_soil_biol_organ_matt</t>
  </si>
  <si>
    <t>VS_OS_height</t>
  </si>
  <si>
    <t>VS_OS_fpc</t>
  </si>
  <si>
    <t>VS_US_height</t>
  </si>
  <si>
    <t>VS_US_gnd_cov</t>
  </si>
  <si>
    <t>VS_US_div_age_class</t>
  </si>
  <si>
    <t>SC_OS_fnl_groups</t>
  </si>
  <si>
    <t>SC_OS_richness</t>
  </si>
  <si>
    <t>SC_US_fnl_groups</t>
  </si>
  <si>
    <t>RC_reprod_potent_OS</t>
  </si>
  <si>
    <t>RC_reprod_potent_US</t>
  </si>
  <si>
    <t xml:space="preserve"> </t>
  </si>
  <si>
    <t>RC</t>
  </si>
  <si>
    <t>VS</t>
  </si>
  <si>
    <t>SC</t>
  </si>
  <si>
    <t>Total</t>
  </si>
  <si>
    <t>RC_fire_starts</t>
  </si>
  <si>
    <t>Managed resource protection 1.2.0</t>
  </si>
  <si>
    <t>RC_soil_nutrients_runup</t>
  </si>
  <si>
    <t>RC_soil_nutrients_rundown</t>
  </si>
  <si>
    <t>Grazing native vegetation 2.1.0</t>
  </si>
  <si>
    <t xml:space="preserve">Grazing modified pastures 3.2.0/ </t>
  </si>
  <si>
    <t>Grazing modified pastures 3.2.0/ 0</t>
  </si>
  <si>
    <t xml:space="preserve">Land in transition - treed 2.3.0/ </t>
  </si>
  <si>
    <t>Land in transition - treed 2.3.0</t>
  </si>
  <si>
    <t>Plantation forestry 3.1.0</t>
  </si>
  <si>
    <t xml:space="preserve">Managed resource protection 1.2.0 </t>
  </si>
  <si>
    <t>Area managed by indigenous people speaking Darug language</t>
  </si>
  <si>
    <t>Area minimally managed by Darug people</t>
  </si>
  <si>
    <t xml:space="preserve">Start of grazing with cattle/sheep </t>
  </si>
  <si>
    <t>Likely thinning of overstorey trees to promote pasture</t>
  </si>
  <si>
    <t>Ceased grazing cattle and horses on improved/ native pasture</t>
  </si>
  <si>
    <t>Site purchased as a future working urban forest</t>
  </si>
  <si>
    <t xml:space="preserve">Area dedicated as the Cumberland National Forest </t>
  </si>
  <si>
    <t>Commcened managing area as a a prospective working urban forest</t>
  </si>
  <si>
    <t>Ceased managing the area as a prospective working urban forest</t>
  </si>
  <si>
    <t>Commenced managing the area for public recreation</t>
  </si>
  <si>
    <t xml:space="preserve">Field survey to assess leaf, tree and soil properties </t>
  </si>
  <si>
    <t>Continuing to manage the area for public recreation</t>
  </si>
  <si>
    <t>Year</t>
  </si>
  <si>
    <t>LMP5</t>
  </si>
  <si>
    <t>Managed resource protection 1.2.1</t>
  </si>
  <si>
    <t>Managed resource protection 1.2.2</t>
  </si>
  <si>
    <t>Managed resource protection 1.2.3</t>
  </si>
  <si>
    <t>Managed resource protection 1.2.4</t>
  </si>
  <si>
    <t xml:space="preserve">Area likely to have been burnt to remove felled timber </t>
  </si>
  <si>
    <t>Field survey to assess tree survival and health of aboretum trees</t>
  </si>
  <si>
    <t xml:space="preserve">Target weed species actively removed: grubbing, pulling and poisoning </t>
  </si>
  <si>
    <t xml:space="preserve">Major local fire </t>
  </si>
  <si>
    <t>Cumberland State Forest, compartments 8a, 9a, 9b (regrowth forest)</t>
  </si>
  <si>
    <t>Natural regeneration encouraged</t>
  </si>
  <si>
    <t xml:space="preserve">Area cleared of any mature and regrowth native trees in preparation for planting nearby arboretum </t>
  </si>
  <si>
    <t>Fences built and start of continuous stocking- cattle and horses</t>
  </si>
  <si>
    <t>Grazing native vegetation 2.1.1</t>
  </si>
  <si>
    <t>Continuous stocking- cattle and horses</t>
  </si>
  <si>
    <t xml:space="preserve">Fire likely to have been excluded </t>
  </si>
  <si>
    <t xml:space="preserve">Likely removal of larger trees for fences and house building </t>
  </si>
  <si>
    <t>Improved pasture species likely to have been sown</t>
  </si>
  <si>
    <t>Hazard reduction burn</t>
  </si>
  <si>
    <t>Regenerative capacity (RC)</t>
  </si>
  <si>
    <t>Vegetation structure (VS)</t>
  </si>
  <si>
    <t>Species Composition (SC)</t>
  </si>
  <si>
    <r>
      <rPr>
        <sz val="11"/>
        <color indexed="8"/>
        <rFont val="Arial"/>
        <family val="2"/>
      </rPr>
      <t xml:space="preserve"> VS_OS_div_age_class</t>
    </r>
  </si>
  <si>
    <r>
      <t xml:space="preserve">Landuse Codes
</t>
    </r>
    <r>
      <rPr>
        <i/>
        <sz val="11"/>
        <rFont val="Arial"/>
        <family val="2"/>
      </rPr>
      <t>Australian Land Use and Management (ALUM) Classification Version 7  http://www.daff.gov.au/abares/aclump/land-use/alum-classification-version-7-may-2010</t>
    </r>
  </si>
  <si>
    <t>LMP1</t>
  </si>
  <si>
    <t>LMP2</t>
  </si>
  <si>
    <t>LMP3</t>
  </si>
  <si>
    <t>LMP4</t>
  </si>
  <si>
    <t>Sum</t>
  </si>
  <si>
    <t>Percentage</t>
  </si>
  <si>
    <t>Location: 33°44'35.16"S, 151°2'22.15"E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</si>
</sst>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indexed="8"/>
      <name val="Arial"/>
      <family val="2"/>
    </font>
    <font>
      <b/>
      <sz val="16"/>
      <color theme="1"/>
      <name val="Arial"/>
      <family val="2"/>
    </font>
    <font>
      <b/>
      <sz val="1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9" fontId="2" fillId="0" borderId="0" xfId="1" applyFont="1"/>
    <xf numFmtId="0" fontId="2" fillId="0" borderId="0" xfId="0" applyFont="1" applyAlignment="1">
      <alignment horizontal="center" vertical="top" textRotation="178"/>
    </xf>
    <xf numFmtId="0" fontId="2" fillId="0" borderId="0" xfId="0" applyFont="1" applyFill="1"/>
    <xf numFmtId="0" fontId="2" fillId="0" borderId="0" xfId="0" applyFont="1" applyBorder="1"/>
    <xf numFmtId="0" fontId="2" fillId="0" borderId="0" xfId="0" applyFont="1" applyAlignment="1"/>
    <xf numFmtId="0" fontId="3" fillId="0" borderId="9" xfId="0" applyFont="1" applyBorder="1" applyAlignment="1">
      <alignment horizontal="center"/>
    </xf>
    <xf numFmtId="0" fontId="4" fillId="2" borderId="12" xfId="0" applyFont="1" applyFill="1" applyBorder="1" applyAlignment="1">
      <alignment horizontal="center" textRotation="90"/>
    </xf>
    <xf numFmtId="0" fontId="4" fillId="2" borderId="9" xfId="0" applyFont="1" applyFill="1" applyBorder="1" applyAlignment="1">
      <alignment horizontal="center" textRotation="90"/>
    </xf>
    <xf numFmtId="0" fontId="4" fillId="3" borderId="9" xfId="0" applyFont="1" applyFill="1" applyBorder="1" applyAlignment="1">
      <alignment horizontal="center" textRotation="90"/>
    </xf>
    <xf numFmtId="0" fontId="4" fillId="4" borderId="9" xfId="0" applyFont="1" applyFill="1" applyBorder="1" applyAlignment="1">
      <alignment horizontal="center" textRotation="90"/>
    </xf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/>
    <xf numFmtId="0" fontId="3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164" fontId="4" fillId="2" borderId="11" xfId="0" applyNumberFormat="1" applyFont="1" applyFill="1" applyBorder="1" applyAlignment="1">
      <alignment horizontal="center" vertical="center"/>
    </xf>
    <xf numFmtId="164" fontId="4" fillId="2" borderId="10" xfId="0" applyNumberFormat="1" applyFont="1" applyFill="1" applyBorder="1" applyAlignment="1">
      <alignment horizontal="center" vertical="center"/>
    </xf>
    <xf numFmtId="164" fontId="4" fillId="3" borderId="10" xfId="0" applyNumberFormat="1" applyFont="1" applyFill="1" applyBorder="1" applyAlignment="1">
      <alignment horizontal="center" vertical="center"/>
    </xf>
    <xf numFmtId="164" fontId="4" fillId="4" borderId="10" xfId="0" applyNumberFormat="1" applyFont="1" applyFill="1" applyBorder="1" applyAlignment="1">
      <alignment horizontal="center" vertical="center"/>
    </xf>
    <xf numFmtId="164" fontId="4" fillId="2" borderId="5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164" fontId="4" fillId="2" borderId="7" xfId="0" applyNumberFormat="1" applyFont="1" applyFill="1" applyBorder="1" applyAlignment="1">
      <alignment horizontal="center" vertical="center"/>
    </xf>
    <xf numFmtId="164" fontId="4" fillId="3" borderId="7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164" fontId="4" fillId="0" borderId="10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wrapText="1"/>
    </xf>
    <xf numFmtId="0" fontId="8" fillId="0" borderId="9" xfId="0" applyFont="1" applyFill="1" applyBorder="1" applyAlignment="1">
      <alignment horizontal="center" wrapText="1"/>
    </xf>
    <xf numFmtId="1" fontId="4" fillId="2" borderId="10" xfId="1" applyNumberFormat="1" applyFont="1" applyFill="1" applyBorder="1" applyAlignment="1">
      <alignment horizontal="center" vertical="center"/>
    </xf>
    <xf numFmtId="1" fontId="4" fillId="3" borderId="10" xfId="1" applyNumberFormat="1" applyFont="1" applyFill="1" applyBorder="1" applyAlignment="1">
      <alignment horizontal="center" vertical="center"/>
    </xf>
    <xf numFmtId="1" fontId="4" fillId="4" borderId="10" xfId="1" applyNumberFormat="1" applyFont="1" applyFill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9" fontId="3" fillId="0" borderId="1" xfId="1" applyFont="1" applyBorder="1" applyAlignment="1">
      <alignment horizontal="center"/>
    </xf>
    <xf numFmtId="0" fontId="7" fillId="0" borderId="0" xfId="0" applyFont="1" applyBorder="1" applyAlignment="1"/>
    <xf numFmtId="0" fontId="7" fillId="0" borderId="8" xfId="0" applyFont="1" applyBorder="1" applyAlignment="1"/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 applyAlignment="1"/>
    <xf numFmtId="0" fontId="3" fillId="2" borderId="5" xfId="0" applyFont="1" applyFill="1" applyBorder="1" applyAlignment="1"/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4" fillId="0" borderId="2" xfId="0" applyFont="1" applyFill="1" applyBorder="1"/>
    <xf numFmtId="0" fontId="4" fillId="0" borderId="11" xfId="0" applyFont="1" applyFill="1" applyBorder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8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5"/>
  <sheetViews>
    <sheetView tabSelected="1" zoomScale="55" zoomScaleNormal="55" zoomScalePageLayoutView="55" workbookViewId="0">
      <selection activeCell="A2" sqref="A2:G2"/>
    </sheetView>
  </sheetViews>
  <sheetFormatPr baseColWidth="10" defaultColWidth="9.1640625" defaultRowHeight="11" x14ac:dyDescent="0"/>
  <cols>
    <col min="1" max="1" width="9.1640625" style="4"/>
    <col min="2" max="2" width="24.33203125" style="1" customWidth="1"/>
    <col min="3" max="4" width="20.5" style="1" customWidth="1"/>
    <col min="5" max="5" width="20.1640625" style="1" customWidth="1"/>
    <col min="6" max="6" width="18.6640625" style="1" customWidth="1"/>
    <col min="7" max="7" width="19.33203125" style="1" customWidth="1"/>
    <col min="8" max="25" width="9.1640625" style="1" customWidth="1"/>
    <col min="26" max="29" width="9.1640625" style="1"/>
    <col min="30" max="30" width="14.83203125" style="1" customWidth="1"/>
    <col min="31" max="34" width="9.1640625" style="1"/>
    <col min="35" max="35" width="14" style="1" customWidth="1"/>
    <col min="36" max="36" width="11.5" style="2" customWidth="1"/>
    <col min="37" max="37" width="10.6640625" style="2" customWidth="1"/>
    <col min="38" max="38" width="11.33203125" style="2" customWidth="1"/>
    <col min="39" max="39" width="10.6640625" style="1" customWidth="1"/>
    <col min="40" max="16384" width="9.1640625" style="1"/>
  </cols>
  <sheetData>
    <row r="1" spans="1:44" ht="18">
      <c r="A1" s="42" t="s">
        <v>56</v>
      </c>
      <c r="B1" s="42"/>
      <c r="C1" s="42"/>
      <c r="D1" s="42"/>
      <c r="E1" s="42"/>
      <c r="F1" s="42"/>
      <c r="G1" s="43"/>
      <c r="H1" s="12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</row>
    <row r="2" spans="1:44" ht="13">
      <c r="A2" s="54" t="s">
        <v>77</v>
      </c>
      <c r="B2" s="54"/>
      <c r="C2" s="54"/>
      <c r="D2" s="54"/>
      <c r="E2" s="54"/>
      <c r="F2" s="54"/>
      <c r="G2" s="55"/>
      <c r="H2" s="44" t="s">
        <v>66</v>
      </c>
      <c r="I2" s="45"/>
      <c r="J2" s="45"/>
      <c r="K2" s="45"/>
      <c r="L2" s="45"/>
      <c r="M2" s="45"/>
      <c r="N2" s="45"/>
      <c r="O2" s="45"/>
      <c r="P2" s="45"/>
      <c r="Q2" s="45"/>
      <c r="R2" s="46"/>
      <c r="S2" s="47"/>
      <c r="T2" s="48" t="s">
        <v>67</v>
      </c>
      <c r="U2" s="49"/>
      <c r="V2" s="49"/>
      <c r="W2" s="49"/>
      <c r="X2" s="49"/>
      <c r="Y2" s="50"/>
      <c r="Z2" s="51" t="s">
        <v>68</v>
      </c>
      <c r="AA2" s="52"/>
      <c r="AB2" s="52"/>
      <c r="AC2" s="53"/>
      <c r="AE2" s="40" t="s">
        <v>75</v>
      </c>
      <c r="AF2" s="40"/>
      <c r="AG2" s="40"/>
      <c r="AH2" s="40"/>
      <c r="AJ2" s="41" t="s">
        <v>76</v>
      </c>
      <c r="AK2" s="41"/>
      <c r="AL2" s="41"/>
      <c r="AM2" s="41"/>
    </row>
    <row r="3" spans="1:44" ht="140.25" customHeight="1" thickBot="1">
      <c r="A3" s="34" t="s">
        <v>46</v>
      </c>
      <c r="B3" s="35" t="s">
        <v>70</v>
      </c>
      <c r="C3" s="34" t="s">
        <v>71</v>
      </c>
      <c r="D3" s="34" t="s">
        <v>72</v>
      </c>
      <c r="E3" s="34" t="s">
        <v>73</v>
      </c>
      <c r="F3" s="34" t="s">
        <v>74</v>
      </c>
      <c r="G3" s="34" t="s">
        <v>47</v>
      </c>
      <c r="H3" s="8" t="s">
        <v>1</v>
      </c>
      <c r="I3" s="9" t="s">
        <v>23</v>
      </c>
      <c r="J3" s="9" t="s">
        <v>2</v>
      </c>
      <c r="K3" s="9" t="s">
        <v>3</v>
      </c>
      <c r="L3" s="9" t="s">
        <v>4</v>
      </c>
      <c r="M3" s="9" t="s">
        <v>5</v>
      </c>
      <c r="N3" s="9" t="s">
        <v>25</v>
      </c>
      <c r="O3" s="9" t="s">
        <v>26</v>
      </c>
      <c r="P3" s="9" t="s">
        <v>6</v>
      </c>
      <c r="Q3" s="9" t="s">
        <v>7</v>
      </c>
      <c r="R3" s="9" t="s">
        <v>16</v>
      </c>
      <c r="S3" s="9" t="s">
        <v>17</v>
      </c>
      <c r="T3" s="10" t="s">
        <v>8</v>
      </c>
      <c r="U3" s="10" t="s">
        <v>9</v>
      </c>
      <c r="V3" s="10" t="s">
        <v>69</v>
      </c>
      <c r="W3" s="10" t="s">
        <v>10</v>
      </c>
      <c r="X3" s="10" t="s">
        <v>11</v>
      </c>
      <c r="Y3" s="10" t="s">
        <v>12</v>
      </c>
      <c r="Z3" s="11" t="s">
        <v>13</v>
      </c>
      <c r="AA3" s="11" t="s">
        <v>14</v>
      </c>
      <c r="AB3" s="11" t="s">
        <v>15</v>
      </c>
      <c r="AC3" s="11" t="s">
        <v>0</v>
      </c>
      <c r="AE3" s="30" t="s">
        <v>19</v>
      </c>
      <c r="AF3" s="31" t="s">
        <v>20</v>
      </c>
      <c r="AG3" s="32" t="s">
        <v>21</v>
      </c>
      <c r="AH3" s="7" t="s">
        <v>22</v>
      </c>
      <c r="AI3" s="6"/>
      <c r="AJ3" s="30" t="s">
        <v>19</v>
      </c>
      <c r="AK3" s="31" t="s">
        <v>20</v>
      </c>
      <c r="AL3" s="32" t="s">
        <v>21</v>
      </c>
      <c r="AM3" s="7" t="s">
        <v>22</v>
      </c>
      <c r="AR3" s="3"/>
    </row>
    <row r="4" spans="1:44" ht="52">
      <c r="A4" s="15">
        <v>1788</v>
      </c>
      <c r="B4" s="17" t="s">
        <v>24</v>
      </c>
      <c r="C4" s="17" t="s">
        <v>34</v>
      </c>
      <c r="D4" s="17"/>
      <c r="E4" s="17"/>
      <c r="F4" s="17"/>
      <c r="G4" s="17"/>
      <c r="H4" s="20">
        <v>1</v>
      </c>
      <c r="I4" s="20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1</v>
      </c>
      <c r="Q4" s="21">
        <v>1</v>
      </c>
      <c r="R4" s="21">
        <v>1</v>
      </c>
      <c r="S4" s="21">
        <v>1</v>
      </c>
      <c r="T4" s="22">
        <v>1</v>
      </c>
      <c r="U4" s="22">
        <v>1</v>
      </c>
      <c r="V4" s="22">
        <v>1</v>
      </c>
      <c r="W4" s="22">
        <v>1</v>
      </c>
      <c r="X4" s="22">
        <v>1</v>
      </c>
      <c r="Y4" s="22">
        <v>1</v>
      </c>
      <c r="Z4" s="23">
        <v>1</v>
      </c>
      <c r="AA4" s="23">
        <v>1</v>
      </c>
      <c r="AB4" s="23">
        <v>1</v>
      </c>
      <c r="AC4" s="23">
        <v>1</v>
      </c>
      <c r="AE4" s="21">
        <f>+SUM(H4:S4)</f>
        <v>12</v>
      </c>
      <c r="AF4" s="22">
        <f>SUM(T4:Y4)</f>
        <v>6</v>
      </c>
      <c r="AG4" s="23">
        <f>SUM(Z4:AC4)</f>
        <v>4</v>
      </c>
      <c r="AH4" s="33">
        <f>SUM(AE4:AG4)</f>
        <v>22</v>
      </c>
      <c r="AJ4" s="36">
        <f>(AE4/AE$4)*(AE$4/AH$4)*100</f>
        <v>54.54545454545454</v>
      </c>
      <c r="AK4" s="37">
        <f>(AF4/AF$4)*(AF$4/AH$4)*100</f>
        <v>27.27272727272727</v>
      </c>
      <c r="AL4" s="38">
        <f>(AG4/AG$4)*(AG$4/AH$4)*100</f>
        <v>18.181818181818183</v>
      </c>
      <c r="AM4" s="39">
        <f>(AJ4+AK4+AL4)</f>
        <v>100</v>
      </c>
      <c r="AO4" s="1" t="s">
        <v>18</v>
      </c>
      <c r="AP4" s="1" t="s">
        <v>18</v>
      </c>
      <c r="AR4" s="3"/>
    </row>
    <row r="5" spans="1:44" ht="39">
      <c r="A5" s="16">
        <v>1820</v>
      </c>
      <c r="B5" s="18" t="s">
        <v>24</v>
      </c>
      <c r="C5" s="18" t="s">
        <v>35</v>
      </c>
      <c r="D5" s="18"/>
      <c r="E5" s="18"/>
      <c r="F5" s="18"/>
      <c r="G5" s="18"/>
      <c r="H5" s="24">
        <v>1</v>
      </c>
      <c r="I5" s="24">
        <v>1</v>
      </c>
      <c r="J5" s="25">
        <v>1</v>
      </c>
      <c r="K5" s="25">
        <v>1</v>
      </c>
      <c r="L5" s="25">
        <v>1</v>
      </c>
      <c r="M5" s="25">
        <v>1</v>
      </c>
      <c r="N5" s="25">
        <v>1</v>
      </c>
      <c r="O5" s="25">
        <v>1</v>
      </c>
      <c r="P5" s="25">
        <v>1</v>
      </c>
      <c r="Q5" s="25">
        <v>1</v>
      </c>
      <c r="R5" s="25">
        <v>1</v>
      </c>
      <c r="S5" s="25">
        <v>1</v>
      </c>
      <c r="T5" s="26">
        <v>1</v>
      </c>
      <c r="U5" s="26">
        <v>1</v>
      </c>
      <c r="V5" s="26">
        <v>1</v>
      </c>
      <c r="W5" s="26">
        <v>1</v>
      </c>
      <c r="X5" s="26">
        <v>1</v>
      </c>
      <c r="Y5" s="26">
        <v>1</v>
      </c>
      <c r="Z5" s="27">
        <v>1</v>
      </c>
      <c r="AA5" s="27">
        <v>1</v>
      </c>
      <c r="AB5" s="27">
        <v>1</v>
      </c>
      <c r="AC5" s="27">
        <v>1</v>
      </c>
      <c r="AE5" s="25">
        <f>+SUM(H5:S5)</f>
        <v>12</v>
      </c>
      <c r="AF5" s="26">
        <f>SUM(T5:Y5)</f>
        <v>6</v>
      </c>
      <c r="AG5" s="27">
        <f>SUM(Z5:AC5)</f>
        <v>4</v>
      </c>
      <c r="AH5" s="33">
        <f t="shared" ref="AH5:AH23" si="0">SUM(AE5:AG5)</f>
        <v>22</v>
      </c>
      <c r="AJ5" s="36">
        <f t="shared" ref="AJ5:AJ23" si="1">(AE5/AE$4)*(AE$4/AH$4)*100</f>
        <v>54.54545454545454</v>
      </c>
      <c r="AK5" s="37">
        <f t="shared" ref="AK5:AK23" si="2">(AF5/AF$4)*(AF$4/AH$4)*100</f>
        <v>27.27272727272727</v>
      </c>
      <c r="AL5" s="38">
        <f t="shared" ref="AL5:AL23" si="3">(AG5/AG$4)*(AG$4/AH$4)*100</f>
        <v>18.181818181818183</v>
      </c>
      <c r="AM5" s="39">
        <f t="shared" ref="AM5:AM23" si="4">(AJ5+AK5+AL5)</f>
        <v>100</v>
      </c>
    </row>
    <row r="6" spans="1:44" ht="26">
      <c r="A6" s="16">
        <v>1825</v>
      </c>
      <c r="B6" s="18" t="s">
        <v>27</v>
      </c>
      <c r="C6" s="18" t="s">
        <v>36</v>
      </c>
      <c r="D6" s="18"/>
      <c r="E6" s="18"/>
      <c r="F6" s="18"/>
      <c r="G6" s="18"/>
      <c r="H6" s="24">
        <v>1</v>
      </c>
      <c r="I6" s="24">
        <v>1</v>
      </c>
      <c r="J6" s="25">
        <v>1</v>
      </c>
      <c r="K6" s="25">
        <v>1</v>
      </c>
      <c r="L6" s="25">
        <v>1</v>
      </c>
      <c r="M6" s="25">
        <v>1</v>
      </c>
      <c r="N6" s="25">
        <v>1</v>
      </c>
      <c r="O6" s="25">
        <v>1</v>
      </c>
      <c r="P6" s="25">
        <v>1</v>
      </c>
      <c r="Q6" s="25">
        <v>1</v>
      </c>
      <c r="R6" s="25">
        <v>1</v>
      </c>
      <c r="S6" s="25">
        <v>1</v>
      </c>
      <c r="T6" s="26">
        <v>1</v>
      </c>
      <c r="U6" s="26">
        <v>1</v>
      </c>
      <c r="V6" s="26">
        <v>1</v>
      </c>
      <c r="W6" s="26">
        <v>1</v>
      </c>
      <c r="X6" s="26">
        <v>1</v>
      </c>
      <c r="Y6" s="26">
        <v>1</v>
      </c>
      <c r="Z6" s="27">
        <v>1</v>
      </c>
      <c r="AA6" s="27">
        <v>1</v>
      </c>
      <c r="AB6" s="27">
        <v>1</v>
      </c>
      <c r="AC6" s="27">
        <v>1</v>
      </c>
      <c r="AE6" s="25">
        <f>+SUM(H6:S6)</f>
        <v>12</v>
      </c>
      <c r="AF6" s="26">
        <f>SUM(T6:Y6)</f>
        <v>6</v>
      </c>
      <c r="AG6" s="27">
        <f>SUM(Z6:AC6)</f>
        <v>4</v>
      </c>
      <c r="AH6" s="33">
        <f t="shared" si="0"/>
        <v>22</v>
      </c>
      <c r="AJ6" s="36">
        <f t="shared" si="1"/>
        <v>54.54545454545454</v>
      </c>
      <c r="AK6" s="37">
        <f t="shared" si="2"/>
        <v>27.27272727272727</v>
      </c>
      <c r="AL6" s="38">
        <f t="shared" si="3"/>
        <v>18.181818181818183</v>
      </c>
      <c r="AM6" s="39">
        <f t="shared" si="4"/>
        <v>100</v>
      </c>
    </row>
    <row r="7" spans="1:44" ht="39">
      <c r="A7" s="16">
        <v>1830</v>
      </c>
      <c r="B7" s="18" t="s">
        <v>27</v>
      </c>
      <c r="C7" s="18" t="s">
        <v>59</v>
      </c>
      <c r="D7" s="18" t="s">
        <v>63</v>
      </c>
      <c r="E7" s="18"/>
      <c r="F7" s="18" t="s">
        <v>62</v>
      </c>
      <c r="G7" s="18"/>
      <c r="H7" s="24">
        <v>0.9</v>
      </c>
      <c r="I7" s="24">
        <v>0.9</v>
      </c>
      <c r="J7" s="25">
        <v>1</v>
      </c>
      <c r="K7" s="25">
        <v>1</v>
      </c>
      <c r="L7" s="25">
        <v>1</v>
      </c>
      <c r="M7" s="25">
        <v>1</v>
      </c>
      <c r="N7" s="25">
        <v>1</v>
      </c>
      <c r="O7" s="25">
        <v>1</v>
      </c>
      <c r="P7" s="25">
        <v>1</v>
      </c>
      <c r="Q7" s="25">
        <v>1</v>
      </c>
      <c r="R7" s="25">
        <v>1</v>
      </c>
      <c r="S7" s="25">
        <v>0.9</v>
      </c>
      <c r="T7" s="26">
        <v>0.8</v>
      </c>
      <c r="U7" s="26">
        <v>0.9</v>
      </c>
      <c r="V7" s="26">
        <v>0.9</v>
      </c>
      <c r="W7" s="26">
        <v>0.9</v>
      </c>
      <c r="X7" s="26">
        <v>0.9</v>
      </c>
      <c r="Y7" s="26">
        <v>0.9</v>
      </c>
      <c r="Z7" s="27">
        <v>1</v>
      </c>
      <c r="AA7" s="27">
        <v>1</v>
      </c>
      <c r="AB7" s="27">
        <v>1</v>
      </c>
      <c r="AC7" s="27">
        <v>1</v>
      </c>
      <c r="AE7" s="25">
        <f t="shared" ref="AE7:AE18" si="5">+SUM(H7:S7)</f>
        <v>11.700000000000001</v>
      </c>
      <c r="AF7" s="26">
        <f t="shared" ref="AF7:AF18" si="6">SUM(T7:Y7)</f>
        <v>5.3000000000000007</v>
      </c>
      <c r="AG7" s="27">
        <f t="shared" ref="AG7:AG18" si="7">SUM(Z7:AC7)</f>
        <v>4</v>
      </c>
      <c r="AH7" s="33">
        <f t="shared" si="0"/>
        <v>21</v>
      </c>
      <c r="AJ7" s="36">
        <f t="shared" si="1"/>
        <v>53.181818181818187</v>
      </c>
      <c r="AK7" s="37">
        <f t="shared" si="2"/>
        <v>24.09090909090909</v>
      </c>
      <c r="AL7" s="38">
        <f t="shared" si="3"/>
        <v>18.181818181818183</v>
      </c>
      <c r="AM7" s="39">
        <f t="shared" si="4"/>
        <v>95.454545454545467</v>
      </c>
    </row>
    <row r="8" spans="1:44" ht="39">
      <c r="A8" s="16">
        <v>1860</v>
      </c>
      <c r="B8" s="18" t="s">
        <v>27</v>
      </c>
      <c r="C8" s="18" t="s">
        <v>61</v>
      </c>
      <c r="D8" s="18" t="s">
        <v>37</v>
      </c>
      <c r="E8" s="18"/>
      <c r="F8" s="18" t="s">
        <v>62</v>
      </c>
      <c r="G8" s="18"/>
      <c r="H8" s="24">
        <v>0.7</v>
      </c>
      <c r="I8" s="24">
        <v>0.7</v>
      </c>
      <c r="J8" s="25">
        <v>1</v>
      </c>
      <c r="K8" s="25">
        <v>1</v>
      </c>
      <c r="L8" s="25">
        <v>1</v>
      </c>
      <c r="M8" s="25">
        <v>1</v>
      </c>
      <c r="N8" s="25">
        <v>1</v>
      </c>
      <c r="O8" s="25">
        <v>0.9</v>
      </c>
      <c r="P8" s="25">
        <v>0.8</v>
      </c>
      <c r="Q8" s="25">
        <v>0.7</v>
      </c>
      <c r="R8" s="25">
        <v>1</v>
      </c>
      <c r="S8" s="25">
        <v>0.8</v>
      </c>
      <c r="T8" s="26">
        <v>0.8</v>
      </c>
      <c r="U8" s="26">
        <v>0.7</v>
      </c>
      <c r="V8" s="26">
        <v>0.8</v>
      </c>
      <c r="W8" s="26">
        <v>0.9</v>
      </c>
      <c r="X8" s="26">
        <v>0.9</v>
      </c>
      <c r="Y8" s="26">
        <v>0.9</v>
      </c>
      <c r="Z8" s="27">
        <v>0.9</v>
      </c>
      <c r="AA8" s="27">
        <v>1</v>
      </c>
      <c r="AB8" s="27">
        <v>0.7</v>
      </c>
      <c r="AC8" s="27">
        <v>0.9</v>
      </c>
      <c r="AE8" s="25">
        <f t="shared" si="5"/>
        <v>10.600000000000001</v>
      </c>
      <c r="AF8" s="26">
        <f t="shared" si="6"/>
        <v>5</v>
      </c>
      <c r="AG8" s="27">
        <f t="shared" si="7"/>
        <v>3.4999999999999996</v>
      </c>
      <c r="AH8" s="33">
        <f t="shared" si="0"/>
        <v>19.100000000000001</v>
      </c>
      <c r="AJ8" s="36">
        <f t="shared" si="1"/>
        <v>48.18181818181818</v>
      </c>
      <c r="AK8" s="37">
        <f t="shared" si="2"/>
        <v>22.727272727272727</v>
      </c>
      <c r="AL8" s="38">
        <f t="shared" si="3"/>
        <v>15.909090909090908</v>
      </c>
      <c r="AM8" s="39">
        <f t="shared" si="4"/>
        <v>86.818181818181813</v>
      </c>
    </row>
    <row r="9" spans="1:44" ht="39">
      <c r="A9" s="16">
        <v>1907</v>
      </c>
      <c r="B9" s="18" t="s">
        <v>60</v>
      </c>
      <c r="C9" s="18" t="s">
        <v>61</v>
      </c>
      <c r="D9" s="18" t="s">
        <v>63</v>
      </c>
      <c r="E9" s="18"/>
      <c r="F9" s="18" t="s">
        <v>62</v>
      </c>
      <c r="G9" s="18"/>
      <c r="H9" s="24">
        <v>0.5</v>
      </c>
      <c r="I9" s="24">
        <v>0.5</v>
      </c>
      <c r="J9" s="25">
        <v>0.7</v>
      </c>
      <c r="K9" s="25">
        <v>1</v>
      </c>
      <c r="L9" s="25">
        <v>0.9</v>
      </c>
      <c r="M9" s="25">
        <v>1</v>
      </c>
      <c r="N9" s="25">
        <v>1</v>
      </c>
      <c r="O9" s="25">
        <v>0.7</v>
      </c>
      <c r="P9" s="25">
        <v>0.6</v>
      </c>
      <c r="Q9" s="25">
        <v>0.5</v>
      </c>
      <c r="R9" s="25">
        <v>0.9</v>
      </c>
      <c r="S9" s="25">
        <v>0.7</v>
      </c>
      <c r="T9" s="26">
        <v>0.8</v>
      </c>
      <c r="U9" s="26">
        <v>0.5</v>
      </c>
      <c r="V9" s="26">
        <v>0.6</v>
      </c>
      <c r="W9" s="26">
        <v>0.7</v>
      </c>
      <c r="X9" s="26">
        <v>0.6</v>
      </c>
      <c r="Y9" s="26">
        <v>0.6</v>
      </c>
      <c r="Z9" s="27">
        <v>0.8</v>
      </c>
      <c r="AA9" s="27">
        <v>0.9</v>
      </c>
      <c r="AB9" s="27">
        <v>0.6</v>
      </c>
      <c r="AC9" s="27">
        <v>0.7</v>
      </c>
      <c r="AE9" s="25">
        <f t="shared" si="5"/>
        <v>8.9999999999999982</v>
      </c>
      <c r="AF9" s="26">
        <f t="shared" si="6"/>
        <v>3.8</v>
      </c>
      <c r="AG9" s="27">
        <f t="shared" si="7"/>
        <v>3</v>
      </c>
      <c r="AH9" s="33">
        <f t="shared" si="0"/>
        <v>15.799999999999997</v>
      </c>
      <c r="AJ9" s="36">
        <f t="shared" si="1"/>
        <v>40.909090909090899</v>
      </c>
      <c r="AK9" s="37">
        <f t="shared" si="2"/>
        <v>17.27272727272727</v>
      </c>
      <c r="AL9" s="38">
        <f t="shared" si="3"/>
        <v>13.636363636363635</v>
      </c>
      <c r="AM9" s="39">
        <f t="shared" si="4"/>
        <v>71.818181818181813</v>
      </c>
    </row>
    <row r="10" spans="1:44" ht="39">
      <c r="A10" s="16">
        <v>1911</v>
      </c>
      <c r="B10" s="18" t="s">
        <v>28</v>
      </c>
      <c r="C10" s="18" t="s">
        <v>61</v>
      </c>
      <c r="D10" s="18" t="s">
        <v>64</v>
      </c>
      <c r="E10" s="18"/>
      <c r="F10" s="18" t="s">
        <v>62</v>
      </c>
      <c r="G10" s="19"/>
      <c r="H10" s="24">
        <v>0.5</v>
      </c>
      <c r="I10" s="24">
        <v>0.5</v>
      </c>
      <c r="J10" s="25">
        <v>0.7</v>
      </c>
      <c r="K10" s="25">
        <v>1</v>
      </c>
      <c r="L10" s="25">
        <v>0.8</v>
      </c>
      <c r="M10" s="25">
        <v>0.8</v>
      </c>
      <c r="N10" s="25">
        <v>1</v>
      </c>
      <c r="O10" s="25">
        <v>0.6</v>
      </c>
      <c r="P10" s="25">
        <v>0.6</v>
      </c>
      <c r="Q10" s="25">
        <v>0.4</v>
      </c>
      <c r="R10" s="25">
        <v>0.9</v>
      </c>
      <c r="S10" s="25">
        <v>0.7</v>
      </c>
      <c r="T10" s="26">
        <v>0.8</v>
      </c>
      <c r="U10" s="26">
        <v>0.5</v>
      </c>
      <c r="V10" s="26">
        <v>0.5</v>
      </c>
      <c r="W10" s="26">
        <v>0.6</v>
      </c>
      <c r="X10" s="26">
        <v>0.6</v>
      </c>
      <c r="Y10" s="26">
        <v>0.6</v>
      </c>
      <c r="Z10" s="27">
        <v>0.8</v>
      </c>
      <c r="AA10" s="27">
        <v>0.9</v>
      </c>
      <c r="AB10" s="27">
        <v>0.6</v>
      </c>
      <c r="AC10" s="27">
        <v>0.7</v>
      </c>
      <c r="AE10" s="25">
        <f t="shared" si="5"/>
        <v>8.5</v>
      </c>
      <c r="AF10" s="26">
        <f t="shared" si="6"/>
        <v>3.6</v>
      </c>
      <c r="AG10" s="27">
        <f t="shared" si="7"/>
        <v>3</v>
      </c>
      <c r="AH10" s="33">
        <f t="shared" si="0"/>
        <v>15.1</v>
      </c>
      <c r="AJ10" s="36">
        <f t="shared" si="1"/>
        <v>38.636363636363633</v>
      </c>
      <c r="AK10" s="37">
        <f t="shared" si="2"/>
        <v>16.36363636363636</v>
      </c>
      <c r="AL10" s="38">
        <f t="shared" si="3"/>
        <v>13.636363636363635</v>
      </c>
      <c r="AM10" s="39">
        <f t="shared" si="4"/>
        <v>68.636363636363626</v>
      </c>
      <c r="AN10" s="4"/>
      <c r="AO10" s="4"/>
    </row>
    <row r="11" spans="1:44" ht="26">
      <c r="A11" s="16">
        <v>1925</v>
      </c>
      <c r="B11" s="18" t="s">
        <v>29</v>
      </c>
      <c r="C11" s="18" t="s">
        <v>61</v>
      </c>
      <c r="D11" s="18"/>
      <c r="E11" s="18"/>
      <c r="F11" s="18" t="s">
        <v>55</v>
      </c>
      <c r="G11" s="19"/>
      <c r="H11" s="24">
        <v>0.8</v>
      </c>
      <c r="I11" s="24">
        <v>0.8</v>
      </c>
      <c r="J11" s="25">
        <v>0.7</v>
      </c>
      <c r="K11" s="25">
        <v>1</v>
      </c>
      <c r="L11" s="25">
        <v>0.8</v>
      </c>
      <c r="M11" s="25">
        <v>0.8</v>
      </c>
      <c r="N11" s="25">
        <v>1</v>
      </c>
      <c r="O11" s="25">
        <v>0.6</v>
      </c>
      <c r="P11" s="25">
        <v>0.6</v>
      </c>
      <c r="Q11" s="25">
        <v>0.3</v>
      </c>
      <c r="R11" s="25">
        <v>0.9</v>
      </c>
      <c r="S11" s="25">
        <v>0.8</v>
      </c>
      <c r="T11" s="26">
        <v>0.8</v>
      </c>
      <c r="U11" s="26">
        <v>0.5</v>
      </c>
      <c r="V11" s="26">
        <v>0.4</v>
      </c>
      <c r="W11" s="26">
        <v>0.5</v>
      </c>
      <c r="X11" s="26">
        <v>0.4</v>
      </c>
      <c r="Y11" s="26">
        <v>0.4</v>
      </c>
      <c r="Z11" s="27">
        <v>0.8</v>
      </c>
      <c r="AA11" s="27">
        <v>0.9</v>
      </c>
      <c r="AB11" s="27">
        <v>0.5</v>
      </c>
      <c r="AC11" s="27">
        <v>0.7</v>
      </c>
      <c r="AE11" s="25">
        <f t="shared" si="5"/>
        <v>9.1</v>
      </c>
      <c r="AF11" s="26">
        <f t="shared" si="6"/>
        <v>3</v>
      </c>
      <c r="AG11" s="27">
        <f t="shared" si="7"/>
        <v>2.9000000000000004</v>
      </c>
      <c r="AH11" s="33">
        <f t="shared" si="0"/>
        <v>15</v>
      </c>
      <c r="AJ11" s="36">
        <f t="shared" si="1"/>
        <v>41.36363636363636</v>
      </c>
      <c r="AK11" s="37">
        <f t="shared" si="2"/>
        <v>13.636363636363635</v>
      </c>
      <c r="AL11" s="38">
        <f t="shared" si="3"/>
        <v>13.181818181818183</v>
      </c>
      <c r="AM11" s="39">
        <f t="shared" si="4"/>
        <v>68.181818181818173</v>
      </c>
      <c r="AN11" s="4"/>
      <c r="AO11" s="4"/>
    </row>
    <row r="12" spans="1:44" ht="52">
      <c r="A12" s="16">
        <v>1937</v>
      </c>
      <c r="B12" s="18" t="s">
        <v>29</v>
      </c>
      <c r="C12" s="18" t="s">
        <v>38</v>
      </c>
      <c r="D12" s="18"/>
      <c r="E12" s="18"/>
      <c r="F12" s="18" t="s">
        <v>62</v>
      </c>
      <c r="G12" s="19"/>
      <c r="H12" s="24">
        <v>0.8</v>
      </c>
      <c r="I12" s="24">
        <v>0.8</v>
      </c>
      <c r="J12" s="25">
        <v>0.7</v>
      </c>
      <c r="K12" s="25">
        <v>1</v>
      </c>
      <c r="L12" s="25">
        <v>0.8</v>
      </c>
      <c r="M12" s="25">
        <v>0.8</v>
      </c>
      <c r="N12" s="25">
        <v>1</v>
      </c>
      <c r="O12" s="25">
        <v>0.5</v>
      </c>
      <c r="P12" s="25">
        <v>0.6</v>
      </c>
      <c r="Q12" s="25">
        <v>0.3</v>
      </c>
      <c r="R12" s="25">
        <v>0.9</v>
      </c>
      <c r="S12" s="25">
        <v>0.8</v>
      </c>
      <c r="T12" s="26">
        <v>0.8</v>
      </c>
      <c r="U12" s="26">
        <v>0.5</v>
      </c>
      <c r="V12" s="26">
        <v>0.3</v>
      </c>
      <c r="W12" s="26">
        <v>0.4</v>
      </c>
      <c r="X12" s="26">
        <v>0.2</v>
      </c>
      <c r="Y12" s="26">
        <v>0.2</v>
      </c>
      <c r="Z12" s="27">
        <v>0.8</v>
      </c>
      <c r="AA12" s="27">
        <v>0.9</v>
      </c>
      <c r="AB12" s="27">
        <v>0.5</v>
      </c>
      <c r="AC12" s="27">
        <v>0.6</v>
      </c>
      <c r="AE12" s="25">
        <f t="shared" si="5"/>
        <v>9</v>
      </c>
      <c r="AF12" s="26">
        <f t="shared" si="6"/>
        <v>2.4000000000000004</v>
      </c>
      <c r="AG12" s="27">
        <f t="shared" si="7"/>
        <v>2.8000000000000003</v>
      </c>
      <c r="AH12" s="33">
        <f t="shared" si="0"/>
        <v>14.200000000000001</v>
      </c>
      <c r="AJ12" s="36">
        <f t="shared" si="1"/>
        <v>40.909090909090907</v>
      </c>
      <c r="AK12" s="37">
        <f t="shared" si="2"/>
        <v>10.90909090909091</v>
      </c>
      <c r="AL12" s="38">
        <f t="shared" si="3"/>
        <v>12.727272727272728</v>
      </c>
      <c r="AM12" s="39">
        <f t="shared" si="4"/>
        <v>64.545454545454547</v>
      </c>
      <c r="AN12" s="4"/>
      <c r="AO12" s="4"/>
    </row>
    <row r="13" spans="1:44" ht="39">
      <c r="A13" s="16">
        <v>1938</v>
      </c>
      <c r="B13" s="18" t="s">
        <v>30</v>
      </c>
      <c r="C13" s="18" t="s">
        <v>39</v>
      </c>
      <c r="D13" s="18"/>
      <c r="E13" s="18"/>
      <c r="F13" s="18" t="s">
        <v>52</v>
      </c>
      <c r="G13" s="19"/>
      <c r="H13" s="24">
        <v>0.9</v>
      </c>
      <c r="I13" s="24">
        <v>0.9</v>
      </c>
      <c r="J13" s="25">
        <v>0.7</v>
      </c>
      <c r="K13" s="25">
        <v>1</v>
      </c>
      <c r="L13" s="25">
        <v>0.9</v>
      </c>
      <c r="M13" s="25">
        <v>0.9</v>
      </c>
      <c r="N13" s="25">
        <v>1</v>
      </c>
      <c r="O13" s="25">
        <v>0.5</v>
      </c>
      <c r="P13" s="25">
        <v>0.6</v>
      </c>
      <c r="Q13" s="25">
        <v>0.3</v>
      </c>
      <c r="R13" s="25">
        <v>0.9</v>
      </c>
      <c r="S13" s="25">
        <v>0.8</v>
      </c>
      <c r="T13" s="26">
        <v>0.8</v>
      </c>
      <c r="U13" s="26">
        <v>0.5</v>
      </c>
      <c r="V13" s="26">
        <v>0.3</v>
      </c>
      <c r="W13" s="26">
        <v>0.4</v>
      </c>
      <c r="X13" s="26">
        <v>0.2</v>
      </c>
      <c r="Y13" s="26">
        <v>0.2</v>
      </c>
      <c r="Z13" s="27">
        <v>0.8</v>
      </c>
      <c r="AA13" s="27">
        <v>0.9</v>
      </c>
      <c r="AB13" s="27">
        <v>0.5</v>
      </c>
      <c r="AC13" s="27">
        <v>0.6</v>
      </c>
      <c r="AE13" s="25">
        <f t="shared" si="5"/>
        <v>9.4</v>
      </c>
      <c r="AF13" s="26">
        <f t="shared" si="6"/>
        <v>2.4000000000000004</v>
      </c>
      <c r="AG13" s="27">
        <f t="shared" si="7"/>
        <v>2.8000000000000003</v>
      </c>
      <c r="AH13" s="33">
        <f t="shared" si="0"/>
        <v>14.600000000000001</v>
      </c>
      <c r="AJ13" s="36">
        <f t="shared" si="1"/>
        <v>42.727272727272727</v>
      </c>
      <c r="AK13" s="37">
        <f t="shared" si="2"/>
        <v>10.90909090909091</v>
      </c>
      <c r="AL13" s="38">
        <f t="shared" si="3"/>
        <v>12.727272727272728</v>
      </c>
      <c r="AM13" s="39">
        <f t="shared" si="4"/>
        <v>66.363636363636374</v>
      </c>
      <c r="AN13" s="4"/>
      <c r="AO13" s="4"/>
    </row>
    <row r="14" spans="1:44" ht="65">
      <c r="A14" s="16">
        <v>1943</v>
      </c>
      <c r="B14" s="18" t="s">
        <v>31</v>
      </c>
      <c r="C14" s="18" t="s">
        <v>40</v>
      </c>
      <c r="D14" s="18" t="s">
        <v>58</v>
      </c>
      <c r="E14" s="18" t="s">
        <v>54</v>
      </c>
      <c r="F14" s="18" t="s">
        <v>62</v>
      </c>
      <c r="G14" s="18"/>
      <c r="H14" s="24">
        <v>0.9</v>
      </c>
      <c r="I14" s="24">
        <v>0.9</v>
      </c>
      <c r="J14" s="25">
        <v>0.7</v>
      </c>
      <c r="K14" s="25">
        <v>1</v>
      </c>
      <c r="L14" s="25">
        <v>0.9</v>
      </c>
      <c r="M14" s="25">
        <v>0.9</v>
      </c>
      <c r="N14" s="25">
        <v>1</v>
      </c>
      <c r="O14" s="25">
        <v>0.5</v>
      </c>
      <c r="P14" s="25">
        <v>0.6</v>
      </c>
      <c r="Q14" s="25">
        <v>0.3</v>
      </c>
      <c r="R14" s="25">
        <v>0.9</v>
      </c>
      <c r="S14" s="25">
        <v>0.8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7">
        <v>0.8</v>
      </c>
      <c r="AA14" s="27">
        <v>0.9</v>
      </c>
      <c r="AB14" s="27">
        <v>0.5</v>
      </c>
      <c r="AC14" s="27">
        <v>0.6</v>
      </c>
      <c r="AE14" s="25">
        <f t="shared" si="5"/>
        <v>9.4</v>
      </c>
      <c r="AF14" s="26">
        <f t="shared" si="6"/>
        <v>0</v>
      </c>
      <c r="AG14" s="27">
        <f t="shared" si="7"/>
        <v>2.8000000000000003</v>
      </c>
      <c r="AH14" s="33">
        <f t="shared" si="0"/>
        <v>12.200000000000001</v>
      </c>
      <c r="AJ14" s="36">
        <f t="shared" si="1"/>
        <v>42.727272727272727</v>
      </c>
      <c r="AK14" s="37">
        <f t="shared" si="2"/>
        <v>0</v>
      </c>
      <c r="AL14" s="38">
        <f t="shared" si="3"/>
        <v>12.727272727272728</v>
      </c>
      <c r="AM14" s="39">
        <f t="shared" si="4"/>
        <v>55.454545454545453</v>
      </c>
    </row>
    <row r="15" spans="1:44" ht="52">
      <c r="A15" s="16">
        <v>1944</v>
      </c>
      <c r="B15" s="18" t="s">
        <v>32</v>
      </c>
      <c r="C15" s="18"/>
      <c r="D15" s="18"/>
      <c r="E15" s="18" t="s">
        <v>54</v>
      </c>
      <c r="F15" s="18" t="s">
        <v>62</v>
      </c>
      <c r="G15" s="18" t="s">
        <v>57</v>
      </c>
      <c r="H15" s="24">
        <v>0.9</v>
      </c>
      <c r="I15" s="24">
        <v>0.9</v>
      </c>
      <c r="J15" s="25">
        <v>0.8</v>
      </c>
      <c r="K15" s="25">
        <v>1</v>
      </c>
      <c r="L15" s="25">
        <v>0.9</v>
      </c>
      <c r="M15" s="25">
        <v>0.9</v>
      </c>
      <c r="N15" s="25">
        <v>1</v>
      </c>
      <c r="O15" s="25">
        <v>0.5</v>
      </c>
      <c r="P15" s="25">
        <v>0.7</v>
      </c>
      <c r="Q15" s="25">
        <v>0.3</v>
      </c>
      <c r="R15" s="25">
        <v>0.9</v>
      </c>
      <c r="S15" s="25">
        <v>0.8</v>
      </c>
      <c r="T15" s="26">
        <v>0.1</v>
      </c>
      <c r="U15" s="26">
        <v>0.1</v>
      </c>
      <c r="V15" s="26">
        <v>0.1</v>
      </c>
      <c r="W15" s="26">
        <v>0.1</v>
      </c>
      <c r="X15" s="26">
        <v>0.1</v>
      </c>
      <c r="Y15" s="26">
        <v>0.1</v>
      </c>
      <c r="Z15" s="27">
        <v>0.8</v>
      </c>
      <c r="AA15" s="27">
        <v>0.9</v>
      </c>
      <c r="AB15" s="27">
        <v>0.5</v>
      </c>
      <c r="AC15" s="27">
        <v>0.6</v>
      </c>
      <c r="AE15" s="25">
        <f t="shared" si="5"/>
        <v>9.6000000000000014</v>
      </c>
      <c r="AF15" s="26">
        <f t="shared" si="6"/>
        <v>0.6</v>
      </c>
      <c r="AG15" s="27">
        <f t="shared" si="7"/>
        <v>2.8000000000000003</v>
      </c>
      <c r="AH15" s="33">
        <f t="shared" si="0"/>
        <v>13.000000000000002</v>
      </c>
      <c r="AJ15" s="36">
        <f t="shared" si="1"/>
        <v>43.63636363636364</v>
      </c>
      <c r="AK15" s="37">
        <f t="shared" si="2"/>
        <v>2.7272727272727266</v>
      </c>
      <c r="AL15" s="38">
        <f t="shared" si="3"/>
        <v>12.727272727272728</v>
      </c>
      <c r="AM15" s="39">
        <f t="shared" si="4"/>
        <v>59.090909090909093</v>
      </c>
    </row>
    <row r="16" spans="1:44" ht="52">
      <c r="A16" s="16">
        <v>1945</v>
      </c>
      <c r="B16" s="18" t="s">
        <v>32</v>
      </c>
      <c r="C16" s="18"/>
      <c r="D16" s="18" t="s">
        <v>41</v>
      </c>
      <c r="E16" s="18" t="s">
        <v>54</v>
      </c>
      <c r="F16" s="18" t="s">
        <v>62</v>
      </c>
      <c r="G16" s="18" t="s">
        <v>57</v>
      </c>
      <c r="H16" s="24">
        <v>0.9</v>
      </c>
      <c r="I16" s="24">
        <v>0.9</v>
      </c>
      <c r="J16" s="25">
        <v>0.8</v>
      </c>
      <c r="K16" s="25">
        <v>1</v>
      </c>
      <c r="L16" s="25">
        <v>0.9</v>
      </c>
      <c r="M16" s="25">
        <v>0.9</v>
      </c>
      <c r="N16" s="25">
        <v>1</v>
      </c>
      <c r="O16" s="25">
        <v>0.5</v>
      </c>
      <c r="P16" s="25">
        <v>0.7</v>
      </c>
      <c r="Q16" s="25">
        <v>0.3</v>
      </c>
      <c r="R16" s="25">
        <v>0.9</v>
      </c>
      <c r="S16" s="25">
        <v>0.8</v>
      </c>
      <c r="T16" s="26">
        <v>0.1</v>
      </c>
      <c r="U16" s="26">
        <v>0.1</v>
      </c>
      <c r="V16" s="26">
        <v>0.1</v>
      </c>
      <c r="W16" s="26">
        <v>0.1</v>
      </c>
      <c r="X16" s="26">
        <v>0.1</v>
      </c>
      <c r="Y16" s="26">
        <v>0.1</v>
      </c>
      <c r="Z16" s="27">
        <v>0.8</v>
      </c>
      <c r="AA16" s="27">
        <v>0.9</v>
      </c>
      <c r="AB16" s="27">
        <v>0.5</v>
      </c>
      <c r="AC16" s="27">
        <v>0.6</v>
      </c>
      <c r="AE16" s="25">
        <f t="shared" si="5"/>
        <v>9.6000000000000014</v>
      </c>
      <c r="AF16" s="26">
        <f t="shared" si="6"/>
        <v>0.6</v>
      </c>
      <c r="AG16" s="27">
        <f t="shared" si="7"/>
        <v>2.8000000000000003</v>
      </c>
      <c r="AH16" s="33">
        <f t="shared" si="0"/>
        <v>13.000000000000002</v>
      </c>
      <c r="AJ16" s="36">
        <f t="shared" si="1"/>
        <v>43.63636363636364</v>
      </c>
      <c r="AK16" s="37">
        <f t="shared" si="2"/>
        <v>2.7272727272727266</v>
      </c>
      <c r="AL16" s="38">
        <f t="shared" si="3"/>
        <v>12.727272727272728</v>
      </c>
      <c r="AM16" s="39">
        <f t="shared" si="4"/>
        <v>59.090909090909093</v>
      </c>
    </row>
    <row r="17" spans="1:39" ht="52">
      <c r="A17" s="16">
        <v>1964</v>
      </c>
      <c r="B17" s="18" t="s">
        <v>32</v>
      </c>
      <c r="C17" s="18" t="s">
        <v>53</v>
      </c>
      <c r="D17" s="18"/>
      <c r="E17" s="18" t="s">
        <v>54</v>
      </c>
      <c r="F17" s="18" t="s">
        <v>62</v>
      </c>
      <c r="G17" s="18" t="s">
        <v>57</v>
      </c>
      <c r="H17" s="24">
        <v>0.7</v>
      </c>
      <c r="I17" s="24">
        <v>0.7</v>
      </c>
      <c r="J17" s="25">
        <v>1</v>
      </c>
      <c r="K17" s="25">
        <v>1</v>
      </c>
      <c r="L17" s="25">
        <v>1</v>
      </c>
      <c r="M17" s="25">
        <v>1</v>
      </c>
      <c r="N17" s="25">
        <v>1</v>
      </c>
      <c r="O17" s="25">
        <v>0.8</v>
      </c>
      <c r="P17" s="25">
        <v>0.7</v>
      </c>
      <c r="Q17" s="25">
        <v>0.4</v>
      </c>
      <c r="R17" s="25">
        <v>1</v>
      </c>
      <c r="S17" s="25">
        <v>0.9</v>
      </c>
      <c r="T17" s="26">
        <v>0.3</v>
      </c>
      <c r="U17" s="26">
        <v>0.5</v>
      </c>
      <c r="V17" s="26">
        <v>0.3</v>
      </c>
      <c r="W17" s="26">
        <v>0.4</v>
      </c>
      <c r="X17" s="26">
        <v>0.6</v>
      </c>
      <c r="Y17" s="26">
        <v>0.6</v>
      </c>
      <c r="Z17" s="27">
        <v>0.8</v>
      </c>
      <c r="AA17" s="27">
        <v>1</v>
      </c>
      <c r="AB17" s="27">
        <v>0.5</v>
      </c>
      <c r="AC17" s="27">
        <v>0.7</v>
      </c>
      <c r="AE17" s="25">
        <f t="shared" si="5"/>
        <v>10.200000000000001</v>
      </c>
      <c r="AF17" s="26">
        <f t="shared" si="6"/>
        <v>2.7</v>
      </c>
      <c r="AG17" s="27">
        <f t="shared" si="7"/>
        <v>3</v>
      </c>
      <c r="AH17" s="33">
        <f t="shared" si="0"/>
        <v>15.900000000000002</v>
      </c>
      <c r="AJ17" s="36">
        <f t="shared" si="1"/>
        <v>46.36363636363636</v>
      </c>
      <c r="AK17" s="37">
        <f t="shared" si="2"/>
        <v>12.272727272727273</v>
      </c>
      <c r="AL17" s="38">
        <f t="shared" si="3"/>
        <v>13.636363636363635</v>
      </c>
      <c r="AM17" s="39">
        <f t="shared" si="4"/>
        <v>72.272727272727266</v>
      </c>
    </row>
    <row r="18" spans="1:39" ht="52">
      <c r="A18" s="16">
        <v>1973</v>
      </c>
      <c r="B18" s="18" t="s">
        <v>32</v>
      </c>
      <c r="C18" s="18"/>
      <c r="D18" s="18" t="s">
        <v>42</v>
      </c>
      <c r="E18" s="18" t="s">
        <v>54</v>
      </c>
      <c r="F18" s="18" t="s">
        <v>62</v>
      </c>
      <c r="G18" s="18" t="s">
        <v>57</v>
      </c>
      <c r="H18" s="24">
        <v>0.6</v>
      </c>
      <c r="I18" s="24">
        <v>0.6</v>
      </c>
      <c r="J18" s="25">
        <v>1</v>
      </c>
      <c r="K18" s="25">
        <v>1</v>
      </c>
      <c r="L18" s="25">
        <v>1</v>
      </c>
      <c r="M18" s="25">
        <v>1</v>
      </c>
      <c r="N18" s="25">
        <v>1</v>
      </c>
      <c r="O18" s="25">
        <v>0.9</v>
      </c>
      <c r="P18" s="25">
        <v>0.8</v>
      </c>
      <c r="Q18" s="25">
        <v>0.6</v>
      </c>
      <c r="R18" s="25">
        <v>1</v>
      </c>
      <c r="S18" s="25">
        <v>0.9</v>
      </c>
      <c r="T18" s="26">
        <v>0.5</v>
      </c>
      <c r="U18" s="26">
        <v>0.7</v>
      </c>
      <c r="V18" s="26">
        <v>0.5</v>
      </c>
      <c r="W18" s="26">
        <v>0.5</v>
      </c>
      <c r="X18" s="26">
        <v>0.8</v>
      </c>
      <c r="Y18" s="26">
        <v>0.8</v>
      </c>
      <c r="Z18" s="27">
        <v>0.9</v>
      </c>
      <c r="AA18" s="27">
        <v>1</v>
      </c>
      <c r="AB18" s="27">
        <v>0.5</v>
      </c>
      <c r="AC18" s="27">
        <v>0.7</v>
      </c>
      <c r="AE18" s="25">
        <f t="shared" si="5"/>
        <v>10.4</v>
      </c>
      <c r="AF18" s="26">
        <f t="shared" si="6"/>
        <v>3.8</v>
      </c>
      <c r="AG18" s="27">
        <f t="shared" si="7"/>
        <v>3.0999999999999996</v>
      </c>
      <c r="AH18" s="33">
        <f t="shared" si="0"/>
        <v>17.299999999999997</v>
      </c>
      <c r="AJ18" s="36">
        <f t="shared" si="1"/>
        <v>47.272727272727273</v>
      </c>
      <c r="AK18" s="37">
        <f t="shared" si="2"/>
        <v>17.27272727272727</v>
      </c>
      <c r="AL18" s="38">
        <f t="shared" si="3"/>
        <v>14.09090909090909</v>
      </c>
      <c r="AM18" s="39">
        <f t="shared" si="4"/>
        <v>78.63636363636364</v>
      </c>
    </row>
    <row r="19" spans="1:39" ht="52">
      <c r="A19" s="16">
        <v>1974</v>
      </c>
      <c r="B19" s="18" t="s">
        <v>33</v>
      </c>
      <c r="C19" s="18"/>
      <c r="D19" s="18" t="s">
        <v>43</v>
      </c>
      <c r="E19" s="18" t="s">
        <v>54</v>
      </c>
      <c r="F19" s="18" t="s">
        <v>62</v>
      </c>
      <c r="G19" s="18" t="s">
        <v>57</v>
      </c>
      <c r="H19" s="24">
        <v>0.6</v>
      </c>
      <c r="I19" s="24">
        <v>0.6</v>
      </c>
      <c r="J19" s="28">
        <v>1</v>
      </c>
      <c r="K19" s="28">
        <v>1</v>
      </c>
      <c r="L19" s="28">
        <v>1</v>
      </c>
      <c r="M19" s="28">
        <v>1</v>
      </c>
      <c r="N19" s="28">
        <v>1</v>
      </c>
      <c r="O19" s="28">
        <v>0.9</v>
      </c>
      <c r="P19" s="25">
        <v>0.8</v>
      </c>
      <c r="Q19" s="28">
        <v>0.7</v>
      </c>
      <c r="R19" s="25">
        <v>1</v>
      </c>
      <c r="S19" s="25">
        <v>0.9</v>
      </c>
      <c r="T19" s="29">
        <v>0.5</v>
      </c>
      <c r="U19" s="29">
        <v>0.7</v>
      </c>
      <c r="V19" s="29">
        <v>0.5</v>
      </c>
      <c r="W19" s="29">
        <v>0.6</v>
      </c>
      <c r="X19" s="26">
        <v>0.8</v>
      </c>
      <c r="Y19" s="26">
        <v>0.8</v>
      </c>
      <c r="Z19" s="27">
        <v>0.9</v>
      </c>
      <c r="AA19" s="27">
        <v>1</v>
      </c>
      <c r="AB19" s="27">
        <v>0.5</v>
      </c>
      <c r="AC19" s="27">
        <v>0.7</v>
      </c>
      <c r="AE19" s="25">
        <f>+SUM(H19:S19)</f>
        <v>10.5</v>
      </c>
      <c r="AF19" s="26">
        <f>SUM(T19:Y19)</f>
        <v>3.8999999999999995</v>
      </c>
      <c r="AG19" s="27">
        <f>SUM(Z19:AC19)</f>
        <v>3.0999999999999996</v>
      </c>
      <c r="AH19" s="33">
        <f t="shared" si="0"/>
        <v>17.5</v>
      </c>
      <c r="AJ19" s="36">
        <f t="shared" si="1"/>
        <v>47.727272727272727</v>
      </c>
      <c r="AK19" s="37">
        <f t="shared" si="2"/>
        <v>17.727272727272727</v>
      </c>
      <c r="AL19" s="38">
        <f t="shared" si="3"/>
        <v>14.09090909090909</v>
      </c>
      <c r="AM19" s="39">
        <f t="shared" si="4"/>
        <v>79.545454545454547</v>
      </c>
    </row>
    <row r="20" spans="1:39" ht="52">
      <c r="A20" s="16">
        <v>1980</v>
      </c>
      <c r="B20" s="18" t="s">
        <v>48</v>
      </c>
      <c r="C20" s="18"/>
      <c r="D20" s="18"/>
      <c r="E20" s="18" t="s">
        <v>54</v>
      </c>
      <c r="F20" s="18" t="s">
        <v>62</v>
      </c>
      <c r="G20" s="18" t="s">
        <v>57</v>
      </c>
      <c r="H20" s="24">
        <v>0.6</v>
      </c>
      <c r="I20" s="24">
        <v>0.6</v>
      </c>
      <c r="J20" s="28">
        <v>1</v>
      </c>
      <c r="K20" s="28">
        <v>1</v>
      </c>
      <c r="L20" s="28">
        <v>1</v>
      </c>
      <c r="M20" s="28">
        <v>1</v>
      </c>
      <c r="N20" s="28">
        <v>1</v>
      </c>
      <c r="O20" s="28">
        <v>1</v>
      </c>
      <c r="P20" s="25">
        <v>0.9</v>
      </c>
      <c r="Q20" s="25">
        <v>0.9</v>
      </c>
      <c r="R20" s="25">
        <v>1</v>
      </c>
      <c r="S20" s="25">
        <v>0.9</v>
      </c>
      <c r="T20" s="26">
        <v>0.7</v>
      </c>
      <c r="U20" s="26">
        <v>0.8</v>
      </c>
      <c r="V20" s="26">
        <v>0.6</v>
      </c>
      <c r="W20" s="26">
        <v>0.8</v>
      </c>
      <c r="X20" s="26">
        <v>0.9</v>
      </c>
      <c r="Y20" s="26">
        <v>0.9</v>
      </c>
      <c r="Z20" s="27">
        <v>1</v>
      </c>
      <c r="AA20" s="27">
        <v>1</v>
      </c>
      <c r="AB20" s="27">
        <v>0.5</v>
      </c>
      <c r="AC20" s="27">
        <v>0.7</v>
      </c>
      <c r="AD20" s="5"/>
      <c r="AE20" s="25">
        <f t="shared" ref="AE20:AE23" si="8">+SUM(H20:S20)</f>
        <v>10.9</v>
      </c>
      <c r="AF20" s="26">
        <f t="shared" ref="AF20:AF23" si="9">SUM(T20:Y20)</f>
        <v>4.7</v>
      </c>
      <c r="AG20" s="27">
        <f t="shared" ref="AG20:AG23" si="10">SUM(Z20:AC20)</f>
        <v>3.2</v>
      </c>
      <c r="AH20" s="33">
        <f t="shared" si="0"/>
        <v>18.8</v>
      </c>
      <c r="AJ20" s="36">
        <f t="shared" si="1"/>
        <v>49.54545454545454</v>
      </c>
      <c r="AK20" s="37">
        <f t="shared" si="2"/>
        <v>21.363636363636363</v>
      </c>
      <c r="AL20" s="38">
        <f t="shared" si="3"/>
        <v>14.545454545454547</v>
      </c>
      <c r="AM20" s="39">
        <f t="shared" si="4"/>
        <v>85.454545454545453</v>
      </c>
    </row>
    <row r="21" spans="1:39" ht="52">
      <c r="A21" s="16">
        <v>1984</v>
      </c>
      <c r="B21" s="18" t="s">
        <v>49</v>
      </c>
      <c r="C21" s="18"/>
      <c r="D21" s="18"/>
      <c r="E21" s="18" t="s">
        <v>54</v>
      </c>
      <c r="F21" s="18" t="s">
        <v>62</v>
      </c>
      <c r="G21" s="18" t="s">
        <v>57</v>
      </c>
      <c r="H21" s="24">
        <v>0.5</v>
      </c>
      <c r="I21" s="24">
        <v>0.5</v>
      </c>
      <c r="J21" s="28">
        <v>1</v>
      </c>
      <c r="K21" s="28">
        <v>1</v>
      </c>
      <c r="L21" s="28">
        <v>1</v>
      </c>
      <c r="M21" s="28">
        <v>1</v>
      </c>
      <c r="N21" s="28">
        <v>1</v>
      </c>
      <c r="O21" s="28">
        <v>1</v>
      </c>
      <c r="P21" s="25">
        <v>0.9</v>
      </c>
      <c r="Q21" s="25">
        <v>1</v>
      </c>
      <c r="R21" s="25">
        <v>1</v>
      </c>
      <c r="S21" s="25">
        <v>0.9</v>
      </c>
      <c r="T21" s="26">
        <v>0.7</v>
      </c>
      <c r="U21" s="26">
        <v>0.9</v>
      </c>
      <c r="V21" s="26">
        <v>0.6</v>
      </c>
      <c r="W21" s="26">
        <v>0.8</v>
      </c>
      <c r="X21" s="26">
        <v>0.9</v>
      </c>
      <c r="Y21" s="26">
        <v>0.9</v>
      </c>
      <c r="Z21" s="27">
        <v>1</v>
      </c>
      <c r="AA21" s="27">
        <v>1</v>
      </c>
      <c r="AB21" s="27">
        <v>0.6</v>
      </c>
      <c r="AC21" s="27">
        <v>0.8</v>
      </c>
      <c r="AD21" s="5"/>
      <c r="AE21" s="25">
        <f t="shared" si="8"/>
        <v>10.8</v>
      </c>
      <c r="AF21" s="26">
        <f t="shared" si="9"/>
        <v>4.8</v>
      </c>
      <c r="AG21" s="27">
        <f t="shared" si="10"/>
        <v>3.4000000000000004</v>
      </c>
      <c r="AH21" s="33">
        <f t="shared" si="0"/>
        <v>19</v>
      </c>
      <c r="AJ21" s="36">
        <f t="shared" si="1"/>
        <v>49.090909090909093</v>
      </c>
      <c r="AK21" s="37">
        <f t="shared" si="2"/>
        <v>21.818181818181813</v>
      </c>
      <c r="AL21" s="38">
        <f t="shared" si="3"/>
        <v>15.454545454545457</v>
      </c>
      <c r="AM21" s="39">
        <f t="shared" si="4"/>
        <v>86.36363636363636</v>
      </c>
    </row>
    <row r="22" spans="1:39" ht="52">
      <c r="A22" s="16">
        <v>2002</v>
      </c>
      <c r="B22" s="18" t="s">
        <v>50</v>
      </c>
      <c r="C22" s="18" t="s">
        <v>44</v>
      </c>
      <c r="D22" s="18"/>
      <c r="E22" s="18" t="s">
        <v>54</v>
      </c>
      <c r="F22" s="18" t="s">
        <v>65</v>
      </c>
      <c r="G22" s="18" t="s">
        <v>57</v>
      </c>
      <c r="H22" s="24">
        <v>1</v>
      </c>
      <c r="I22" s="24">
        <v>1</v>
      </c>
      <c r="J22" s="28">
        <v>1</v>
      </c>
      <c r="K22" s="28">
        <v>1</v>
      </c>
      <c r="L22" s="28">
        <v>1</v>
      </c>
      <c r="M22" s="28">
        <v>1</v>
      </c>
      <c r="N22" s="28">
        <v>1</v>
      </c>
      <c r="O22" s="28">
        <v>1</v>
      </c>
      <c r="P22" s="25">
        <v>1</v>
      </c>
      <c r="Q22" s="25">
        <v>1</v>
      </c>
      <c r="R22" s="25">
        <v>1</v>
      </c>
      <c r="S22" s="25">
        <v>1</v>
      </c>
      <c r="T22" s="26">
        <v>0.8</v>
      </c>
      <c r="U22" s="26">
        <v>1</v>
      </c>
      <c r="V22" s="26">
        <v>0.6</v>
      </c>
      <c r="W22" s="26">
        <v>1</v>
      </c>
      <c r="X22" s="26">
        <v>1</v>
      </c>
      <c r="Y22" s="26">
        <v>1</v>
      </c>
      <c r="Z22" s="27">
        <v>1</v>
      </c>
      <c r="AA22" s="27">
        <v>1</v>
      </c>
      <c r="AB22" s="27">
        <v>0.7</v>
      </c>
      <c r="AC22" s="27">
        <v>0.8</v>
      </c>
      <c r="AD22" s="5"/>
      <c r="AE22" s="25">
        <f t="shared" si="8"/>
        <v>12</v>
      </c>
      <c r="AF22" s="26">
        <f t="shared" si="9"/>
        <v>5.4</v>
      </c>
      <c r="AG22" s="27">
        <f t="shared" si="10"/>
        <v>3.5</v>
      </c>
      <c r="AH22" s="33">
        <f t="shared" si="0"/>
        <v>20.9</v>
      </c>
      <c r="AJ22" s="36">
        <f t="shared" si="1"/>
        <v>54.54545454545454</v>
      </c>
      <c r="AK22" s="37">
        <f t="shared" si="2"/>
        <v>24.545454545454547</v>
      </c>
      <c r="AL22" s="38">
        <f t="shared" si="3"/>
        <v>15.909090909090908</v>
      </c>
      <c r="AM22" s="39">
        <f t="shared" si="4"/>
        <v>95</v>
      </c>
    </row>
    <row r="23" spans="1:39" ht="52">
      <c r="A23" s="16">
        <v>2012</v>
      </c>
      <c r="B23" s="18" t="s">
        <v>51</v>
      </c>
      <c r="C23" s="18"/>
      <c r="D23" s="18" t="s">
        <v>45</v>
      </c>
      <c r="E23" s="18" t="s">
        <v>54</v>
      </c>
      <c r="F23" s="18"/>
      <c r="G23" s="18" t="s">
        <v>57</v>
      </c>
      <c r="H23" s="24">
        <v>1</v>
      </c>
      <c r="I23" s="24">
        <v>1</v>
      </c>
      <c r="J23" s="25">
        <v>1</v>
      </c>
      <c r="K23" s="25">
        <v>1</v>
      </c>
      <c r="L23" s="25">
        <v>1</v>
      </c>
      <c r="M23" s="25">
        <v>1</v>
      </c>
      <c r="N23" s="25">
        <v>1</v>
      </c>
      <c r="O23" s="25">
        <v>1</v>
      </c>
      <c r="P23" s="25">
        <v>1</v>
      </c>
      <c r="Q23" s="25">
        <v>1</v>
      </c>
      <c r="R23" s="25">
        <v>1</v>
      </c>
      <c r="S23" s="25">
        <v>1</v>
      </c>
      <c r="T23" s="26">
        <v>0.8</v>
      </c>
      <c r="U23" s="26">
        <v>1</v>
      </c>
      <c r="V23" s="26">
        <v>0.6</v>
      </c>
      <c r="W23" s="26">
        <v>1</v>
      </c>
      <c r="X23" s="26">
        <v>1</v>
      </c>
      <c r="Y23" s="26">
        <v>1</v>
      </c>
      <c r="Z23" s="27">
        <v>1</v>
      </c>
      <c r="AA23" s="27">
        <v>1</v>
      </c>
      <c r="AB23" s="27">
        <v>0.9</v>
      </c>
      <c r="AC23" s="27">
        <v>0.8</v>
      </c>
      <c r="AD23" s="5"/>
      <c r="AE23" s="25">
        <f t="shared" si="8"/>
        <v>12</v>
      </c>
      <c r="AF23" s="26">
        <f t="shared" si="9"/>
        <v>5.4</v>
      </c>
      <c r="AG23" s="27">
        <f t="shared" si="10"/>
        <v>3.7</v>
      </c>
      <c r="AH23" s="33">
        <f t="shared" si="0"/>
        <v>21.099999999999998</v>
      </c>
      <c r="AJ23" s="36">
        <f t="shared" si="1"/>
        <v>54.54545454545454</v>
      </c>
      <c r="AK23" s="37">
        <f t="shared" si="2"/>
        <v>24.545454545454547</v>
      </c>
      <c r="AL23" s="38">
        <f t="shared" si="3"/>
        <v>16.818181818181817</v>
      </c>
      <c r="AM23" s="39">
        <f t="shared" si="4"/>
        <v>95.909090909090907</v>
      </c>
    </row>
    <row r="25" spans="1:39">
      <c r="C25" s="1" t="s">
        <v>18</v>
      </c>
    </row>
    <row r="35" spans="7:7">
      <c r="G35" s="1" t="s">
        <v>18</v>
      </c>
    </row>
  </sheetData>
  <mergeCells count="7">
    <mergeCell ref="AE2:AH2"/>
    <mergeCell ref="AJ2:AM2"/>
    <mergeCell ref="A1:G1"/>
    <mergeCell ref="H2:S2"/>
    <mergeCell ref="T2:Y2"/>
    <mergeCell ref="Z2:AC2"/>
    <mergeCell ref="A2:G2"/>
  </mergeCells>
  <dataValidations count="4">
    <dataValidation type="decimal" allowBlank="1" showInputMessage="1" showErrorMessage="1" sqref="AR5:AR12">
      <formula1>0</formula1>
      <formula2>1</formula2>
    </dataValidation>
    <dataValidation type="list" allowBlank="1" showInputMessage="1" showErrorMessage="1" sqref="AD6:AD25 AN7:AP25">
      <formula1>$AR$6:$AR$12</formula1>
    </dataValidation>
    <dataValidation type="list" allowBlank="1" showInputMessage="1" showErrorMessage="1" sqref="I24:AC29 I4:I23 H4:H29">
      <formula1>$AR$5:$AR$12</formula1>
    </dataValidation>
    <dataValidation type="list" allowBlank="1" showInputMessage="1" showErrorMessage="1" sqref="AD3 J4:AC23">
      <formula1>$AR$5:$AR$15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Cumberland_SF_regrowth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User Name</cp:lastModifiedBy>
  <dcterms:created xsi:type="dcterms:W3CDTF">2011-05-01T02:51:53Z</dcterms:created>
  <dcterms:modified xsi:type="dcterms:W3CDTF">2013-07-15T02:12:07Z</dcterms:modified>
</cp:coreProperties>
</file>