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360" yWindow="220" windowWidth="24840" windowHeight="12320"/>
  </bookViews>
  <sheets>
    <sheet name="wirilda_callitris" sheetId="1" r:id="rId1"/>
  </sheets>
  <definedNames>
    <definedName name="_xlnm.Print_Area" localSheetId="0">wirilda_callitris!$A$1:$AM$22</definedName>
    <definedName name="_xlnm.Print_Titles" localSheetId="0">wirilda_callitris!$A:$G,wirilda_callitris!$2:$3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5" i="1" l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4" i="1"/>
  <c r="AJ5" i="1"/>
  <c r="AK5" i="1"/>
  <c r="AL5" i="1"/>
  <c r="AJ6" i="1"/>
  <c r="AK6" i="1"/>
  <c r="AL6" i="1"/>
  <c r="AJ7" i="1"/>
  <c r="AK7" i="1"/>
  <c r="AL7" i="1"/>
  <c r="AJ8" i="1"/>
  <c r="AK8" i="1"/>
  <c r="AL8" i="1"/>
  <c r="AJ9" i="1"/>
  <c r="AK9" i="1"/>
  <c r="AL9" i="1"/>
  <c r="AJ10" i="1"/>
  <c r="AK10" i="1"/>
  <c r="AL10" i="1"/>
  <c r="AJ11" i="1"/>
  <c r="AK11" i="1"/>
  <c r="AL11" i="1"/>
  <c r="AJ12" i="1"/>
  <c r="AK12" i="1"/>
  <c r="AL12" i="1"/>
  <c r="AJ13" i="1"/>
  <c r="AK13" i="1"/>
  <c r="AL13" i="1"/>
  <c r="AJ14" i="1"/>
  <c r="AK14" i="1"/>
  <c r="AL14" i="1"/>
  <c r="AJ15" i="1"/>
  <c r="AK15" i="1"/>
  <c r="AL15" i="1"/>
  <c r="AJ16" i="1"/>
  <c r="AK16" i="1"/>
  <c r="AL16" i="1"/>
  <c r="AJ17" i="1"/>
  <c r="AK17" i="1"/>
  <c r="AL17" i="1"/>
  <c r="AJ18" i="1"/>
  <c r="AK18" i="1"/>
  <c r="AL18" i="1"/>
  <c r="AJ19" i="1"/>
  <c r="AK19" i="1"/>
  <c r="AL19" i="1"/>
  <c r="AJ20" i="1"/>
  <c r="AK20" i="1"/>
  <c r="AL20" i="1"/>
  <c r="AJ21" i="1"/>
  <c r="AK21" i="1"/>
  <c r="AL21" i="1"/>
  <c r="AJ22" i="1"/>
  <c r="AK22" i="1"/>
  <c r="AL22" i="1"/>
  <c r="AJ4" i="1"/>
  <c r="AK4" i="1"/>
  <c r="AL4" i="1"/>
  <c r="AH4" i="1"/>
  <c r="AG5" i="1"/>
  <c r="AE5" i="1"/>
  <c r="AF5" i="1"/>
  <c r="AG6" i="1"/>
  <c r="AE6" i="1"/>
  <c r="AF6" i="1"/>
  <c r="AG7" i="1"/>
  <c r="AE7" i="1"/>
  <c r="AF7" i="1"/>
  <c r="AG8" i="1"/>
  <c r="AE8" i="1"/>
  <c r="AF8" i="1"/>
  <c r="AG9" i="1"/>
  <c r="AE9" i="1"/>
  <c r="AF9" i="1"/>
  <c r="AG10" i="1"/>
  <c r="AE10" i="1"/>
  <c r="AF10" i="1"/>
  <c r="AG11" i="1"/>
  <c r="AE11" i="1"/>
  <c r="AF11" i="1"/>
  <c r="AG12" i="1"/>
  <c r="AE12" i="1"/>
  <c r="AF12" i="1"/>
  <c r="AG13" i="1"/>
  <c r="AE13" i="1"/>
  <c r="AF13" i="1"/>
  <c r="AG14" i="1"/>
  <c r="AE14" i="1"/>
  <c r="AF14" i="1"/>
  <c r="AG15" i="1"/>
  <c r="AE15" i="1"/>
  <c r="AF15" i="1"/>
  <c r="AG16" i="1"/>
  <c r="AE16" i="1"/>
  <c r="AF16" i="1"/>
  <c r="AG17" i="1"/>
  <c r="AE17" i="1"/>
  <c r="AF17" i="1"/>
  <c r="AG18" i="1"/>
  <c r="AE18" i="1"/>
  <c r="AF18" i="1"/>
  <c r="AG19" i="1"/>
  <c r="AE19" i="1"/>
  <c r="AF19" i="1"/>
  <c r="AG20" i="1"/>
  <c r="AE20" i="1"/>
  <c r="AF20" i="1"/>
  <c r="AG21" i="1"/>
  <c r="AE21" i="1"/>
  <c r="AF21" i="1"/>
  <c r="AG22" i="1"/>
  <c r="AE22" i="1"/>
  <c r="AF22" i="1"/>
  <c r="AG4" i="1"/>
  <c r="AE4" i="1"/>
  <c r="AF4" i="1"/>
</calcChain>
</file>

<file path=xl/sharedStrings.xml><?xml version="1.0" encoding="utf-8"?>
<sst xmlns="http://schemas.openxmlformats.org/spreadsheetml/2006/main" count="115" uniqueCount="76">
  <si>
    <t>SC_US_richness</t>
  </si>
  <si>
    <t>RC_fire_burnt_area</t>
  </si>
  <si>
    <t>RC_soil_hyd_surf_water</t>
  </si>
  <si>
    <t>RC_soil_hyd_gnd_water</t>
  </si>
  <si>
    <t>RC_soil_phys_dpth_a</t>
  </si>
  <si>
    <t>RC_soil_phys_struct</t>
  </si>
  <si>
    <t>RC_soil_biol_invert_recyc</t>
  </si>
  <si>
    <t>RC_soil_biol_organ_matt</t>
  </si>
  <si>
    <t>VS_OS_height</t>
  </si>
  <si>
    <t>VS_OS_fpc</t>
  </si>
  <si>
    <t>VS_US_height</t>
  </si>
  <si>
    <t>VS_US_gnd_cov</t>
  </si>
  <si>
    <t>VS_US_div_age_class</t>
  </si>
  <si>
    <t>SC_OS_fnl_groups</t>
  </si>
  <si>
    <t>SC_OS_richness</t>
  </si>
  <si>
    <t>SC_US_fnl_groups</t>
  </si>
  <si>
    <t>Vegetation structure</t>
  </si>
  <si>
    <t>RC_reprod_potent_OS</t>
  </si>
  <si>
    <t>RC_reprod_potent_US</t>
  </si>
  <si>
    <t xml:space="preserve"> </t>
  </si>
  <si>
    <t>RC</t>
  </si>
  <si>
    <t>VS</t>
  </si>
  <si>
    <t>SC</t>
  </si>
  <si>
    <t>Total</t>
  </si>
  <si>
    <t>Species Composition</t>
  </si>
  <si>
    <t>RC_fire_starts</t>
  </si>
  <si>
    <t xml:space="preserve">Regenerative capacity </t>
  </si>
  <si>
    <t>Pastoralists with shepherds</t>
  </si>
  <si>
    <t xml:space="preserve">Boundary fencing established </t>
  </si>
  <si>
    <t>RC_soil_nutrient_rundown</t>
  </si>
  <si>
    <t>RC_soil_nutrient_runup</t>
  </si>
  <si>
    <t>Area gazetted as a heritage agreement (1982)</t>
  </si>
  <si>
    <t xml:space="preserve">Ceased applications of super fertiliser </t>
  </si>
  <si>
    <t xml:space="preserve">Commenced fertilising pastures using super  - applied aerially </t>
  </si>
  <si>
    <t>Meru indigenous people manage the area</t>
  </si>
  <si>
    <t>Land selected</t>
  </si>
  <si>
    <t>Managed resource protection 1.2.0</t>
  </si>
  <si>
    <t>Managed resource protection 1.2.1</t>
  </si>
  <si>
    <t>Managed resource protection 1.2.2</t>
  </si>
  <si>
    <t>Managed resource protection 1.2.3</t>
  </si>
  <si>
    <t xml:space="preserve">Explorers traversed the area </t>
  </si>
  <si>
    <t>Grazing native vegetation 2.1.0</t>
  </si>
  <si>
    <t>Grazing native vegetation 2.1.1</t>
  </si>
  <si>
    <t>Grazing native vegetation 2.1.2</t>
  </si>
  <si>
    <t>Grazing native vegetation 2.1.3</t>
  </si>
  <si>
    <t>Grazing native vegetation 2.1.4</t>
  </si>
  <si>
    <t>Managed resource protection 1.2.4</t>
  </si>
  <si>
    <t>Managed resource protection 1.2.5</t>
  </si>
  <si>
    <t>Managed resource protection 1.2.6</t>
  </si>
  <si>
    <t>Managed resource protection 1.2.7</t>
  </si>
  <si>
    <t>Managed resource protection 1.2.8</t>
  </si>
  <si>
    <t>Managed resource protection 1.2.9</t>
  </si>
  <si>
    <t>Monitoring and recording of survival</t>
  </si>
  <si>
    <t>Controlling weeds and ferals and stray stock</t>
  </si>
  <si>
    <t xml:space="preserve">Cattle removed </t>
  </si>
  <si>
    <t xml:space="preserve">Cattle and sheep grazing </t>
  </si>
  <si>
    <t xml:space="preserve">Sheep grazing </t>
  </si>
  <si>
    <t>Callington and Kanmantoo mines paid for timber /wood for mines and smelting (1890)</t>
  </si>
  <si>
    <t xml:space="preserve">Planted thousands of local endemic seedlings </t>
  </si>
  <si>
    <t xml:space="preserve">Controlling weeds and ferals </t>
  </si>
  <si>
    <t xml:space="preserve">Commenced continuous stocking </t>
  </si>
  <si>
    <t>Direct-seeded endemic tree and shrub species</t>
  </si>
  <si>
    <t>Initiated understorey plantings using tubestock</t>
  </si>
  <si>
    <t>Area ploughed and sown to black oats and barley</t>
  </si>
  <si>
    <r>
      <rPr>
        <sz val="11"/>
        <color indexed="8"/>
        <rFont val="Arial"/>
        <family val="2"/>
      </rPr>
      <t xml:space="preserve"> VS_OS_div_age_class</t>
    </r>
  </si>
  <si>
    <t>Wirilda, Harrogate, SA - Callitris and Mallee grassy woodland, upper slopes and ridge</t>
  </si>
  <si>
    <t>Year</t>
  </si>
  <si>
    <r>
      <t xml:space="preserve">Landuse Codes
</t>
    </r>
    <r>
      <rPr>
        <i/>
        <sz val="11"/>
        <rFont val="Arial"/>
        <family val="2"/>
      </rPr>
      <t>Australian Land Use and Management (ALUM) Classification Version 7  http://www.daff.gov.au/abares/aclump/land-use/alum-classification-version-7-may-2010</t>
    </r>
  </si>
  <si>
    <t>LMP1</t>
  </si>
  <si>
    <t>LMP2</t>
  </si>
  <si>
    <t>LMP3</t>
  </si>
  <si>
    <t>LMP4</t>
  </si>
  <si>
    <t>LMP5</t>
  </si>
  <si>
    <t>Sum</t>
  </si>
  <si>
    <t>Percentage</t>
  </si>
  <si>
    <t>Location: 34°59'58.98"S, 139°1'48.78"E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</si>
</sst>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top" textRotation="178"/>
    </xf>
    <xf numFmtId="9" fontId="3" fillId="0" borderId="0" xfId="1" applyFont="1"/>
    <xf numFmtId="0" fontId="3" fillId="2" borderId="0" xfId="0" applyFont="1" applyFill="1"/>
    <xf numFmtId="0" fontId="3" fillId="0" borderId="0" xfId="0" applyFont="1" applyFill="1"/>
    <xf numFmtId="9" fontId="3" fillId="0" borderId="0" xfId="1" applyFont="1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9" fontId="3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/>
    </xf>
    <xf numFmtId="0" fontId="6" fillId="2" borderId="7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/>
    </xf>
    <xf numFmtId="0" fontId="6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0" fontId="6" fillId="3" borderId="8" xfId="0" applyFont="1" applyFill="1" applyBorder="1" applyAlignment="1">
      <alignment horizontal="center" textRotation="90"/>
    </xf>
    <xf numFmtId="0" fontId="6" fillId="4" borderId="8" xfId="0" applyFont="1" applyFill="1" applyBorder="1" applyAlignment="1">
      <alignment horizontal="center" textRotation="90"/>
    </xf>
    <xf numFmtId="0" fontId="6" fillId="5" borderId="8" xfId="0" applyFont="1" applyFill="1" applyBorder="1" applyAlignment="1">
      <alignment horizontal="center" textRotation="90"/>
    </xf>
    <xf numFmtId="164" fontId="6" fillId="3" borderId="6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6" fillId="5" borderId="6" xfId="0" applyNumberFormat="1" applyFont="1" applyFill="1" applyBorder="1" applyAlignment="1">
      <alignment horizontal="center" vertical="center"/>
    </xf>
    <xf numFmtId="164" fontId="6" fillId="3" borderId="7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5" borderId="7" xfId="0" applyNumberFormat="1" applyFont="1" applyFill="1" applyBorder="1" applyAlignment="1">
      <alignment horizontal="center" vertical="center"/>
    </xf>
    <xf numFmtId="164" fontId="6" fillId="3" borderId="9" xfId="0" applyNumberFormat="1" applyFont="1" applyFill="1" applyBorder="1" applyAlignment="1">
      <alignment horizontal="center" vertical="center"/>
    </xf>
    <xf numFmtId="164" fontId="6" fillId="4" borderId="9" xfId="0" applyNumberFormat="1" applyFont="1" applyFill="1" applyBorder="1" applyAlignment="1">
      <alignment horizontal="center" vertical="center"/>
    </xf>
    <xf numFmtId="164" fontId="6" fillId="5" borderId="9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6" fillId="0" borderId="0" xfId="0" applyFont="1"/>
    <xf numFmtId="1" fontId="6" fillId="3" borderId="6" xfId="1" applyNumberFormat="1" applyFont="1" applyFill="1" applyBorder="1" applyAlignment="1">
      <alignment horizontal="center" vertical="center"/>
    </xf>
    <xf numFmtId="1" fontId="6" fillId="4" borderId="6" xfId="1" applyNumberFormat="1" applyFont="1" applyFill="1" applyBorder="1" applyAlignment="1">
      <alignment horizontal="center" vertical="center"/>
    </xf>
    <xf numFmtId="1" fontId="6" fillId="5" borderId="6" xfId="1" applyNumberFormat="1" applyFont="1" applyFill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wrapText="1"/>
    </xf>
    <xf numFmtId="0" fontId="10" fillId="0" borderId="8" xfId="0" applyFont="1" applyFill="1" applyBorder="1" applyAlignment="1">
      <alignment horizontal="center" wrapText="1"/>
    </xf>
    <xf numFmtId="164" fontId="3" fillId="0" borderId="0" xfId="0" applyNumberFormat="1" applyFont="1"/>
    <xf numFmtId="164" fontId="9" fillId="0" borderId="6" xfId="0" applyNumberFormat="1" applyFont="1" applyBorder="1" applyAlignment="1">
      <alignment horizontal="center" vertical="center"/>
    </xf>
    <xf numFmtId="0" fontId="4" fillId="0" borderId="0" xfId="0" applyFont="1"/>
    <xf numFmtId="0" fontId="7" fillId="0" borderId="8" xfId="0" applyFont="1" applyBorder="1" applyAlignment="1">
      <alignment horizontal="center"/>
    </xf>
    <xf numFmtId="9" fontId="7" fillId="0" borderId="7" xfId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6" fillId="0" borderId="1" xfId="0" applyFont="1" applyBorder="1" applyAlignment="1"/>
    <xf numFmtId="0" fontId="6" fillId="0" borderId="10" xfId="0" applyFont="1" applyBorder="1" applyAlignment="1"/>
    <xf numFmtId="0" fontId="7" fillId="3" borderId="5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 applyAlignment="1"/>
    <xf numFmtId="0" fontId="7" fillId="3" borderId="3" xfId="0" applyFont="1" applyFill="1" applyBorder="1" applyAlignment="1"/>
    <xf numFmtId="0" fontId="7" fillId="4" borderId="5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46182</xdr:colOff>
      <xdr:row>2</xdr:row>
      <xdr:rowOff>369454</xdr:rowOff>
    </xdr:from>
    <xdr:to>
      <xdr:col>0</xdr:col>
      <xdr:colOff>1798782</xdr:colOff>
      <xdr:row>2</xdr:row>
      <xdr:rowOff>1457590</xdr:rowOff>
    </xdr:to>
    <xdr:pic>
      <xdr:nvPicPr>
        <xdr:cNvPr id="2" name="Picture 1" descr="cc logo_Thackway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82" y="761999"/>
          <a:ext cx="1752600" cy="1088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9"/>
  <sheetViews>
    <sheetView tabSelected="1" zoomScale="55" zoomScaleNormal="55" zoomScalePageLayoutView="55" workbookViewId="0">
      <pane ySplit="3" topLeftCell="A4" activePane="bottomLeft" state="frozen"/>
      <selection pane="bottomLeft" activeCell="E5" sqref="E5"/>
    </sheetView>
  </sheetViews>
  <sheetFormatPr baseColWidth="10" defaultColWidth="11.5" defaultRowHeight="12" x14ac:dyDescent="0"/>
  <cols>
    <col min="1" max="1" width="24" style="4" customWidth="1"/>
    <col min="2" max="2" width="23.5" style="1" customWidth="1"/>
    <col min="3" max="3" width="18.5" style="1" customWidth="1"/>
    <col min="4" max="6" width="23.5" style="1" customWidth="1"/>
    <col min="7" max="7" width="19.5" style="1" customWidth="1"/>
    <col min="8" max="25" width="9.1640625" style="1" customWidth="1"/>
    <col min="26" max="29" width="11.5" style="1" customWidth="1"/>
    <col min="30" max="30" width="5.6640625" style="1" customWidth="1"/>
    <col min="31" max="34" width="11.5" style="1" customWidth="1"/>
    <col min="35" max="35" width="5.5" style="1" customWidth="1"/>
    <col min="36" max="36" width="12" style="3" customWidth="1"/>
    <col min="37" max="38" width="11.33203125" style="3" customWidth="1"/>
    <col min="39" max="39" width="10.33203125" style="1" customWidth="1"/>
    <col min="40" max="16384" width="11.5" style="1"/>
  </cols>
  <sheetData>
    <row r="1" spans="1:44" ht="18">
      <c r="A1" s="62" t="s">
        <v>65</v>
      </c>
      <c r="B1" s="62"/>
      <c r="C1" s="62"/>
      <c r="D1" s="62"/>
      <c r="E1" s="62"/>
      <c r="F1" s="62"/>
      <c r="G1" s="63"/>
      <c r="H1" s="30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2"/>
      <c r="AC1" s="32"/>
    </row>
    <row r="2" spans="1:44" ht="13">
      <c r="A2" s="64" t="s">
        <v>75</v>
      </c>
      <c r="B2" s="64"/>
      <c r="C2" s="64"/>
      <c r="D2" s="64"/>
      <c r="E2" s="64"/>
      <c r="F2" s="64"/>
      <c r="G2" s="65"/>
      <c r="H2" s="66" t="s">
        <v>26</v>
      </c>
      <c r="I2" s="67"/>
      <c r="J2" s="67"/>
      <c r="K2" s="67"/>
      <c r="L2" s="67"/>
      <c r="M2" s="67"/>
      <c r="N2" s="67"/>
      <c r="O2" s="67"/>
      <c r="P2" s="67"/>
      <c r="Q2" s="67"/>
      <c r="R2" s="68"/>
      <c r="S2" s="69"/>
      <c r="T2" s="70" t="s">
        <v>16</v>
      </c>
      <c r="U2" s="71"/>
      <c r="V2" s="71"/>
      <c r="W2" s="71"/>
      <c r="X2" s="71"/>
      <c r="Y2" s="72"/>
      <c r="Z2" s="73" t="s">
        <v>24</v>
      </c>
      <c r="AA2" s="74"/>
      <c r="AB2" s="74"/>
      <c r="AC2" s="75"/>
      <c r="AE2" s="60" t="s">
        <v>73</v>
      </c>
      <c r="AF2" s="61"/>
      <c r="AG2" s="61"/>
      <c r="AH2" s="61"/>
      <c r="AJ2" s="59" t="s">
        <v>74</v>
      </c>
      <c r="AK2" s="59"/>
      <c r="AL2" s="59"/>
      <c r="AM2" s="59"/>
    </row>
    <row r="3" spans="1:44" ht="164.25" customHeight="1" thickBot="1">
      <c r="A3" s="53" t="s">
        <v>66</v>
      </c>
      <c r="B3" s="54" t="s">
        <v>67</v>
      </c>
      <c r="C3" s="53" t="s">
        <v>68</v>
      </c>
      <c r="D3" s="53" t="s">
        <v>69</v>
      </c>
      <c r="E3" s="53" t="s">
        <v>70</v>
      </c>
      <c r="F3" s="53" t="s">
        <v>71</v>
      </c>
      <c r="G3" s="53" t="s">
        <v>72</v>
      </c>
      <c r="H3" s="33" t="s">
        <v>1</v>
      </c>
      <c r="I3" s="33" t="s">
        <v>25</v>
      </c>
      <c r="J3" s="33" t="s">
        <v>2</v>
      </c>
      <c r="K3" s="33" t="s">
        <v>3</v>
      </c>
      <c r="L3" s="33" t="s">
        <v>4</v>
      </c>
      <c r="M3" s="33" t="s">
        <v>5</v>
      </c>
      <c r="N3" s="33" t="s">
        <v>29</v>
      </c>
      <c r="O3" s="33" t="s">
        <v>30</v>
      </c>
      <c r="P3" s="33" t="s">
        <v>6</v>
      </c>
      <c r="Q3" s="33" t="s">
        <v>7</v>
      </c>
      <c r="R3" s="33" t="s">
        <v>17</v>
      </c>
      <c r="S3" s="33" t="s">
        <v>18</v>
      </c>
      <c r="T3" s="34" t="s">
        <v>8</v>
      </c>
      <c r="U3" s="34" t="s">
        <v>9</v>
      </c>
      <c r="V3" s="34" t="s">
        <v>64</v>
      </c>
      <c r="W3" s="34" t="s">
        <v>10</v>
      </c>
      <c r="X3" s="34" t="s">
        <v>11</v>
      </c>
      <c r="Y3" s="34" t="s">
        <v>12</v>
      </c>
      <c r="Z3" s="35" t="s">
        <v>13</v>
      </c>
      <c r="AA3" s="35" t="s">
        <v>14</v>
      </c>
      <c r="AB3" s="35" t="s">
        <v>15</v>
      </c>
      <c r="AC3" s="35" t="s">
        <v>0</v>
      </c>
      <c r="AE3" s="45" t="s">
        <v>20</v>
      </c>
      <c r="AF3" s="46" t="s">
        <v>21</v>
      </c>
      <c r="AG3" s="47" t="s">
        <v>22</v>
      </c>
      <c r="AH3" s="58" t="s">
        <v>23</v>
      </c>
      <c r="AI3" s="48"/>
      <c r="AJ3" s="45" t="s">
        <v>20</v>
      </c>
      <c r="AK3" s="46" t="s">
        <v>21</v>
      </c>
      <c r="AL3" s="47" t="s">
        <v>22</v>
      </c>
      <c r="AM3" s="58" t="s">
        <v>23</v>
      </c>
      <c r="AR3" s="2"/>
    </row>
    <row r="4" spans="1:44" ht="26">
      <c r="A4" s="16">
        <v>1750</v>
      </c>
      <c r="B4" s="18" t="s">
        <v>36</v>
      </c>
      <c r="C4" s="19"/>
      <c r="D4" s="20" t="s">
        <v>34</v>
      </c>
      <c r="E4" s="19"/>
      <c r="F4" s="19"/>
      <c r="G4" s="21"/>
      <c r="H4" s="36">
        <v>1</v>
      </c>
      <c r="I4" s="36">
        <v>1</v>
      </c>
      <c r="J4" s="36">
        <v>1</v>
      </c>
      <c r="K4" s="36">
        <v>1</v>
      </c>
      <c r="L4" s="36">
        <v>1</v>
      </c>
      <c r="M4" s="36">
        <v>1</v>
      </c>
      <c r="N4" s="36">
        <v>1</v>
      </c>
      <c r="O4" s="36">
        <v>1</v>
      </c>
      <c r="P4" s="36">
        <v>1</v>
      </c>
      <c r="Q4" s="36">
        <v>1</v>
      </c>
      <c r="R4" s="36">
        <v>1</v>
      </c>
      <c r="S4" s="36">
        <v>1</v>
      </c>
      <c r="T4" s="37">
        <v>1</v>
      </c>
      <c r="U4" s="37">
        <v>1</v>
      </c>
      <c r="V4" s="37">
        <v>1</v>
      </c>
      <c r="W4" s="37">
        <v>1</v>
      </c>
      <c r="X4" s="37">
        <v>1</v>
      </c>
      <c r="Y4" s="37">
        <v>1</v>
      </c>
      <c r="Z4" s="38">
        <v>1</v>
      </c>
      <c r="AA4" s="38">
        <v>1</v>
      </c>
      <c r="AB4" s="38">
        <v>1</v>
      </c>
      <c r="AC4" s="38">
        <v>1</v>
      </c>
      <c r="AD4" s="55"/>
      <c r="AE4" s="36">
        <f>+SUM(H4:S4)</f>
        <v>12</v>
      </c>
      <c r="AF4" s="37">
        <f>SUM(T4:Y4)</f>
        <v>6</v>
      </c>
      <c r="AG4" s="38">
        <f>SUM(Z4:AC4)</f>
        <v>4</v>
      </c>
      <c r="AH4" s="56">
        <f>SUM(AE4:AG4)</f>
        <v>22</v>
      </c>
      <c r="AI4" s="57"/>
      <c r="AJ4" s="49">
        <f>(AE4/AE$4)*(AE$4/AH$4)*100</f>
        <v>54.54545454545454</v>
      </c>
      <c r="AK4" s="50">
        <f>(AF4/AF$4)*(AF$4/AH$4)*100</f>
        <v>27.27272727272727</v>
      </c>
      <c r="AL4" s="51">
        <f>(AG4/AG$4)*(AG$4/AH$4)*100</f>
        <v>18.181818181818183</v>
      </c>
      <c r="AM4" s="52">
        <f>SUM(AJ4:AL4)</f>
        <v>100</v>
      </c>
      <c r="AO4" s="1" t="s">
        <v>19</v>
      </c>
      <c r="AP4" s="1" t="s">
        <v>19</v>
      </c>
      <c r="AR4" s="2"/>
    </row>
    <row r="5" spans="1:44" ht="26">
      <c r="A5" s="17">
        <v>1800</v>
      </c>
      <c r="B5" s="22" t="s">
        <v>37</v>
      </c>
      <c r="C5" s="23"/>
      <c r="D5" s="24" t="s">
        <v>34</v>
      </c>
      <c r="E5" s="23"/>
      <c r="F5" s="23"/>
      <c r="G5" s="25"/>
      <c r="H5" s="39">
        <v>1</v>
      </c>
      <c r="I5" s="39">
        <v>1</v>
      </c>
      <c r="J5" s="39">
        <v>1</v>
      </c>
      <c r="K5" s="39">
        <v>1</v>
      </c>
      <c r="L5" s="39">
        <v>1</v>
      </c>
      <c r="M5" s="39">
        <v>1</v>
      </c>
      <c r="N5" s="39">
        <v>1</v>
      </c>
      <c r="O5" s="39">
        <v>1</v>
      </c>
      <c r="P5" s="39">
        <v>1</v>
      </c>
      <c r="Q5" s="39">
        <v>1</v>
      </c>
      <c r="R5" s="39">
        <v>1</v>
      </c>
      <c r="S5" s="39">
        <v>1</v>
      </c>
      <c r="T5" s="40">
        <v>1</v>
      </c>
      <c r="U5" s="40">
        <v>1</v>
      </c>
      <c r="V5" s="40">
        <v>1</v>
      </c>
      <c r="W5" s="40">
        <v>1</v>
      </c>
      <c r="X5" s="40">
        <v>1</v>
      </c>
      <c r="Y5" s="40">
        <v>1</v>
      </c>
      <c r="Z5" s="41">
        <v>1</v>
      </c>
      <c r="AA5" s="41">
        <v>1</v>
      </c>
      <c r="AB5" s="41">
        <v>1</v>
      </c>
      <c r="AC5" s="41">
        <v>1</v>
      </c>
      <c r="AD5" s="55"/>
      <c r="AE5" s="39">
        <f>+SUM(H5:S5)</f>
        <v>12</v>
      </c>
      <c r="AF5" s="40">
        <f>SUM(T5:Y5)</f>
        <v>6</v>
      </c>
      <c r="AG5" s="41">
        <f>SUM(Z5:AC5)</f>
        <v>4</v>
      </c>
      <c r="AH5" s="56">
        <v>22</v>
      </c>
      <c r="AI5" s="57"/>
      <c r="AJ5" s="49">
        <f t="shared" ref="AJ5:AJ22" si="0">(AE5/AE$4)*(AE$4/AH$4)*100</f>
        <v>54.54545454545454</v>
      </c>
      <c r="AK5" s="50">
        <f t="shared" ref="AK5:AK22" si="1">(AF5/AF$4)*(AF$4/AH$4)*100</f>
        <v>27.27272727272727</v>
      </c>
      <c r="AL5" s="51">
        <f t="shared" ref="AL5:AL22" si="2">(AG5/AG$4)*(AG$4/AH$4)*100</f>
        <v>18.181818181818183</v>
      </c>
      <c r="AM5" s="52">
        <f t="shared" ref="AM5:AM22" si="3">SUM(AJ5:AL5)</f>
        <v>100</v>
      </c>
    </row>
    <row r="6" spans="1:44" ht="26">
      <c r="A6" s="17">
        <v>1838</v>
      </c>
      <c r="B6" s="22" t="s">
        <v>38</v>
      </c>
      <c r="C6" s="24" t="s">
        <v>40</v>
      </c>
      <c r="D6" s="24" t="s">
        <v>34</v>
      </c>
      <c r="E6" s="22"/>
      <c r="F6" s="22"/>
      <c r="G6" s="25"/>
      <c r="H6" s="39">
        <v>1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1</v>
      </c>
      <c r="O6" s="39">
        <v>1</v>
      </c>
      <c r="P6" s="39">
        <v>1</v>
      </c>
      <c r="Q6" s="39">
        <v>1</v>
      </c>
      <c r="R6" s="39">
        <v>1</v>
      </c>
      <c r="S6" s="39">
        <v>1</v>
      </c>
      <c r="T6" s="40">
        <v>1</v>
      </c>
      <c r="U6" s="40">
        <v>1</v>
      </c>
      <c r="V6" s="40">
        <v>1</v>
      </c>
      <c r="W6" s="40">
        <v>1</v>
      </c>
      <c r="X6" s="40">
        <v>1</v>
      </c>
      <c r="Y6" s="40">
        <v>1</v>
      </c>
      <c r="Z6" s="41">
        <v>1</v>
      </c>
      <c r="AA6" s="41">
        <v>1</v>
      </c>
      <c r="AB6" s="41">
        <v>1</v>
      </c>
      <c r="AC6" s="41">
        <v>1</v>
      </c>
      <c r="AD6" s="55"/>
      <c r="AE6" s="39">
        <f>+SUM(H6:S6)</f>
        <v>12</v>
      </c>
      <c r="AF6" s="40">
        <f>SUM(T6:Y6)</f>
        <v>6</v>
      </c>
      <c r="AG6" s="41">
        <f>SUM(Z6:AC6)</f>
        <v>4</v>
      </c>
      <c r="AH6" s="56">
        <v>22</v>
      </c>
      <c r="AI6" s="57"/>
      <c r="AJ6" s="49">
        <f t="shared" si="0"/>
        <v>54.54545454545454</v>
      </c>
      <c r="AK6" s="50">
        <f t="shared" si="1"/>
        <v>27.27272727272727</v>
      </c>
      <c r="AL6" s="51">
        <f t="shared" si="2"/>
        <v>18.181818181818183</v>
      </c>
      <c r="AM6" s="52">
        <f t="shared" si="3"/>
        <v>100</v>
      </c>
    </row>
    <row r="7" spans="1:44" ht="26">
      <c r="A7" s="17">
        <v>1850</v>
      </c>
      <c r="B7" s="22" t="s">
        <v>39</v>
      </c>
      <c r="C7" s="22" t="s">
        <v>27</v>
      </c>
      <c r="D7" s="22" t="s">
        <v>19</v>
      </c>
      <c r="E7" s="22"/>
      <c r="F7" s="22"/>
      <c r="G7" s="22" t="s">
        <v>56</v>
      </c>
      <c r="H7" s="39">
        <v>1</v>
      </c>
      <c r="I7" s="39">
        <v>1</v>
      </c>
      <c r="J7" s="39">
        <v>1</v>
      </c>
      <c r="K7" s="39">
        <v>1</v>
      </c>
      <c r="L7" s="39">
        <v>0.9</v>
      </c>
      <c r="M7" s="39">
        <v>0.9</v>
      </c>
      <c r="N7" s="39">
        <v>1</v>
      </c>
      <c r="O7" s="39">
        <v>1</v>
      </c>
      <c r="P7" s="39">
        <v>1</v>
      </c>
      <c r="Q7" s="39">
        <v>0.5</v>
      </c>
      <c r="R7" s="39">
        <v>1</v>
      </c>
      <c r="S7" s="39">
        <v>1</v>
      </c>
      <c r="T7" s="40">
        <v>1</v>
      </c>
      <c r="U7" s="40">
        <v>1</v>
      </c>
      <c r="V7" s="40">
        <v>1</v>
      </c>
      <c r="W7" s="40">
        <v>0.7</v>
      </c>
      <c r="X7" s="40">
        <v>0.7</v>
      </c>
      <c r="Y7" s="40">
        <v>0.7</v>
      </c>
      <c r="Z7" s="41">
        <v>1</v>
      </c>
      <c r="AA7" s="41">
        <v>1</v>
      </c>
      <c r="AB7" s="41">
        <v>0.9</v>
      </c>
      <c r="AC7" s="41">
        <v>1</v>
      </c>
      <c r="AD7" s="55"/>
      <c r="AE7" s="39">
        <f t="shared" ref="AE7:AE21" si="4">+SUM(H7:S7)</f>
        <v>11.3</v>
      </c>
      <c r="AF7" s="40">
        <f t="shared" ref="AF7:AF21" si="5">SUM(T7:Y7)</f>
        <v>5.1000000000000005</v>
      </c>
      <c r="AG7" s="41">
        <f t="shared" ref="AG7:AG21" si="6">SUM(Z7:AC7)</f>
        <v>3.9</v>
      </c>
      <c r="AH7" s="56">
        <v>22</v>
      </c>
      <c r="AI7" s="57"/>
      <c r="AJ7" s="49">
        <f t="shared" si="0"/>
        <v>51.363636363636367</v>
      </c>
      <c r="AK7" s="50">
        <f t="shared" si="1"/>
        <v>23.18181818181818</v>
      </c>
      <c r="AL7" s="51">
        <f t="shared" si="2"/>
        <v>17.727272727272727</v>
      </c>
      <c r="AM7" s="52">
        <f t="shared" si="3"/>
        <v>92.27272727272728</v>
      </c>
    </row>
    <row r="8" spans="1:44" ht="26">
      <c r="A8" s="17">
        <v>1883</v>
      </c>
      <c r="B8" s="22" t="s">
        <v>41</v>
      </c>
      <c r="C8" s="22" t="s">
        <v>35</v>
      </c>
      <c r="D8" s="24"/>
      <c r="E8" s="22" t="s">
        <v>28</v>
      </c>
      <c r="F8" s="22" t="s">
        <v>60</v>
      </c>
      <c r="G8" s="22" t="s">
        <v>56</v>
      </c>
      <c r="H8" s="39">
        <v>0.9</v>
      </c>
      <c r="I8" s="39">
        <v>0.9</v>
      </c>
      <c r="J8" s="39">
        <v>1</v>
      </c>
      <c r="K8" s="39">
        <v>1</v>
      </c>
      <c r="L8" s="39">
        <v>0.9</v>
      </c>
      <c r="M8" s="39">
        <v>0.9</v>
      </c>
      <c r="N8" s="39">
        <v>1</v>
      </c>
      <c r="O8" s="39">
        <v>1</v>
      </c>
      <c r="P8" s="39">
        <v>0.8</v>
      </c>
      <c r="Q8" s="39">
        <v>0.5</v>
      </c>
      <c r="R8" s="39">
        <v>1</v>
      </c>
      <c r="S8" s="39">
        <v>1</v>
      </c>
      <c r="T8" s="40">
        <v>1</v>
      </c>
      <c r="U8" s="40">
        <v>1</v>
      </c>
      <c r="V8" s="40">
        <v>1</v>
      </c>
      <c r="W8" s="40">
        <v>0.5</v>
      </c>
      <c r="X8" s="40">
        <v>0.6</v>
      </c>
      <c r="Y8" s="40">
        <v>0.5</v>
      </c>
      <c r="Z8" s="41">
        <v>1</v>
      </c>
      <c r="AA8" s="41">
        <v>1</v>
      </c>
      <c r="AB8" s="41">
        <v>0.9</v>
      </c>
      <c r="AC8" s="41">
        <v>0.8</v>
      </c>
      <c r="AD8" s="55"/>
      <c r="AE8" s="39">
        <f t="shared" si="4"/>
        <v>10.9</v>
      </c>
      <c r="AF8" s="40">
        <f t="shared" si="5"/>
        <v>4.5999999999999996</v>
      </c>
      <c r="AG8" s="41">
        <f t="shared" si="6"/>
        <v>3.7</v>
      </c>
      <c r="AH8" s="56">
        <v>22</v>
      </c>
      <c r="AI8" s="57"/>
      <c r="AJ8" s="49">
        <f t="shared" si="0"/>
        <v>49.54545454545454</v>
      </c>
      <c r="AK8" s="50">
        <f t="shared" si="1"/>
        <v>20.909090909090907</v>
      </c>
      <c r="AL8" s="51">
        <f t="shared" si="2"/>
        <v>16.818181818181817</v>
      </c>
      <c r="AM8" s="52">
        <f t="shared" si="3"/>
        <v>87.272727272727252</v>
      </c>
    </row>
    <row r="9" spans="1:44" ht="52">
      <c r="A9" s="17">
        <v>1890</v>
      </c>
      <c r="B9" s="22" t="s">
        <v>42</v>
      </c>
      <c r="C9" s="22"/>
      <c r="D9" s="24"/>
      <c r="E9" s="22"/>
      <c r="F9" s="22" t="s">
        <v>57</v>
      </c>
      <c r="G9" s="22" t="s">
        <v>56</v>
      </c>
      <c r="H9" s="39">
        <v>0.6</v>
      </c>
      <c r="I9" s="39">
        <v>0.6</v>
      </c>
      <c r="J9" s="39">
        <v>1</v>
      </c>
      <c r="K9" s="39">
        <v>1</v>
      </c>
      <c r="L9" s="39">
        <v>0.8</v>
      </c>
      <c r="M9" s="39">
        <v>0.8</v>
      </c>
      <c r="N9" s="39">
        <v>0.9</v>
      </c>
      <c r="O9" s="39">
        <v>1</v>
      </c>
      <c r="P9" s="39">
        <v>0.8</v>
      </c>
      <c r="Q9" s="39">
        <v>0.5</v>
      </c>
      <c r="R9" s="39">
        <v>0.8</v>
      </c>
      <c r="S9" s="39">
        <v>0.8</v>
      </c>
      <c r="T9" s="40">
        <v>1</v>
      </c>
      <c r="U9" s="40">
        <v>0.8</v>
      </c>
      <c r="V9" s="40">
        <v>0.5</v>
      </c>
      <c r="W9" s="40">
        <v>0.4</v>
      </c>
      <c r="X9" s="40">
        <v>0.4</v>
      </c>
      <c r="Y9" s="40">
        <v>0.3</v>
      </c>
      <c r="Z9" s="41">
        <v>1</v>
      </c>
      <c r="AA9" s="41">
        <v>1</v>
      </c>
      <c r="AB9" s="41">
        <v>0.3</v>
      </c>
      <c r="AC9" s="41">
        <v>0.4</v>
      </c>
      <c r="AD9" s="55"/>
      <c r="AE9" s="39">
        <f t="shared" si="4"/>
        <v>9.6000000000000014</v>
      </c>
      <c r="AF9" s="40">
        <f t="shared" si="5"/>
        <v>3.3999999999999995</v>
      </c>
      <c r="AG9" s="41">
        <f t="shared" si="6"/>
        <v>2.6999999999999997</v>
      </c>
      <c r="AH9" s="56">
        <v>22</v>
      </c>
      <c r="AI9" s="57"/>
      <c r="AJ9" s="49">
        <f t="shared" si="0"/>
        <v>43.63636363636364</v>
      </c>
      <c r="AK9" s="50">
        <f t="shared" si="1"/>
        <v>15.454545454545448</v>
      </c>
      <c r="AL9" s="51">
        <f t="shared" si="2"/>
        <v>12.272727272727272</v>
      </c>
      <c r="AM9" s="52">
        <f t="shared" si="3"/>
        <v>71.36363636363636</v>
      </c>
    </row>
    <row r="10" spans="1:44" ht="26">
      <c r="A10" s="17">
        <v>1900</v>
      </c>
      <c r="B10" s="22" t="s">
        <v>43</v>
      </c>
      <c r="C10" s="22"/>
      <c r="D10" s="24" t="s">
        <v>63</v>
      </c>
      <c r="E10" s="22"/>
      <c r="F10" s="22"/>
      <c r="G10" s="22" t="s">
        <v>55</v>
      </c>
      <c r="H10" s="39">
        <v>0</v>
      </c>
      <c r="I10" s="39">
        <v>0</v>
      </c>
      <c r="J10" s="39">
        <v>0.9</v>
      </c>
      <c r="K10" s="39">
        <v>1</v>
      </c>
      <c r="L10" s="39">
        <v>0.8</v>
      </c>
      <c r="M10" s="39">
        <v>0.8</v>
      </c>
      <c r="N10" s="39">
        <v>0.9</v>
      </c>
      <c r="O10" s="39">
        <v>1</v>
      </c>
      <c r="P10" s="39">
        <v>0.8</v>
      </c>
      <c r="Q10" s="39">
        <v>0.5</v>
      </c>
      <c r="R10" s="39">
        <v>0.5</v>
      </c>
      <c r="S10" s="39">
        <v>0.5</v>
      </c>
      <c r="T10" s="40">
        <v>0</v>
      </c>
      <c r="U10" s="40">
        <v>0.1</v>
      </c>
      <c r="V10" s="40">
        <v>0.7</v>
      </c>
      <c r="W10" s="40">
        <v>0.3</v>
      </c>
      <c r="X10" s="40">
        <v>0.3</v>
      </c>
      <c r="Y10" s="40">
        <v>0.2</v>
      </c>
      <c r="Z10" s="41">
        <v>1</v>
      </c>
      <c r="AA10" s="41">
        <v>0.8</v>
      </c>
      <c r="AB10" s="41">
        <v>0.2</v>
      </c>
      <c r="AC10" s="41">
        <v>0.3</v>
      </c>
      <c r="AD10" s="55"/>
      <c r="AE10" s="39">
        <f t="shared" si="4"/>
        <v>7.7</v>
      </c>
      <c r="AF10" s="40">
        <f t="shared" si="5"/>
        <v>1.5999999999999999</v>
      </c>
      <c r="AG10" s="41">
        <f t="shared" si="6"/>
        <v>2.2999999999999998</v>
      </c>
      <c r="AH10" s="56">
        <v>22</v>
      </c>
      <c r="AI10" s="57"/>
      <c r="AJ10" s="49">
        <f t="shared" si="0"/>
        <v>35</v>
      </c>
      <c r="AK10" s="50">
        <f t="shared" si="1"/>
        <v>7.2727272727272725</v>
      </c>
      <c r="AL10" s="51">
        <f t="shared" si="2"/>
        <v>10.454545454545453</v>
      </c>
      <c r="AM10" s="52">
        <f t="shared" si="3"/>
        <v>52.727272727272727</v>
      </c>
    </row>
    <row r="11" spans="1:44" ht="26">
      <c r="A11" s="17">
        <v>1925</v>
      </c>
      <c r="B11" s="22" t="s">
        <v>44</v>
      </c>
      <c r="C11" s="22"/>
      <c r="D11" s="24"/>
      <c r="E11" s="22"/>
      <c r="F11" s="22"/>
      <c r="G11" s="22" t="s">
        <v>55</v>
      </c>
      <c r="H11" s="39">
        <v>0</v>
      </c>
      <c r="I11" s="39">
        <v>0</v>
      </c>
      <c r="J11" s="39">
        <v>0.9</v>
      </c>
      <c r="K11" s="39">
        <v>1</v>
      </c>
      <c r="L11" s="39">
        <v>0.8</v>
      </c>
      <c r="M11" s="39">
        <v>0.8</v>
      </c>
      <c r="N11" s="39">
        <v>0.9</v>
      </c>
      <c r="O11" s="39">
        <v>1</v>
      </c>
      <c r="P11" s="39">
        <v>0.5</v>
      </c>
      <c r="Q11" s="39">
        <v>0.5</v>
      </c>
      <c r="R11" s="39">
        <v>0.3</v>
      </c>
      <c r="S11" s="39">
        <v>0.3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0.1</v>
      </c>
      <c r="Z11" s="41">
        <v>1</v>
      </c>
      <c r="AA11" s="41">
        <v>0.3</v>
      </c>
      <c r="AB11" s="41">
        <v>0.1</v>
      </c>
      <c r="AC11" s="41">
        <v>0.2</v>
      </c>
      <c r="AD11" s="55"/>
      <c r="AE11" s="39">
        <f t="shared" si="4"/>
        <v>7</v>
      </c>
      <c r="AF11" s="40">
        <f t="shared" si="5"/>
        <v>0.1</v>
      </c>
      <c r="AG11" s="41">
        <f t="shared" si="6"/>
        <v>1.6</v>
      </c>
      <c r="AH11" s="56">
        <v>22</v>
      </c>
      <c r="AI11" s="57"/>
      <c r="AJ11" s="49">
        <f t="shared" si="0"/>
        <v>31.818181818181817</v>
      </c>
      <c r="AK11" s="50">
        <f t="shared" si="1"/>
        <v>0.45454545454545453</v>
      </c>
      <c r="AL11" s="51">
        <f t="shared" si="2"/>
        <v>7.2727272727272734</v>
      </c>
      <c r="AM11" s="52">
        <f t="shared" si="3"/>
        <v>39.545454545454547</v>
      </c>
    </row>
    <row r="12" spans="1:44" ht="39">
      <c r="A12" s="17">
        <v>1950</v>
      </c>
      <c r="B12" s="22" t="s">
        <v>45</v>
      </c>
      <c r="C12" s="22"/>
      <c r="D12" s="22" t="s">
        <v>33</v>
      </c>
      <c r="E12" s="22"/>
      <c r="F12" s="22"/>
      <c r="G12" s="22" t="s">
        <v>55</v>
      </c>
      <c r="H12" s="39">
        <v>0</v>
      </c>
      <c r="I12" s="39">
        <v>0</v>
      </c>
      <c r="J12" s="39">
        <v>0.9</v>
      </c>
      <c r="K12" s="39">
        <v>1</v>
      </c>
      <c r="L12" s="39">
        <v>0.8</v>
      </c>
      <c r="M12" s="39">
        <v>0.8</v>
      </c>
      <c r="N12" s="39">
        <v>0.8</v>
      </c>
      <c r="O12" s="39">
        <v>0.8</v>
      </c>
      <c r="P12" s="39">
        <v>0.5</v>
      </c>
      <c r="Q12" s="39">
        <v>0.5</v>
      </c>
      <c r="R12" s="39">
        <v>0</v>
      </c>
      <c r="S12" s="39">
        <v>0.1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0.1</v>
      </c>
      <c r="Z12" s="41">
        <v>0</v>
      </c>
      <c r="AA12" s="41">
        <v>0</v>
      </c>
      <c r="AB12" s="41">
        <v>0.1</v>
      </c>
      <c r="AC12" s="41">
        <v>0.2</v>
      </c>
      <c r="AD12" s="55"/>
      <c r="AE12" s="39">
        <f t="shared" si="4"/>
        <v>6.1999999999999993</v>
      </c>
      <c r="AF12" s="40">
        <f t="shared" si="5"/>
        <v>0.1</v>
      </c>
      <c r="AG12" s="41">
        <f t="shared" si="6"/>
        <v>0.30000000000000004</v>
      </c>
      <c r="AH12" s="56">
        <v>22</v>
      </c>
      <c r="AI12" s="57"/>
      <c r="AJ12" s="49">
        <f t="shared" si="0"/>
        <v>28.181818181818173</v>
      </c>
      <c r="AK12" s="50">
        <f t="shared" si="1"/>
        <v>0.45454545454545453</v>
      </c>
      <c r="AL12" s="51">
        <f t="shared" si="2"/>
        <v>1.363636363636364</v>
      </c>
      <c r="AM12" s="52">
        <f t="shared" si="3"/>
        <v>29.999999999999989</v>
      </c>
    </row>
    <row r="13" spans="1:44" ht="39">
      <c r="A13" s="17">
        <v>1974</v>
      </c>
      <c r="B13" s="22" t="s">
        <v>36</v>
      </c>
      <c r="C13" s="26" t="s">
        <v>58</v>
      </c>
      <c r="D13" s="22" t="s">
        <v>32</v>
      </c>
      <c r="E13" s="22" t="s">
        <v>52</v>
      </c>
      <c r="F13" s="22" t="s">
        <v>59</v>
      </c>
      <c r="G13" s="22" t="s">
        <v>54</v>
      </c>
      <c r="H13" s="39">
        <v>0</v>
      </c>
      <c r="I13" s="39">
        <v>0</v>
      </c>
      <c r="J13" s="39">
        <v>0.9</v>
      </c>
      <c r="K13" s="39">
        <v>1</v>
      </c>
      <c r="L13" s="39">
        <v>0.8</v>
      </c>
      <c r="M13" s="39">
        <v>0.9</v>
      </c>
      <c r="N13" s="39">
        <v>0.8</v>
      </c>
      <c r="O13" s="39">
        <v>0.8</v>
      </c>
      <c r="P13" s="39">
        <v>0.5</v>
      </c>
      <c r="Q13" s="39">
        <v>1</v>
      </c>
      <c r="R13" s="39">
        <v>0</v>
      </c>
      <c r="S13" s="39">
        <v>0.1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0.1</v>
      </c>
      <c r="Z13" s="41">
        <v>0.2</v>
      </c>
      <c r="AA13" s="41">
        <v>0.2</v>
      </c>
      <c r="AB13" s="41">
        <v>0.1</v>
      </c>
      <c r="AC13" s="41">
        <v>0.2</v>
      </c>
      <c r="AD13" s="55"/>
      <c r="AE13" s="39">
        <f t="shared" si="4"/>
        <v>6.8</v>
      </c>
      <c r="AF13" s="40">
        <f t="shared" si="5"/>
        <v>0.1</v>
      </c>
      <c r="AG13" s="41">
        <f t="shared" si="6"/>
        <v>0.7</v>
      </c>
      <c r="AH13" s="56">
        <v>22</v>
      </c>
      <c r="AI13" s="57"/>
      <c r="AJ13" s="49">
        <f t="shared" si="0"/>
        <v>30.909090909090907</v>
      </c>
      <c r="AK13" s="50">
        <f t="shared" si="1"/>
        <v>0.45454545454545453</v>
      </c>
      <c r="AL13" s="51">
        <f t="shared" si="2"/>
        <v>3.1818181818181817</v>
      </c>
      <c r="AM13" s="52">
        <f t="shared" si="3"/>
        <v>34.54545454545454</v>
      </c>
    </row>
    <row r="14" spans="1:44" ht="39">
      <c r="A14" s="17">
        <v>1975</v>
      </c>
      <c r="B14" s="22" t="s">
        <v>37</v>
      </c>
      <c r="C14" s="26" t="s">
        <v>58</v>
      </c>
      <c r="D14" s="24"/>
      <c r="E14" s="22" t="s">
        <v>52</v>
      </c>
      <c r="F14" s="22" t="s">
        <v>53</v>
      </c>
      <c r="G14" s="25"/>
      <c r="H14" s="39">
        <v>0</v>
      </c>
      <c r="I14" s="39">
        <v>0</v>
      </c>
      <c r="J14" s="39">
        <v>0.9</v>
      </c>
      <c r="K14" s="39">
        <v>1</v>
      </c>
      <c r="L14" s="39">
        <v>0.8</v>
      </c>
      <c r="M14" s="39">
        <v>0.9</v>
      </c>
      <c r="N14" s="39">
        <v>0.8</v>
      </c>
      <c r="O14" s="39">
        <v>0.8</v>
      </c>
      <c r="P14" s="39">
        <v>0.5</v>
      </c>
      <c r="Q14" s="39">
        <v>1</v>
      </c>
      <c r="R14" s="39">
        <v>0</v>
      </c>
      <c r="S14" s="39">
        <v>0.1</v>
      </c>
      <c r="T14" s="40">
        <v>0.1</v>
      </c>
      <c r="U14" s="40">
        <v>0.1</v>
      </c>
      <c r="V14" s="40">
        <v>0.1</v>
      </c>
      <c r="W14" s="40">
        <v>0.1</v>
      </c>
      <c r="X14" s="40">
        <v>0.1</v>
      </c>
      <c r="Y14" s="40">
        <v>0.1</v>
      </c>
      <c r="Z14" s="41">
        <v>0.4</v>
      </c>
      <c r="AA14" s="41">
        <v>0.4</v>
      </c>
      <c r="AB14" s="41">
        <v>0.1</v>
      </c>
      <c r="AC14" s="41">
        <v>0.2</v>
      </c>
      <c r="AD14" s="55"/>
      <c r="AE14" s="39">
        <f t="shared" si="4"/>
        <v>6.8</v>
      </c>
      <c r="AF14" s="40">
        <f t="shared" si="5"/>
        <v>0.6</v>
      </c>
      <c r="AG14" s="41">
        <f t="shared" si="6"/>
        <v>1.1000000000000001</v>
      </c>
      <c r="AH14" s="56">
        <v>22</v>
      </c>
      <c r="AI14" s="57"/>
      <c r="AJ14" s="49">
        <f t="shared" si="0"/>
        <v>30.909090909090907</v>
      </c>
      <c r="AK14" s="50">
        <f t="shared" si="1"/>
        <v>2.7272727272727266</v>
      </c>
      <c r="AL14" s="51">
        <f t="shared" si="2"/>
        <v>5</v>
      </c>
      <c r="AM14" s="52">
        <f t="shared" si="3"/>
        <v>38.636363636363633</v>
      </c>
    </row>
    <row r="15" spans="1:44" ht="39">
      <c r="A15" s="17">
        <v>1980</v>
      </c>
      <c r="B15" s="22" t="s">
        <v>38</v>
      </c>
      <c r="C15" s="26" t="s">
        <v>58</v>
      </c>
      <c r="D15" s="22"/>
      <c r="E15" s="22" t="s">
        <v>52</v>
      </c>
      <c r="F15" s="22" t="s">
        <v>59</v>
      </c>
      <c r="G15" s="22"/>
      <c r="H15" s="39">
        <v>0</v>
      </c>
      <c r="I15" s="39">
        <v>0</v>
      </c>
      <c r="J15" s="39">
        <v>0.9</v>
      </c>
      <c r="K15" s="39">
        <v>1</v>
      </c>
      <c r="L15" s="39">
        <v>0.8</v>
      </c>
      <c r="M15" s="39">
        <v>0.9</v>
      </c>
      <c r="N15" s="39">
        <v>0.8</v>
      </c>
      <c r="O15" s="39">
        <v>0.9</v>
      </c>
      <c r="P15" s="39">
        <v>0.5</v>
      </c>
      <c r="Q15" s="39">
        <v>1</v>
      </c>
      <c r="R15" s="39">
        <v>0.1</v>
      </c>
      <c r="S15" s="39">
        <v>0.1</v>
      </c>
      <c r="T15" s="40">
        <v>0.1</v>
      </c>
      <c r="U15" s="40">
        <v>0.1</v>
      </c>
      <c r="V15" s="40">
        <v>0.1</v>
      </c>
      <c r="W15" s="40">
        <v>0.1</v>
      </c>
      <c r="X15" s="40">
        <v>0.1</v>
      </c>
      <c r="Y15" s="40">
        <v>0.1</v>
      </c>
      <c r="Z15" s="41">
        <v>0.6</v>
      </c>
      <c r="AA15" s="41">
        <v>0.6</v>
      </c>
      <c r="AB15" s="41">
        <v>0.1</v>
      </c>
      <c r="AC15" s="41">
        <v>0.3</v>
      </c>
      <c r="AD15" s="55"/>
      <c r="AE15" s="39">
        <f t="shared" si="4"/>
        <v>7</v>
      </c>
      <c r="AF15" s="40">
        <f t="shared" si="5"/>
        <v>0.6</v>
      </c>
      <c r="AG15" s="41">
        <f t="shared" si="6"/>
        <v>1.6</v>
      </c>
      <c r="AH15" s="56">
        <v>22</v>
      </c>
      <c r="AI15" s="57"/>
      <c r="AJ15" s="49">
        <f t="shared" si="0"/>
        <v>31.818181818181817</v>
      </c>
      <c r="AK15" s="50">
        <f t="shared" si="1"/>
        <v>2.7272727272727266</v>
      </c>
      <c r="AL15" s="51">
        <f t="shared" si="2"/>
        <v>7.2727272727272734</v>
      </c>
      <c r="AM15" s="52">
        <f t="shared" si="3"/>
        <v>41.81818181818182</v>
      </c>
    </row>
    <row r="16" spans="1:44" ht="39">
      <c r="A16" s="17">
        <v>1983</v>
      </c>
      <c r="B16" s="22" t="s">
        <v>39</v>
      </c>
      <c r="C16" s="24" t="s">
        <v>61</v>
      </c>
      <c r="D16" s="22"/>
      <c r="E16" s="22" t="s">
        <v>52</v>
      </c>
      <c r="F16" s="22" t="s">
        <v>59</v>
      </c>
      <c r="G16" s="22" t="s">
        <v>31</v>
      </c>
      <c r="H16" s="39">
        <v>0</v>
      </c>
      <c r="I16" s="39">
        <v>0</v>
      </c>
      <c r="J16" s="39">
        <v>0.9</v>
      </c>
      <c r="K16" s="39">
        <v>1</v>
      </c>
      <c r="L16" s="39">
        <v>0.8</v>
      </c>
      <c r="M16" s="39">
        <v>0.9</v>
      </c>
      <c r="N16" s="39">
        <v>0.9</v>
      </c>
      <c r="O16" s="39">
        <v>0.9</v>
      </c>
      <c r="P16" s="39">
        <v>0.5</v>
      </c>
      <c r="Q16" s="39">
        <v>1</v>
      </c>
      <c r="R16" s="39">
        <v>0.5</v>
      </c>
      <c r="S16" s="39">
        <v>0.4</v>
      </c>
      <c r="T16" s="40">
        <v>0.1</v>
      </c>
      <c r="U16" s="40">
        <v>0.2</v>
      </c>
      <c r="V16" s="40">
        <v>0.1</v>
      </c>
      <c r="W16" s="40">
        <v>0.1</v>
      </c>
      <c r="X16" s="40">
        <v>0.1</v>
      </c>
      <c r="Y16" s="40">
        <v>0.1</v>
      </c>
      <c r="Z16" s="41">
        <v>0.7</v>
      </c>
      <c r="AA16" s="41">
        <v>0.7</v>
      </c>
      <c r="AB16" s="41">
        <v>0.2</v>
      </c>
      <c r="AC16" s="41">
        <v>0.4</v>
      </c>
      <c r="AD16" s="55"/>
      <c r="AE16" s="39">
        <f t="shared" si="4"/>
        <v>7.8000000000000007</v>
      </c>
      <c r="AF16" s="40">
        <f t="shared" si="5"/>
        <v>0.7</v>
      </c>
      <c r="AG16" s="41">
        <f t="shared" si="6"/>
        <v>2</v>
      </c>
      <c r="AH16" s="56">
        <v>22</v>
      </c>
      <c r="AI16" s="57"/>
      <c r="AJ16" s="49">
        <f t="shared" si="0"/>
        <v>35.454545454545453</v>
      </c>
      <c r="AK16" s="50">
        <f t="shared" si="1"/>
        <v>3.1818181818181817</v>
      </c>
      <c r="AL16" s="51">
        <f t="shared" si="2"/>
        <v>9.0909090909090917</v>
      </c>
      <c r="AM16" s="52">
        <f t="shared" si="3"/>
        <v>47.727272727272727</v>
      </c>
    </row>
    <row r="17" spans="1:39" ht="39">
      <c r="A17" s="17">
        <v>1990</v>
      </c>
      <c r="B17" s="22" t="s">
        <v>46</v>
      </c>
      <c r="C17" s="24" t="s">
        <v>61</v>
      </c>
      <c r="D17" s="22"/>
      <c r="E17" s="22" t="s">
        <v>52</v>
      </c>
      <c r="F17" s="22" t="s">
        <v>59</v>
      </c>
      <c r="G17" s="25"/>
      <c r="H17" s="39">
        <v>0</v>
      </c>
      <c r="I17" s="39">
        <v>0</v>
      </c>
      <c r="J17" s="39">
        <v>0.9</v>
      </c>
      <c r="K17" s="39">
        <v>1</v>
      </c>
      <c r="L17" s="39">
        <v>0.9</v>
      </c>
      <c r="M17" s="39">
        <v>1</v>
      </c>
      <c r="N17" s="39">
        <v>1</v>
      </c>
      <c r="O17" s="39">
        <v>1</v>
      </c>
      <c r="P17" s="39">
        <v>0.5</v>
      </c>
      <c r="Q17" s="39">
        <v>1</v>
      </c>
      <c r="R17" s="39">
        <v>0.8</v>
      </c>
      <c r="S17" s="39">
        <v>0.6</v>
      </c>
      <c r="T17" s="40">
        <v>0.2</v>
      </c>
      <c r="U17" s="40">
        <v>0.3</v>
      </c>
      <c r="V17" s="40">
        <v>0.2</v>
      </c>
      <c r="W17" s="40">
        <v>0.1</v>
      </c>
      <c r="X17" s="40">
        <v>0.1</v>
      </c>
      <c r="Y17" s="40">
        <v>0.1</v>
      </c>
      <c r="Z17" s="41">
        <v>0.9</v>
      </c>
      <c r="AA17" s="41">
        <v>0.9</v>
      </c>
      <c r="AB17" s="41">
        <v>0.3</v>
      </c>
      <c r="AC17" s="41">
        <v>0.5</v>
      </c>
      <c r="AD17" s="55"/>
      <c r="AE17" s="39">
        <f t="shared" si="4"/>
        <v>8.6999999999999993</v>
      </c>
      <c r="AF17" s="40">
        <f t="shared" si="5"/>
        <v>0.99999999999999989</v>
      </c>
      <c r="AG17" s="41">
        <f t="shared" si="6"/>
        <v>2.6</v>
      </c>
      <c r="AH17" s="56">
        <v>22</v>
      </c>
      <c r="AI17" s="57"/>
      <c r="AJ17" s="49">
        <f t="shared" si="0"/>
        <v>39.54545454545454</v>
      </c>
      <c r="AK17" s="50">
        <f t="shared" si="1"/>
        <v>4.545454545454545</v>
      </c>
      <c r="AL17" s="51">
        <f t="shared" si="2"/>
        <v>11.81818181818182</v>
      </c>
      <c r="AM17" s="52">
        <f t="shared" si="3"/>
        <v>55.909090909090907</v>
      </c>
    </row>
    <row r="18" spans="1:39" ht="39">
      <c r="A18" s="17">
        <v>1995</v>
      </c>
      <c r="B18" s="22" t="s">
        <v>47</v>
      </c>
      <c r="C18" s="24" t="s">
        <v>61</v>
      </c>
      <c r="D18" s="22"/>
      <c r="E18" s="22" t="s">
        <v>52</v>
      </c>
      <c r="F18" s="22" t="s">
        <v>59</v>
      </c>
      <c r="G18" s="25"/>
      <c r="H18" s="39">
        <v>0</v>
      </c>
      <c r="I18" s="39">
        <v>0</v>
      </c>
      <c r="J18" s="39">
        <v>1</v>
      </c>
      <c r="K18" s="39">
        <v>1</v>
      </c>
      <c r="L18" s="39">
        <v>0.9</v>
      </c>
      <c r="M18" s="39">
        <v>1</v>
      </c>
      <c r="N18" s="39">
        <v>1</v>
      </c>
      <c r="O18" s="39">
        <v>1</v>
      </c>
      <c r="P18" s="39">
        <v>0.8</v>
      </c>
      <c r="Q18" s="39">
        <v>1</v>
      </c>
      <c r="R18" s="39">
        <v>1</v>
      </c>
      <c r="S18" s="39">
        <v>0.8</v>
      </c>
      <c r="T18" s="40">
        <v>0.4</v>
      </c>
      <c r="U18" s="40">
        <v>0.3</v>
      </c>
      <c r="V18" s="40">
        <v>0.2</v>
      </c>
      <c r="W18" s="40">
        <v>0.2</v>
      </c>
      <c r="X18" s="40">
        <v>0.1</v>
      </c>
      <c r="Y18" s="40">
        <v>0.2</v>
      </c>
      <c r="Z18" s="41">
        <v>1</v>
      </c>
      <c r="AA18" s="41">
        <v>1</v>
      </c>
      <c r="AB18" s="41">
        <v>0.3</v>
      </c>
      <c r="AC18" s="41">
        <v>0.5</v>
      </c>
      <c r="AD18" s="55"/>
      <c r="AE18" s="39">
        <f t="shared" si="4"/>
        <v>9.5</v>
      </c>
      <c r="AF18" s="40">
        <f t="shared" si="5"/>
        <v>1.4</v>
      </c>
      <c r="AG18" s="41">
        <f t="shared" si="6"/>
        <v>2.8</v>
      </c>
      <c r="AH18" s="56">
        <v>22</v>
      </c>
      <c r="AI18" s="57"/>
      <c r="AJ18" s="49">
        <f t="shared" si="0"/>
        <v>43.18181818181818</v>
      </c>
      <c r="AK18" s="50">
        <f t="shared" si="1"/>
        <v>6.3636363636363633</v>
      </c>
      <c r="AL18" s="51">
        <f t="shared" si="2"/>
        <v>12.727272727272727</v>
      </c>
      <c r="AM18" s="52">
        <f t="shared" si="3"/>
        <v>62.272727272727273</v>
      </c>
    </row>
    <row r="19" spans="1:39" ht="26">
      <c r="A19" s="17">
        <v>2000</v>
      </c>
      <c r="B19" s="22" t="s">
        <v>48</v>
      </c>
      <c r="C19" s="24"/>
      <c r="D19" s="22"/>
      <c r="E19" s="22" t="s">
        <v>52</v>
      </c>
      <c r="F19" s="22" t="s">
        <v>59</v>
      </c>
      <c r="G19" s="25"/>
      <c r="H19" s="39">
        <v>0</v>
      </c>
      <c r="I19" s="39">
        <v>0</v>
      </c>
      <c r="J19" s="39">
        <v>1</v>
      </c>
      <c r="K19" s="39">
        <v>1</v>
      </c>
      <c r="L19" s="39">
        <v>1</v>
      </c>
      <c r="M19" s="39">
        <v>1</v>
      </c>
      <c r="N19" s="39">
        <v>1</v>
      </c>
      <c r="O19" s="39">
        <v>1</v>
      </c>
      <c r="P19" s="39">
        <v>0.8</v>
      </c>
      <c r="Q19" s="39">
        <v>1</v>
      </c>
      <c r="R19" s="39">
        <v>1</v>
      </c>
      <c r="S19" s="39">
        <v>1</v>
      </c>
      <c r="T19" s="40">
        <v>0.5</v>
      </c>
      <c r="U19" s="40">
        <v>0.4</v>
      </c>
      <c r="V19" s="40">
        <v>0.3</v>
      </c>
      <c r="W19" s="40">
        <v>0.2</v>
      </c>
      <c r="X19" s="40">
        <v>0.2</v>
      </c>
      <c r="Y19" s="40">
        <v>0.2</v>
      </c>
      <c r="Z19" s="41">
        <v>1</v>
      </c>
      <c r="AA19" s="41">
        <v>1</v>
      </c>
      <c r="AB19" s="41">
        <v>0.4</v>
      </c>
      <c r="AC19" s="41">
        <v>0.5</v>
      </c>
      <c r="AD19" s="55"/>
      <c r="AE19" s="39">
        <f t="shared" si="4"/>
        <v>9.8000000000000007</v>
      </c>
      <c r="AF19" s="40">
        <f t="shared" si="5"/>
        <v>1.7999999999999998</v>
      </c>
      <c r="AG19" s="41">
        <f t="shared" si="6"/>
        <v>2.9</v>
      </c>
      <c r="AH19" s="56">
        <v>22</v>
      </c>
      <c r="AI19" s="57"/>
      <c r="AJ19" s="49">
        <f t="shared" si="0"/>
        <v>44.545454545454547</v>
      </c>
      <c r="AK19" s="50">
        <f t="shared" si="1"/>
        <v>8.1818181818181799</v>
      </c>
      <c r="AL19" s="51">
        <f t="shared" si="2"/>
        <v>13.18181818181818</v>
      </c>
      <c r="AM19" s="52">
        <f t="shared" si="3"/>
        <v>65.909090909090907</v>
      </c>
    </row>
    <row r="20" spans="1:39" ht="39">
      <c r="A20" s="17">
        <v>2005</v>
      </c>
      <c r="B20" s="22" t="s">
        <v>49</v>
      </c>
      <c r="C20" s="24" t="s">
        <v>62</v>
      </c>
      <c r="D20" s="22"/>
      <c r="E20" s="22" t="s">
        <v>52</v>
      </c>
      <c r="F20" s="22" t="s">
        <v>59</v>
      </c>
      <c r="G20" s="25"/>
      <c r="H20" s="39">
        <v>0</v>
      </c>
      <c r="I20" s="39">
        <v>0</v>
      </c>
      <c r="J20" s="39">
        <v>1</v>
      </c>
      <c r="K20" s="39">
        <v>1</v>
      </c>
      <c r="L20" s="39">
        <v>1</v>
      </c>
      <c r="M20" s="39">
        <v>1</v>
      </c>
      <c r="N20" s="39">
        <v>1</v>
      </c>
      <c r="O20" s="39">
        <v>1</v>
      </c>
      <c r="P20" s="39">
        <v>0.8</v>
      </c>
      <c r="Q20" s="39">
        <v>1</v>
      </c>
      <c r="R20" s="39">
        <v>1</v>
      </c>
      <c r="S20" s="39">
        <v>1</v>
      </c>
      <c r="T20" s="40">
        <v>0.6</v>
      </c>
      <c r="U20" s="40">
        <v>0.4</v>
      </c>
      <c r="V20" s="40">
        <v>0.3</v>
      </c>
      <c r="W20" s="40">
        <v>0.2</v>
      </c>
      <c r="X20" s="40">
        <v>0.3</v>
      </c>
      <c r="Y20" s="40">
        <v>0.2</v>
      </c>
      <c r="Z20" s="41">
        <v>1</v>
      </c>
      <c r="AA20" s="41">
        <v>1</v>
      </c>
      <c r="AB20" s="41">
        <v>0.5</v>
      </c>
      <c r="AC20" s="41">
        <v>0.6</v>
      </c>
      <c r="AD20" s="55"/>
      <c r="AE20" s="39">
        <f t="shared" si="4"/>
        <v>9.8000000000000007</v>
      </c>
      <c r="AF20" s="40">
        <f t="shared" si="5"/>
        <v>2</v>
      </c>
      <c r="AG20" s="41">
        <f t="shared" si="6"/>
        <v>3.1</v>
      </c>
      <c r="AH20" s="56">
        <v>22</v>
      </c>
      <c r="AI20" s="57"/>
      <c r="AJ20" s="49">
        <f t="shared" si="0"/>
        <v>44.545454545454547</v>
      </c>
      <c r="AK20" s="50">
        <f t="shared" si="1"/>
        <v>9.0909090909090899</v>
      </c>
      <c r="AL20" s="51">
        <f t="shared" si="2"/>
        <v>14.090909090909093</v>
      </c>
      <c r="AM20" s="52">
        <f t="shared" si="3"/>
        <v>67.727272727272734</v>
      </c>
    </row>
    <row r="21" spans="1:39" ht="26">
      <c r="A21" s="17">
        <v>2010</v>
      </c>
      <c r="B21" s="22" t="s">
        <v>50</v>
      </c>
      <c r="C21" s="27"/>
      <c r="D21" s="28"/>
      <c r="E21" s="22" t="s">
        <v>52</v>
      </c>
      <c r="F21" s="22" t="s">
        <v>59</v>
      </c>
      <c r="G21" s="29"/>
      <c r="H21" s="42">
        <v>0</v>
      </c>
      <c r="I21" s="42">
        <v>0</v>
      </c>
      <c r="J21" s="42">
        <v>1</v>
      </c>
      <c r="K21" s="42">
        <v>1</v>
      </c>
      <c r="L21" s="42">
        <v>1</v>
      </c>
      <c r="M21" s="42">
        <v>1</v>
      </c>
      <c r="N21" s="42">
        <v>1</v>
      </c>
      <c r="O21" s="42">
        <v>1</v>
      </c>
      <c r="P21" s="42">
        <v>1</v>
      </c>
      <c r="Q21" s="42">
        <v>1</v>
      </c>
      <c r="R21" s="42">
        <v>1</v>
      </c>
      <c r="S21" s="42">
        <v>1</v>
      </c>
      <c r="T21" s="43">
        <v>0.7</v>
      </c>
      <c r="U21" s="43">
        <v>0.4</v>
      </c>
      <c r="V21" s="43">
        <v>0.4</v>
      </c>
      <c r="W21" s="43">
        <v>0.3</v>
      </c>
      <c r="X21" s="43">
        <v>0.3</v>
      </c>
      <c r="Y21" s="43">
        <v>0.2</v>
      </c>
      <c r="Z21" s="44">
        <v>1</v>
      </c>
      <c r="AA21" s="44">
        <v>1</v>
      </c>
      <c r="AB21" s="44">
        <v>0.5</v>
      </c>
      <c r="AC21" s="44">
        <v>0.7</v>
      </c>
      <c r="AD21" s="55"/>
      <c r="AE21" s="39">
        <f t="shared" si="4"/>
        <v>10</v>
      </c>
      <c r="AF21" s="40">
        <f t="shared" si="5"/>
        <v>2.3000000000000003</v>
      </c>
      <c r="AG21" s="41">
        <f t="shared" si="6"/>
        <v>3.2</v>
      </c>
      <c r="AH21" s="56">
        <v>22</v>
      </c>
      <c r="AI21" s="57"/>
      <c r="AJ21" s="49">
        <f t="shared" si="0"/>
        <v>45.454545454545453</v>
      </c>
      <c r="AK21" s="50">
        <f t="shared" si="1"/>
        <v>10.454545454545453</v>
      </c>
      <c r="AL21" s="51">
        <f t="shared" si="2"/>
        <v>14.545454545454547</v>
      </c>
      <c r="AM21" s="52">
        <f t="shared" si="3"/>
        <v>70.454545454545453</v>
      </c>
    </row>
    <row r="22" spans="1:39" ht="26">
      <c r="A22" s="17">
        <v>2012</v>
      </c>
      <c r="B22" s="22" t="s">
        <v>51</v>
      </c>
      <c r="C22" s="23"/>
      <c r="D22" s="24"/>
      <c r="E22" s="22" t="s">
        <v>52</v>
      </c>
      <c r="F22" s="22" t="s">
        <v>59</v>
      </c>
      <c r="G22" s="25"/>
      <c r="H22" s="39">
        <v>0</v>
      </c>
      <c r="I22" s="39">
        <v>0</v>
      </c>
      <c r="J22" s="39">
        <v>1</v>
      </c>
      <c r="K22" s="39">
        <v>1</v>
      </c>
      <c r="L22" s="39">
        <v>1</v>
      </c>
      <c r="M22" s="39">
        <v>1</v>
      </c>
      <c r="N22" s="39">
        <v>1</v>
      </c>
      <c r="O22" s="39">
        <v>1</v>
      </c>
      <c r="P22" s="39">
        <v>1</v>
      </c>
      <c r="Q22" s="39">
        <v>1</v>
      </c>
      <c r="R22" s="39">
        <v>1</v>
      </c>
      <c r="S22" s="39">
        <v>1</v>
      </c>
      <c r="T22" s="40">
        <v>0.7</v>
      </c>
      <c r="U22" s="40">
        <v>0.4</v>
      </c>
      <c r="V22" s="40">
        <v>0.4</v>
      </c>
      <c r="W22" s="40">
        <v>0.3</v>
      </c>
      <c r="X22" s="40">
        <v>0.3</v>
      </c>
      <c r="Y22" s="40">
        <v>0.2</v>
      </c>
      <c r="Z22" s="41">
        <v>1</v>
      </c>
      <c r="AA22" s="41">
        <v>1</v>
      </c>
      <c r="AB22" s="41">
        <v>0.5</v>
      </c>
      <c r="AC22" s="41">
        <v>0.7</v>
      </c>
      <c r="AD22" s="55"/>
      <c r="AE22" s="39">
        <f>+SUM(H22:S22)</f>
        <v>10</v>
      </c>
      <c r="AF22" s="40">
        <f>SUM(T22:Y22)</f>
        <v>2.3000000000000003</v>
      </c>
      <c r="AG22" s="41">
        <f>SUM(Z22:AC22)</f>
        <v>3.2</v>
      </c>
      <c r="AH22" s="56">
        <v>22</v>
      </c>
      <c r="AI22" s="57"/>
      <c r="AJ22" s="49">
        <f t="shared" si="0"/>
        <v>45.454545454545453</v>
      </c>
      <c r="AK22" s="50">
        <f t="shared" si="1"/>
        <v>10.454545454545453</v>
      </c>
      <c r="AL22" s="51">
        <f t="shared" si="2"/>
        <v>14.545454545454547</v>
      </c>
      <c r="AM22" s="52">
        <f t="shared" si="3"/>
        <v>70.454545454545453</v>
      </c>
    </row>
    <row r="23" spans="1:39" s="13" customFormat="1">
      <c r="A23" s="7"/>
      <c r="B23" s="8"/>
      <c r="C23" s="9"/>
      <c r="D23" s="10"/>
      <c r="E23" s="11"/>
      <c r="F23" s="12"/>
      <c r="G23" s="10"/>
      <c r="AJ23" s="14"/>
      <c r="AK23" s="14"/>
      <c r="AL23" s="14"/>
      <c r="AM23" s="14"/>
    </row>
    <row r="24" spans="1:39" s="13" customFormat="1">
      <c r="A24" s="15"/>
      <c r="B24" s="8"/>
      <c r="C24" s="10"/>
      <c r="D24" s="10"/>
      <c r="E24" s="10"/>
      <c r="F24" s="12"/>
      <c r="G24" s="10"/>
      <c r="AJ24" s="14"/>
      <c r="AK24" s="14"/>
      <c r="AL24" s="14"/>
      <c r="AM24" s="14"/>
    </row>
    <row r="25" spans="1:39" s="13" customFormat="1">
      <c r="A25" s="15"/>
      <c r="B25" s="8"/>
      <c r="C25" s="10"/>
      <c r="D25" s="10"/>
      <c r="E25" s="10"/>
      <c r="F25" s="12"/>
      <c r="G25" s="10"/>
      <c r="AJ25" s="14"/>
      <c r="AK25" s="14"/>
      <c r="AL25" s="14"/>
      <c r="AM25" s="14"/>
    </row>
    <row r="26" spans="1:39" s="13" customFormat="1">
      <c r="A26" s="15"/>
      <c r="B26" s="8"/>
      <c r="C26" s="10"/>
      <c r="D26" s="10"/>
      <c r="E26" s="10"/>
      <c r="F26" s="10"/>
      <c r="G26" s="10"/>
      <c r="AJ26" s="14"/>
      <c r="AK26" s="14"/>
      <c r="AL26" s="14"/>
      <c r="AM26" s="14"/>
    </row>
    <row r="27" spans="1:39" s="13" customFormat="1">
      <c r="A27" s="15"/>
      <c r="B27" s="8"/>
      <c r="C27" s="10"/>
      <c r="D27" s="10"/>
      <c r="E27" s="12"/>
      <c r="F27" s="10"/>
      <c r="G27" s="12"/>
      <c r="AJ27" s="14"/>
      <c r="AK27" s="14"/>
      <c r="AL27" s="14"/>
      <c r="AM27" s="14"/>
    </row>
    <row r="28" spans="1:39" s="13" customFormat="1">
      <c r="A28" s="15"/>
      <c r="B28" s="8"/>
      <c r="C28" s="10"/>
      <c r="D28" s="10"/>
      <c r="E28" s="10"/>
      <c r="F28" s="10"/>
      <c r="G28" s="12"/>
      <c r="AJ28" s="14"/>
      <c r="AK28" s="14"/>
      <c r="AL28" s="14"/>
      <c r="AM28" s="14"/>
    </row>
    <row r="29" spans="1:39" s="13" customFormat="1">
      <c r="A29" s="15"/>
      <c r="B29" s="8"/>
      <c r="C29" s="10"/>
      <c r="D29" s="10"/>
      <c r="E29" s="10"/>
      <c r="F29" s="10"/>
      <c r="G29" s="12"/>
      <c r="AJ29" s="14"/>
      <c r="AK29" s="14"/>
      <c r="AL29" s="14"/>
      <c r="AM29" s="14"/>
    </row>
    <row r="30" spans="1:39" s="13" customFormat="1" ht="15.75" customHeight="1">
      <c r="A30" s="15"/>
      <c r="B30" s="8"/>
      <c r="C30" s="10"/>
      <c r="D30" s="10"/>
      <c r="E30" s="10"/>
      <c r="F30" s="10"/>
      <c r="G30" s="5"/>
      <c r="AJ30" s="14"/>
      <c r="AK30" s="14"/>
      <c r="AL30" s="14"/>
      <c r="AM30" s="14"/>
    </row>
    <row r="31" spans="1:39" s="13" customFormat="1">
      <c r="A31" s="15"/>
      <c r="B31" s="8"/>
      <c r="C31" s="10"/>
      <c r="D31" s="10"/>
      <c r="E31" s="10"/>
      <c r="F31" s="10"/>
      <c r="G31" s="5"/>
      <c r="AJ31" s="14"/>
      <c r="AK31" s="14"/>
      <c r="AL31" s="14"/>
      <c r="AM31" s="14"/>
    </row>
    <row r="32" spans="1:39" s="13" customFormat="1">
      <c r="A32" s="15"/>
      <c r="B32" s="8"/>
      <c r="C32" s="10"/>
      <c r="D32" s="10"/>
      <c r="E32" s="10"/>
      <c r="F32" s="10"/>
      <c r="G32" s="1"/>
      <c r="AJ32" s="14"/>
      <c r="AK32" s="14"/>
      <c r="AL32" s="14"/>
      <c r="AM32" s="14"/>
    </row>
    <row r="33" spans="1:44" s="13" customFormat="1">
      <c r="A33" s="15"/>
      <c r="B33" s="8"/>
      <c r="C33" s="10"/>
      <c r="D33" s="10"/>
      <c r="E33" s="10"/>
      <c r="F33" s="10"/>
      <c r="G33" s="1"/>
      <c r="AJ33" s="14"/>
      <c r="AK33" s="14"/>
      <c r="AL33" s="14"/>
      <c r="AM33" s="14"/>
    </row>
    <row r="34" spans="1:44" s="5" customFormat="1">
      <c r="G34" s="1"/>
      <c r="R34" s="5" t="s">
        <v>19</v>
      </c>
      <c r="AJ34" s="6"/>
      <c r="AK34" s="6"/>
      <c r="AL34" s="6"/>
    </row>
    <row r="35" spans="1:44" s="5" customFormat="1">
      <c r="G35" s="1"/>
      <c r="AJ35" s="6"/>
      <c r="AK35" s="6"/>
      <c r="AL35" s="6"/>
    </row>
    <row r="39" spans="1:44">
      <c r="AR39" s="1" t="s">
        <v>19</v>
      </c>
    </row>
  </sheetData>
  <mergeCells count="7">
    <mergeCell ref="AJ2:AM2"/>
    <mergeCell ref="AE2:AH2"/>
    <mergeCell ref="A1:G1"/>
    <mergeCell ref="A2:G2"/>
    <mergeCell ref="H2:S2"/>
    <mergeCell ref="T2:Y2"/>
    <mergeCell ref="Z2:AC2"/>
  </mergeCells>
  <phoneticPr fontId="15" type="noConversion"/>
  <dataValidations count="3">
    <dataValidation type="list" allowBlank="1" showInputMessage="1" showErrorMessage="1" sqref="AN7:AP33 AD6:AD33">
      <formula1>$AR$6:$AR$15</formula1>
    </dataValidation>
    <dataValidation type="decimal" allowBlank="1" showInputMessage="1" showErrorMessage="1" sqref="AR5:AR15">
      <formula1>0</formula1>
      <formula2>1</formula2>
    </dataValidation>
    <dataValidation type="list" allowBlank="1" showInputMessage="1" showErrorMessage="1" sqref="H4:AC33">
      <formula1>$AR$5:$AR$15</formula1>
    </dataValidation>
  </dataValidations>
  <pageMargins left="0.70000000000000007" right="0.70000000000000007" top="0.75000000000000011" bottom="0.75000000000000011" header="0.30000000000000004" footer="0.30000000000000004"/>
  <pageSetup paperSize="9" scale="60" orientation="landscape"/>
  <headerFooter>
    <oddHeader>&amp;L&amp;"Arial,Regular"&amp;9&amp;K000000Thackway, R (2012). Wirilda, Harrogate, SA. Callitris - Eucalyptus mallee Ver. 1. VAST-2: tracking vegetation transformation in Australian landscapes. Australian Centre for Ecological Analysis and Synthesis</oddHeader>
    <oddFooter>&amp;L&amp;"Arial,Regular"&amp;9&amp;K000000COMPILED BY: Richard Thackway &amp;"Calibri,Regular"&amp;11&amp;G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wirilda_callitris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User Name</cp:lastModifiedBy>
  <cp:lastPrinted>2013-07-29T05:21:02Z</cp:lastPrinted>
  <dcterms:created xsi:type="dcterms:W3CDTF">2011-05-01T02:51:53Z</dcterms:created>
  <dcterms:modified xsi:type="dcterms:W3CDTF">2013-07-29T05:21:12Z</dcterms:modified>
</cp:coreProperties>
</file>