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-28560" yWindow="-500" windowWidth="24520" windowHeight="15820"/>
  </bookViews>
  <sheets>
    <sheet name="Blundells_excoupe427a_ACT" sheetId="1" r:id="rId1"/>
  </sheets>
  <definedNames>
    <definedName name="_xlnm.Print_Area" localSheetId="0">Blundells_excoupe427a_ACT!$A$1:$AM$35</definedName>
    <definedName name="_xlnm.Print_Titles" localSheetId="0">Blundells_excoupe427a_ACT!$A:$A,Blundells_excoupe427a_ACT!$2:$3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1" l="1"/>
  <c r="AF5" i="1"/>
  <c r="AG5" i="1"/>
  <c r="AH5" i="1"/>
  <c r="AJ5" i="1"/>
  <c r="AK5" i="1"/>
  <c r="AL5" i="1"/>
  <c r="AE6" i="1"/>
  <c r="AF6" i="1"/>
  <c r="AG6" i="1"/>
  <c r="AH6" i="1"/>
  <c r="AJ6" i="1"/>
  <c r="AK6" i="1"/>
  <c r="AL6" i="1"/>
  <c r="AE7" i="1"/>
  <c r="AF7" i="1"/>
  <c r="AG7" i="1"/>
  <c r="AH7" i="1"/>
  <c r="AJ7" i="1"/>
  <c r="AK7" i="1"/>
  <c r="AL7" i="1"/>
  <c r="AE8" i="1"/>
  <c r="AF8" i="1"/>
  <c r="AG8" i="1"/>
  <c r="AH8" i="1"/>
  <c r="AJ8" i="1"/>
  <c r="AK8" i="1"/>
  <c r="AL8" i="1"/>
  <c r="AE9" i="1"/>
  <c r="AF9" i="1"/>
  <c r="AG9" i="1"/>
  <c r="AH9" i="1"/>
  <c r="AJ9" i="1"/>
  <c r="AK9" i="1"/>
  <c r="AL9" i="1"/>
  <c r="AE10" i="1"/>
  <c r="AF10" i="1"/>
  <c r="AG10" i="1"/>
  <c r="AH10" i="1"/>
  <c r="AJ10" i="1"/>
  <c r="AK10" i="1"/>
  <c r="AL10" i="1"/>
  <c r="AE11" i="1"/>
  <c r="AF11" i="1"/>
  <c r="AG11" i="1"/>
  <c r="AH11" i="1"/>
  <c r="AJ11" i="1"/>
  <c r="AK11" i="1"/>
  <c r="AL11" i="1"/>
  <c r="AE12" i="1"/>
  <c r="AF12" i="1"/>
  <c r="AG12" i="1"/>
  <c r="AH12" i="1"/>
  <c r="AJ12" i="1"/>
  <c r="AK12" i="1"/>
  <c r="AL12" i="1"/>
  <c r="AE13" i="1"/>
  <c r="AF13" i="1"/>
  <c r="AG13" i="1"/>
  <c r="AH13" i="1"/>
  <c r="AJ13" i="1"/>
  <c r="AK13" i="1"/>
  <c r="AL13" i="1"/>
  <c r="AE14" i="1"/>
  <c r="AF14" i="1"/>
  <c r="AG14" i="1"/>
  <c r="AH14" i="1"/>
  <c r="AJ14" i="1"/>
  <c r="AK14" i="1"/>
  <c r="AL14" i="1"/>
  <c r="AE15" i="1"/>
  <c r="AF15" i="1"/>
  <c r="AG15" i="1"/>
  <c r="AH15" i="1"/>
  <c r="AJ15" i="1"/>
  <c r="AK15" i="1"/>
  <c r="AL15" i="1"/>
  <c r="AE16" i="1"/>
  <c r="AF16" i="1"/>
  <c r="AG16" i="1"/>
  <c r="AH16" i="1"/>
  <c r="AJ16" i="1"/>
  <c r="AK16" i="1"/>
  <c r="AL16" i="1"/>
  <c r="AE17" i="1"/>
  <c r="AF17" i="1"/>
  <c r="AG17" i="1"/>
  <c r="AH17" i="1"/>
  <c r="AJ17" i="1"/>
  <c r="AK17" i="1"/>
  <c r="AL17" i="1"/>
  <c r="AE18" i="1"/>
  <c r="AF18" i="1"/>
  <c r="AG18" i="1"/>
  <c r="AH18" i="1"/>
  <c r="AJ18" i="1"/>
  <c r="AK18" i="1"/>
  <c r="AL18" i="1"/>
  <c r="AE19" i="1"/>
  <c r="AF19" i="1"/>
  <c r="AG19" i="1"/>
  <c r="AH19" i="1"/>
  <c r="AJ19" i="1"/>
  <c r="AK19" i="1"/>
  <c r="AL19" i="1"/>
  <c r="AE20" i="1"/>
  <c r="AF20" i="1"/>
  <c r="AG20" i="1"/>
  <c r="AH20" i="1"/>
  <c r="AJ20" i="1"/>
  <c r="AK20" i="1"/>
  <c r="AL20" i="1"/>
  <c r="AE21" i="1"/>
  <c r="AF21" i="1"/>
  <c r="AG21" i="1"/>
  <c r="AH21" i="1"/>
  <c r="AJ21" i="1"/>
  <c r="AK21" i="1"/>
  <c r="AL21" i="1"/>
  <c r="AE22" i="1"/>
  <c r="AF22" i="1"/>
  <c r="AG22" i="1"/>
  <c r="AH22" i="1"/>
  <c r="AJ22" i="1"/>
  <c r="AK22" i="1"/>
  <c r="AL22" i="1"/>
  <c r="AE23" i="1"/>
  <c r="AF23" i="1"/>
  <c r="AG23" i="1"/>
  <c r="AH23" i="1"/>
  <c r="AJ23" i="1"/>
  <c r="AK23" i="1"/>
  <c r="AL23" i="1"/>
  <c r="AE24" i="1"/>
  <c r="AF24" i="1"/>
  <c r="AG24" i="1"/>
  <c r="AH24" i="1"/>
  <c r="AJ24" i="1"/>
  <c r="AK24" i="1"/>
  <c r="AL24" i="1"/>
  <c r="AE25" i="1"/>
  <c r="AF25" i="1"/>
  <c r="AG25" i="1"/>
  <c r="AH25" i="1"/>
  <c r="AJ25" i="1"/>
  <c r="AK25" i="1"/>
  <c r="AL25" i="1"/>
  <c r="AE26" i="1"/>
  <c r="AF26" i="1"/>
  <c r="AG26" i="1"/>
  <c r="AH26" i="1"/>
  <c r="AJ26" i="1"/>
  <c r="AK26" i="1"/>
  <c r="AL26" i="1"/>
  <c r="AE27" i="1"/>
  <c r="AF27" i="1"/>
  <c r="AG27" i="1"/>
  <c r="AH27" i="1"/>
  <c r="AJ27" i="1"/>
  <c r="AK27" i="1"/>
  <c r="AL27" i="1"/>
  <c r="AE28" i="1"/>
  <c r="AF28" i="1"/>
  <c r="AG28" i="1"/>
  <c r="AH28" i="1"/>
  <c r="AJ28" i="1"/>
  <c r="AK28" i="1"/>
  <c r="AL28" i="1"/>
  <c r="AE29" i="1"/>
  <c r="AF29" i="1"/>
  <c r="AG29" i="1"/>
  <c r="AH29" i="1"/>
  <c r="AJ29" i="1"/>
  <c r="AK29" i="1"/>
  <c r="AL29" i="1"/>
  <c r="AE30" i="1"/>
  <c r="AF30" i="1"/>
  <c r="AG30" i="1"/>
  <c r="AH30" i="1"/>
  <c r="AJ30" i="1"/>
  <c r="AK30" i="1"/>
  <c r="AL30" i="1"/>
  <c r="AE31" i="1"/>
  <c r="AF31" i="1"/>
  <c r="AG31" i="1"/>
  <c r="AH31" i="1"/>
  <c r="AJ31" i="1"/>
  <c r="AK31" i="1"/>
  <c r="AL31" i="1"/>
  <c r="AE32" i="1"/>
  <c r="AF32" i="1"/>
  <c r="AG32" i="1"/>
  <c r="AH32" i="1"/>
  <c r="AJ32" i="1"/>
  <c r="AK32" i="1"/>
  <c r="AL32" i="1"/>
  <c r="AE33" i="1"/>
  <c r="AF33" i="1"/>
  <c r="AG33" i="1"/>
  <c r="AH33" i="1"/>
  <c r="AJ33" i="1"/>
  <c r="AK33" i="1"/>
  <c r="AL33" i="1"/>
  <c r="AE34" i="1"/>
  <c r="AF34" i="1"/>
  <c r="AG34" i="1"/>
  <c r="AH34" i="1"/>
  <c r="AJ34" i="1"/>
  <c r="AK34" i="1"/>
  <c r="AL34" i="1"/>
  <c r="AE35" i="1"/>
  <c r="AF35" i="1"/>
  <c r="AG35" i="1"/>
  <c r="AH35" i="1"/>
  <c r="AJ35" i="1"/>
  <c r="AK35" i="1"/>
  <c r="AL35" i="1"/>
  <c r="AG4" i="1"/>
  <c r="AE4" i="1"/>
  <c r="AF4" i="1"/>
  <c r="AH4" i="1"/>
  <c r="AL4" i="1"/>
  <c r="AK4" i="1"/>
  <c r="AJ4" i="1"/>
  <c r="AM14" i="1"/>
  <c r="AM13" i="1"/>
  <c r="AM35" i="1"/>
  <c r="AM21" i="1"/>
  <c r="AM10" i="1"/>
  <c r="AM31" i="1"/>
  <c r="AM25" i="1"/>
  <c r="AM18" i="1"/>
  <c r="AM33" i="1"/>
  <c r="AM34" i="1"/>
  <c r="AM32" i="1"/>
  <c r="AM29" i="1"/>
  <c r="AM7" i="1"/>
  <c r="AM26" i="1"/>
  <c r="AM15" i="1"/>
  <c r="AM19" i="1"/>
  <c r="AM9" i="1"/>
  <c r="AM8" i="1"/>
  <c r="AM17" i="1"/>
  <c r="AM5" i="1"/>
  <c r="AM28" i="1"/>
  <c r="AM6" i="1"/>
  <c r="AM24" i="1"/>
  <c r="AM11" i="1"/>
  <c r="AM20" i="1"/>
  <c r="AM23" i="1"/>
  <c r="AM12" i="1"/>
  <c r="AM16" i="1"/>
  <c r="AM27" i="1"/>
  <c r="AM30" i="1"/>
  <c r="AM22" i="1"/>
  <c r="AM4" i="1"/>
</calcChain>
</file>

<file path=xl/sharedStrings.xml><?xml version="1.0" encoding="utf-8"?>
<sst xmlns="http://schemas.openxmlformats.org/spreadsheetml/2006/main" count="116" uniqueCount="75">
  <si>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</si>
  <si>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</si>
  <si>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</si>
  <si>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</si>
  <si>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</si>
  <si>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</si>
  <si>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</si>
  <si>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</si>
  <si>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</si>
  <si>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</si>
  <si>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</si>
  <si>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</si>
  <si>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</si>
  <si>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</si>
  <si>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</si>
  <si>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</si>
  <si>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</si>
  <si>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</si>
  <si>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</si>
  <si>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</si>
  <si>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</si>
  <si>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</si>
  <si>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</si>
  <si>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</si>
  <si>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Species Composition</t>
  </si>
  <si>
    <t>RC_fire_starts</t>
  </si>
  <si>
    <t xml:space="preserve">Regenerative capacity </t>
  </si>
  <si>
    <t>Traditional management by Ngunnawal people</t>
  </si>
  <si>
    <t xml:space="preserve">First explorers </t>
  </si>
  <si>
    <t>Area adjacent to route to Kiandra gold fields</t>
  </si>
  <si>
    <t xml:space="preserve">Explorer Mitchell traverses the area </t>
  </si>
  <si>
    <t>Area burnt by wildfire</t>
  </si>
  <si>
    <t xml:space="preserve">The earliest selection at Blundells Flat, selected by John McDonald of Uriarra. </t>
  </si>
  <si>
    <t>A Travelling Stock Reserve declared across the Brindabellas to the mountain pastures of the Snowy Mountains</t>
  </si>
  <si>
    <t>Ringbarking around lower slopes adjacent to Blundells Flat</t>
  </si>
  <si>
    <t xml:space="preserve">Area declared a water catchment </t>
  </si>
  <si>
    <t xml:space="preserve">The Blundells Flat arboretum was commenced </t>
  </si>
  <si>
    <t xml:space="preserve">Roads established through the native wet sclerophyll </t>
  </si>
  <si>
    <t xml:space="preserve">Forest was selectively cut to remove any saleable timber </t>
  </si>
  <si>
    <t>Clear-felled remaining wet sclerophyll forest and pushed into windrows</t>
  </si>
  <si>
    <t xml:space="preserve">Felled timber left for one year to dry </t>
  </si>
  <si>
    <t xml:space="preserve">Felled timber burnt in February 1958. </t>
  </si>
  <si>
    <t>Controlled competing regrowth native vegetation, manually with axes, slashers, or hoes.</t>
  </si>
  <si>
    <t>Area mapped as exotic forest</t>
  </si>
  <si>
    <t xml:space="preserve">Coupe sprayed in March with Round-up using a helicopter to kill regrowth e.g. Acacia, Eucalypts, blackberry and dog wood. </t>
  </si>
  <si>
    <t>Sterile rye corn grass seed was sown using light aircraft</t>
  </si>
  <si>
    <t xml:space="preserve">Killed 14 year old pines (~3 m tall) were pushed over and windrowed into piles up to 10 m high and about 100 m long. Spacing of windrows was about 50 m apart. </t>
  </si>
  <si>
    <t>Windrows were set alight in early summer using a helicopter mounted drip torch</t>
  </si>
  <si>
    <t>Area declared a rehabilitation area</t>
  </si>
  <si>
    <t>Contactors engaged to remove pine wildlings</t>
  </si>
  <si>
    <t>Area left – passive  rehabilitation</t>
  </si>
  <si>
    <t xml:space="preserve">All pines killed by wildfire  </t>
  </si>
  <si>
    <t>Managed resource protection 1.2.0</t>
  </si>
  <si>
    <t>The land was formally ceded by NSW for the capital i.e. ACT</t>
  </si>
  <si>
    <t>Area burnt</t>
  </si>
  <si>
    <t>RC_soil_nutrients_runup</t>
  </si>
  <si>
    <t>RC_soil_nutrients_rundown</t>
  </si>
  <si>
    <t>Area burnt by severe wildfire</t>
  </si>
  <si>
    <t xml:space="preserve">Coupe was thinned and prunned when the pine trees were around 2.4 m tall. This dropped the stocking density to around 450 stems / ha. Thinnings were left on the ground to decay. </t>
  </si>
  <si>
    <r>
      <rPr>
        <sz val="11"/>
        <color indexed="8"/>
        <rFont val="Arial"/>
        <family val="2"/>
      </rPr>
      <t xml:space="preserve"> VS_OS_div_age_class</t>
    </r>
  </si>
  <si>
    <r>
      <t xml:space="preserve">Planting with sturdy, 30–38 cm </t>
    </r>
    <r>
      <rPr>
        <i/>
        <sz val="11"/>
        <color indexed="8"/>
        <rFont val="Arial"/>
        <family val="2"/>
      </rPr>
      <t xml:space="preserve">P. radiata </t>
    </r>
    <r>
      <rPr>
        <sz val="11"/>
        <color indexed="8"/>
        <rFont val="Arial"/>
        <family val="2"/>
      </rPr>
      <t>stock was done in late June.</t>
    </r>
  </si>
  <si>
    <r>
      <t>Logging of 1</t>
    </r>
    <r>
      <rPr>
        <vertAlign val="superscript"/>
        <sz val="11"/>
        <color indexed="8"/>
        <rFont val="Arial"/>
        <family val="2"/>
      </rPr>
      <t>st</t>
    </r>
    <r>
      <rPr>
        <sz val="11"/>
        <color indexed="8"/>
        <rFont val="Arial"/>
        <family val="2"/>
      </rPr>
      <t xml:space="preserve"> rotation pine trees. Trees were cut by hand and snigged out of the forest mechanically</t>
    </r>
  </si>
  <si>
    <r>
      <t>On steeper slopes holes for pine seedlings were dug using a rotary excavator.  2</t>
    </r>
    <r>
      <rPr>
        <vertAlign val="superscript"/>
        <sz val="11"/>
        <color indexed="8"/>
        <rFont val="Arial"/>
        <family val="2"/>
      </rPr>
      <t>nd</t>
    </r>
    <r>
      <rPr>
        <sz val="11"/>
        <color indexed="8"/>
        <rFont val="Arial"/>
        <family val="2"/>
      </rPr>
      <t xml:space="preserve"> rotation pine seedlings were planted at 3.6 m x 3.6 m spacing i.e. 776 stems / ha. In Sept 150 gm of NPK fertiliser was spread around every seedling by hand.</t>
    </r>
  </si>
  <si>
    <r>
      <t>Coupe regrowth treated by hand cutting using brush hooks e.g. eucalypts, acacia and pine wildlings from the 1</t>
    </r>
    <r>
      <rPr>
        <vertAlign val="superscript"/>
        <sz val="11"/>
        <color indexed="8"/>
        <rFont val="Arial"/>
        <family val="2"/>
      </rPr>
      <t>st</t>
    </r>
    <r>
      <rPr>
        <sz val="11"/>
        <color indexed="8"/>
        <rFont val="Arial"/>
        <family val="2"/>
      </rPr>
      <t xml:space="preserve"> rotation  </t>
    </r>
  </si>
  <si>
    <t>Year</t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</si>
  <si>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</si>
  <si>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Sum</t>
  </si>
  <si>
    <t>Percentage</t>
  </si>
  <si>
    <t>LMP1</t>
  </si>
  <si>
    <t>LMP2</t>
  </si>
  <si>
    <t>LMP3</t>
  </si>
  <si>
    <t>LMP4</t>
  </si>
  <si>
    <t>LMP5</t>
  </si>
  <si>
    <t>Location:35°18'55.0512"S, 148°49'07.3704"E</t>
  </si>
  <si>
    <t>Blundells Flat, ACT, steeper slopes of coupe 427a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</si>
</sst>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i/>
      <sz val="1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3" borderId="9" xfId="0" applyFont="1" applyFill="1" applyBorder="1" applyAlignment="1">
      <alignment horizontal="center" textRotation="90"/>
    </xf>
    <xf numFmtId="0" fontId="2" fillId="4" borderId="9" xfId="0" applyFont="1" applyFill="1" applyBorder="1" applyAlignment="1">
      <alignment horizontal="center" textRotation="90"/>
    </xf>
    <xf numFmtId="0" fontId="2" fillId="5" borderId="9" xfId="0" applyFont="1" applyFill="1" applyBorder="1" applyAlignment="1">
      <alignment horizontal="center" textRotation="90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9" fontId="2" fillId="0" borderId="0" xfId="1" applyFont="1"/>
    <xf numFmtId="0" fontId="2" fillId="2" borderId="0" xfId="0" applyFont="1" applyFill="1"/>
    <xf numFmtId="0" fontId="2" fillId="0" borderId="0" xfId="0" applyFont="1" applyAlignment="1">
      <alignment horizontal="center" vertical="top" textRotation="178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3" fillId="0" borderId="0" xfId="0" applyFont="1"/>
    <xf numFmtId="0" fontId="3" fillId="3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0" borderId="9" xfId="0" applyFont="1" applyBorder="1"/>
    <xf numFmtId="9" fontId="3" fillId="3" borderId="9" xfId="1" applyFont="1" applyFill="1" applyBorder="1" applyAlignment="1">
      <alignment horizontal="center"/>
    </xf>
    <xf numFmtId="9" fontId="3" fillId="4" borderId="9" xfId="1" applyFont="1" applyFill="1" applyBorder="1" applyAlignment="1">
      <alignment horizontal="center"/>
    </xf>
    <xf numFmtId="9" fontId="3" fillId="5" borderId="9" xfId="1" applyFont="1" applyFill="1" applyBorder="1" applyAlignment="1">
      <alignment horizontal="center"/>
    </xf>
    <xf numFmtId="0" fontId="2" fillId="0" borderId="6" xfId="0" applyFont="1" applyBorder="1"/>
    <xf numFmtId="0" fontId="6" fillId="0" borderId="9" xfId="0" applyFont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3" borderId="8" xfId="1" applyNumberFormat="1" applyFont="1" applyFill="1" applyBorder="1" applyAlignment="1">
      <alignment horizontal="center" vertical="center"/>
    </xf>
    <xf numFmtId="1" fontId="2" fillId="4" borderId="8" xfId="1" applyNumberFormat="1" applyFont="1" applyFill="1" applyBorder="1" applyAlignment="1">
      <alignment horizontal="center" vertical="center"/>
    </xf>
    <xf numFmtId="1" fontId="2" fillId="5" borderId="8" xfId="1" applyNumberFormat="1" applyFont="1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" fontId="2" fillId="0" borderId="10" xfId="1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3" borderId="2" xfId="0" applyFont="1" applyFill="1" applyBorder="1" applyAlignment="1"/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3" fillId="0" borderId="6" xfId="1" applyFont="1" applyBorder="1" applyAlignment="1">
      <alignment horizontal="center"/>
    </xf>
    <xf numFmtId="9" fontId="3" fillId="0" borderId="2" xfId="1" applyFont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46182</xdr:colOff>
      <xdr:row>2</xdr:row>
      <xdr:rowOff>184727</xdr:rowOff>
    </xdr:from>
    <xdr:to>
      <xdr:col>0</xdr:col>
      <xdr:colOff>1798782</xdr:colOff>
      <xdr:row>2</xdr:row>
      <xdr:rowOff>1272863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82" y="577272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"/>
  <sheetViews>
    <sheetView tabSelected="1" zoomScale="55" zoomScaleNormal="55" zoomScalePageLayoutView="55" workbookViewId="0">
      <pane ySplit="3" topLeftCell="A4" activePane="bottomLeft" state="frozen"/>
      <selection pane="bottomLeft" activeCell="XEF11" sqref="XEF11"/>
    </sheetView>
  </sheetViews>
  <sheetFormatPr baseColWidth="10" defaultColWidth="8.83203125" defaultRowHeight="13" x14ac:dyDescent="0"/>
  <cols>
    <col min="1" max="1" width="25.83203125" style="8" customWidth="1"/>
    <col min="2" max="2" width="30.1640625" style="1" customWidth="1"/>
    <col min="3" max="3" width="22.5" style="1" customWidth="1"/>
    <col min="4" max="4" width="23.5" style="1" customWidth="1"/>
    <col min="5" max="5" width="19" style="1" customWidth="1"/>
    <col min="6" max="6" width="23.5" style="1" customWidth="1"/>
    <col min="7" max="7" width="13.1640625" style="1" customWidth="1"/>
    <col min="8" max="29" width="7.1640625" style="1" customWidth="1"/>
    <col min="30" max="34" width="8.1640625" style="1" customWidth="1"/>
    <col min="35" max="35" width="6.33203125" style="1" customWidth="1"/>
    <col min="36" max="38" width="7.5" style="7" customWidth="1"/>
    <col min="39" max="39" width="7.5" style="1" customWidth="1"/>
    <col min="40" max="256" width="11.5" style="1" customWidth="1"/>
    <col min="257" max="16384" width="8.83203125" style="1"/>
  </cols>
  <sheetData>
    <row r="1" spans="1:44" ht="18">
      <c r="A1" s="37" t="s">
        <v>74</v>
      </c>
      <c r="B1" s="5"/>
      <c r="C1" s="5"/>
      <c r="D1" s="5"/>
      <c r="E1" s="5"/>
      <c r="F1" s="5"/>
      <c r="G1" s="6"/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</row>
    <row r="2" spans="1:44">
      <c r="A2" s="8" t="s">
        <v>73</v>
      </c>
      <c r="B2" s="21"/>
      <c r="H2" s="49" t="s">
        <v>26</v>
      </c>
      <c r="I2" s="50"/>
      <c r="J2" s="50"/>
      <c r="K2" s="50"/>
      <c r="L2" s="50"/>
      <c r="M2" s="50"/>
      <c r="N2" s="50"/>
      <c r="O2" s="50"/>
      <c r="P2" s="50"/>
      <c r="Q2" s="50"/>
      <c r="R2" s="51"/>
      <c r="S2" s="52"/>
      <c r="T2" s="53" t="s">
        <v>16</v>
      </c>
      <c r="U2" s="54"/>
      <c r="V2" s="54"/>
      <c r="W2" s="54"/>
      <c r="X2" s="54"/>
      <c r="Y2" s="55"/>
      <c r="Z2" s="56" t="s">
        <v>24</v>
      </c>
      <c r="AA2" s="57"/>
      <c r="AB2" s="57"/>
      <c r="AC2" s="58"/>
      <c r="AE2" s="59" t="s">
        <v>66</v>
      </c>
      <c r="AF2" s="60"/>
      <c r="AG2" s="60"/>
      <c r="AH2" s="61"/>
      <c r="AJ2" s="62" t="s">
        <v>67</v>
      </c>
      <c r="AK2" s="63"/>
      <c r="AL2" s="63"/>
      <c r="AM2" s="64"/>
    </row>
    <row r="3" spans="1:44" ht="140.25" customHeight="1" thickBot="1">
      <c r="A3" s="22" t="s">
        <v>64</v>
      </c>
      <c r="B3" s="23" t="s">
        <v>65</v>
      </c>
      <c r="C3" s="22" t="s">
        <v>68</v>
      </c>
      <c r="D3" s="22" t="s">
        <v>69</v>
      </c>
      <c r="E3" s="22" t="s">
        <v>70</v>
      </c>
      <c r="F3" s="22" t="s">
        <v>71</v>
      </c>
      <c r="G3" s="22" t="s">
        <v>72</v>
      </c>
      <c r="H3" s="2" t="s">
        <v>1</v>
      </c>
      <c r="I3" s="2" t="s">
        <v>25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55</v>
      </c>
      <c r="O3" s="2" t="s">
        <v>56</v>
      </c>
      <c r="P3" s="2" t="s">
        <v>6</v>
      </c>
      <c r="Q3" s="2" t="s">
        <v>7</v>
      </c>
      <c r="R3" s="2" t="s">
        <v>17</v>
      </c>
      <c r="S3" s="2" t="s">
        <v>18</v>
      </c>
      <c r="T3" s="3" t="s">
        <v>8</v>
      </c>
      <c r="U3" s="3" t="s">
        <v>9</v>
      </c>
      <c r="V3" s="3" t="s">
        <v>59</v>
      </c>
      <c r="W3" s="3" t="s">
        <v>10</v>
      </c>
      <c r="X3" s="3" t="s">
        <v>11</v>
      </c>
      <c r="Y3" s="3" t="s">
        <v>12</v>
      </c>
      <c r="Z3" s="4" t="s">
        <v>13</v>
      </c>
      <c r="AA3" s="4" t="s">
        <v>14</v>
      </c>
      <c r="AB3" s="4" t="s">
        <v>15</v>
      </c>
      <c r="AC3" s="4" t="s">
        <v>0</v>
      </c>
      <c r="AE3" s="14" t="s">
        <v>20</v>
      </c>
      <c r="AF3" s="15" t="s">
        <v>21</v>
      </c>
      <c r="AG3" s="16" t="s">
        <v>22</v>
      </c>
      <c r="AH3" s="17" t="s">
        <v>23</v>
      </c>
      <c r="AI3" s="13"/>
      <c r="AJ3" s="18" t="s">
        <v>20</v>
      </c>
      <c r="AK3" s="19" t="s">
        <v>21</v>
      </c>
      <c r="AL3" s="20" t="s">
        <v>22</v>
      </c>
      <c r="AM3" s="17" t="s">
        <v>23</v>
      </c>
      <c r="AR3" s="9"/>
    </row>
    <row r="4" spans="1:44" ht="27.75" customHeight="1">
      <c r="A4" s="24">
        <v>1800</v>
      </c>
      <c r="B4" s="26" t="s">
        <v>52</v>
      </c>
      <c r="C4" s="26" t="s">
        <v>27</v>
      </c>
      <c r="D4" s="26"/>
      <c r="E4" s="26"/>
      <c r="F4" s="26"/>
      <c r="G4" s="26"/>
      <c r="H4" s="29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</v>
      </c>
      <c r="Z4" s="32">
        <v>1</v>
      </c>
      <c r="AA4" s="32">
        <v>1</v>
      </c>
      <c r="AB4" s="32">
        <v>1</v>
      </c>
      <c r="AC4" s="32">
        <v>1</v>
      </c>
      <c r="AE4" s="30">
        <f>+SUM(H4:S4)</f>
        <v>12</v>
      </c>
      <c r="AF4" s="31">
        <f>SUM(T4:Y4)</f>
        <v>6</v>
      </c>
      <c r="AG4" s="32">
        <f>SUM(Z4:AC4)</f>
        <v>4</v>
      </c>
      <c r="AH4" s="38">
        <f>(AE4+AF4+AG4)</f>
        <v>22</v>
      </c>
      <c r="AI4" s="39"/>
      <c r="AJ4" s="40">
        <f>(AE4/AE4)*(AE4/AH4)*100</f>
        <v>54.54545454545454</v>
      </c>
      <c r="AK4" s="41">
        <f>(AF4/AF4)*(AF4/AH4)*100</f>
        <v>27.27272727272727</v>
      </c>
      <c r="AL4" s="42">
        <f>(AG4/AG4)*(AG4/AH4)*100</f>
        <v>18.181818181818183</v>
      </c>
      <c r="AM4" s="43">
        <f>(AJ4+AK4+AL4)</f>
        <v>100</v>
      </c>
      <c r="AO4" s="1" t="s">
        <v>19</v>
      </c>
      <c r="AR4" s="9"/>
    </row>
    <row r="5" spans="1:44" ht="14.25" customHeight="1">
      <c r="A5" s="25">
        <v>1818</v>
      </c>
      <c r="B5" s="27" t="s">
        <v>52</v>
      </c>
      <c r="C5" s="27" t="s">
        <v>28</v>
      </c>
      <c r="D5" s="27"/>
      <c r="E5" s="27"/>
      <c r="F5" s="27"/>
      <c r="G5" s="27"/>
      <c r="H5" s="33">
        <v>1</v>
      </c>
      <c r="I5" s="34">
        <v>1</v>
      </c>
      <c r="J5" s="34">
        <v>1</v>
      </c>
      <c r="K5" s="34">
        <v>1</v>
      </c>
      <c r="L5" s="34">
        <v>1</v>
      </c>
      <c r="M5" s="34">
        <v>1</v>
      </c>
      <c r="N5" s="34">
        <v>1</v>
      </c>
      <c r="O5" s="34">
        <v>1</v>
      </c>
      <c r="P5" s="34">
        <v>1</v>
      </c>
      <c r="Q5" s="34">
        <v>1</v>
      </c>
      <c r="R5" s="34">
        <v>1</v>
      </c>
      <c r="S5" s="34">
        <v>1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  <c r="Y5" s="35">
        <v>1</v>
      </c>
      <c r="Z5" s="36">
        <v>1</v>
      </c>
      <c r="AA5" s="36">
        <v>1</v>
      </c>
      <c r="AB5" s="36">
        <v>1</v>
      </c>
      <c r="AC5" s="36">
        <v>1</v>
      </c>
      <c r="AE5" s="44">
        <f>+SUM(H5:S5)</f>
        <v>12</v>
      </c>
      <c r="AF5" s="45">
        <f>SUM(T5:Y5)</f>
        <v>6</v>
      </c>
      <c r="AG5" s="46">
        <f>SUM(Z5:AC5)</f>
        <v>4</v>
      </c>
      <c r="AH5" s="47">
        <f>(AE5+AF5+AG5)</f>
        <v>22</v>
      </c>
      <c r="AI5" s="39"/>
      <c r="AJ5" s="40">
        <f t="shared" ref="AJ5:AJ35" si="0">(AE5/AE5)*(AE5/AH5)*100</f>
        <v>54.54545454545454</v>
      </c>
      <c r="AK5" s="41">
        <f t="shared" ref="AK5:AK35" si="1">(AF5/AF5)*(AF5/AH5)*100</f>
        <v>27.27272727272727</v>
      </c>
      <c r="AL5" s="42">
        <f t="shared" ref="AL5:AL35" si="2">(AG5/AG5)*(AG5/AH5)*100</f>
        <v>18.181818181818183</v>
      </c>
      <c r="AM5" s="48">
        <f>(AJ5+AK5+AL5)</f>
        <v>100</v>
      </c>
    </row>
    <row r="6" spans="1:44" ht="26.25" customHeight="1">
      <c r="A6" s="25">
        <v>1820</v>
      </c>
      <c r="B6" s="27" t="s">
        <v>52</v>
      </c>
      <c r="C6" s="27" t="s">
        <v>29</v>
      </c>
      <c r="D6" s="27"/>
      <c r="E6" s="27"/>
      <c r="F6" s="27"/>
      <c r="G6" s="27"/>
      <c r="H6" s="33">
        <v>1</v>
      </c>
      <c r="I6" s="34">
        <v>1</v>
      </c>
      <c r="J6" s="34">
        <v>1</v>
      </c>
      <c r="K6" s="34">
        <v>1</v>
      </c>
      <c r="L6" s="34">
        <v>1</v>
      </c>
      <c r="M6" s="34">
        <v>1</v>
      </c>
      <c r="N6" s="34">
        <v>1</v>
      </c>
      <c r="O6" s="34">
        <v>1</v>
      </c>
      <c r="P6" s="34">
        <v>1</v>
      </c>
      <c r="Q6" s="34">
        <v>1</v>
      </c>
      <c r="R6" s="34">
        <v>1</v>
      </c>
      <c r="S6" s="34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6">
        <v>1</v>
      </c>
      <c r="AA6" s="36">
        <v>1</v>
      </c>
      <c r="AB6" s="36">
        <v>1</v>
      </c>
      <c r="AC6" s="36">
        <v>1</v>
      </c>
      <c r="AE6" s="44">
        <f>+SUM(H6:S6)</f>
        <v>12</v>
      </c>
      <c r="AF6" s="45">
        <f>SUM(T6:Y6)</f>
        <v>6</v>
      </c>
      <c r="AG6" s="46">
        <f>SUM(Z6:AC6)</f>
        <v>4</v>
      </c>
      <c r="AH6" s="47">
        <f>(AE6+AF6+AG6)</f>
        <v>22</v>
      </c>
      <c r="AI6" s="39"/>
      <c r="AJ6" s="40">
        <f t="shared" si="0"/>
        <v>54.54545454545454</v>
      </c>
      <c r="AK6" s="41">
        <f t="shared" si="1"/>
        <v>27.27272727272727</v>
      </c>
      <c r="AL6" s="42">
        <f t="shared" si="2"/>
        <v>18.181818181818183</v>
      </c>
      <c r="AM6" s="48">
        <f t="shared" ref="AM6:AM21" si="3">(AJ6+AK6+AL6)</f>
        <v>100</v>
      </c>
    </row>
    <row r="7" spans="1:44" ht="26">
      <c r="A7" s="25">
        <v>1829</v>
      </c>
      <c r="B7" s="27" t="s">
        <v>52</v>
      </c>
      <c r="C7" s="27" t="s">
        <v>30</v>
      </c>
      <c r="D7" s="27"/>
      <c r="E7" s="27"/>
      <c r="F7" s="27"/>
      <c r="G7" s="27"/>
      <c r="H7" s="33">
        <v>1</v>
      </c>
      <c r="I7" s="34">
        <v>1</v>
      </c>
      <c r="J7" s="34">
        <v>1</v>
      </c>
      <c r="K7" s="34">
        <v>1</v>
      </c>
      <c r="L7" s="34">
        <v>1</v>
      </c>
      <c r="M7" s="34">
        <v>1</v>
      </c>
      <c r="N7" s="34">
        <v>1</v>
      </c>
      <c r="O7" s="34">
        <v>1</v>
      </c>
      <c r="P7" s="34">
        <v>1</v>
      </c>
      <c r="Q7" s="34">
        <v>1</v>
      </c>
      <c r="R7" s="34">
        <v>1</v>
      </c>
      <c r="S7" s="34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6">
        <v>1</v>
      </c>
      <c r="AA7" s="36">
        <v>1</v>
      </c>
      <c r="AB7" s="36">
        <v>1</v>
      </c>
      <c r="AC7" s="36">
        <v>1</v>
      </c>
      <c r="AE7" s="44">
        <f t="shared" ref="AE7:AE21" si="4">+SUM(H7:S7)</f>
        <v>12</v>
      </c>
      <c r="AF7" s="45">
        <f t="shared" ref="AF7:AF21" si="5">SUM(T7:Y7)</f>
        <v>6</v>
      </c>
      <c r="AG7" s="46">
        <f t="shared" ref="AG7:AG21" si="6">SUM(Z7:AC7)</f>
        <v>4</v>
      </c>
      <c r="AH7" s="47">
        <f t="shared" ref="AH7:AH21" si="7">(AE7+AF7+AG7)</f>
        <v>22</v>
      </c>
      <c r="AI7" s="39"/>
      <c r="AJ7" s="40">
        <f t="shared" si="0"/>
        <v>54.54545454545454</v>
      </c>
      <c r="AK7" s="41">
        <f t="shared" si="1"/>
        <v>27.27272727272727</v>
      </c>
      <c r="AL7" s="42">
        <f t="shared" si="2"/>
        <v>18.181818181818183</v>
      </c>
      <c r="AM7" s="48">
        <f t="shared" si="3"/>
        <v>100</v>
      </c>
    </row>
    <row r="8" spans="1:44">
      <c r="A8" s="25">
        <v>1860</v>
      </c>
      <c r="B8" s="27" t="s">
        <v>52</v>
      </c>
      <c r="C8" s="27"/>
      <c r="D8" s="27"/>
      <c r="E8" s="27"/>
      <c r="F8" s="27" t="s">
        <v>31</v>
      </c>
      <c r="G8" s="27"/>
      <c r="H8" s="33">
        <v>1</v>
      </c>
      <c r="I8" s="34">
        <v>1</v>
      </c>
      <c r="J8" s="34">
        <v>1</v>
      </c>
      <c r="K8" s="34">
        <v>1</v>
      </c>
      <c r="L8" s="34">
        <v>1</v>
      </c>
      <c r="M8" s="34">
        <v>1</v>
      </c>
      <c r="N8" s="34">
        <v>1</v>
      </c>
      <c r="O8" s="34">
        <v>1</v>
      </c>
      <c r="P8" s="34">
        <v>1</v>
      </c>
      <c r="Q8" s="34">
        <v>1</v>
      </c>
      <c r="R8" s="34">
        <v>1</v>
      </c>
      <c r="S8" s="34">
        <v>1</v>
      </c>
      <c r="T8" s="35">
        <v>1</v>
      </c>
      <c r="U8" s="35">
        <v>1</v>
      </c>
      <c r="V8" s="35">
        <v>1</v>
      </c>
      <c r="W8" s="35">
        <v>1</v>
      </c>
      <c r="X8" s="35">
        <v>1</v>
      </c>
      <c r="Y8" s="35">
        <v>1</v>
      </c>
      <c r="Z8" s="36">
        <v>1</v>
      </c>
      <c r="AA8" s="36">
        <v>1</v>
      </c>
      <c r="AB8" s="36">
        <v>1</v>
      </c>
      <c r="AC8" s="36">
        <v>1</v>
      </c>
      <c r="AE8" s="44">
        <f t="shared" si="4"/>
        <v>12</v>
      </c>
      <c r="AF8" s="45">
        <f t="shared" si="5"/>
        <v>6</v>
      </c>
      <c r="AG8" s="46">
        <f t="shared" si="6"/>
        <v>4</v>
      </c>
      <c r="AH8" s="47">
        <f t="shared" si="7"/>
        <v>22</v>
      </c>
      <c r="AI8" s="39"/>
      <c r="AJ8" s="40">
        <f t="shared" si="0"/>
        <v>54.54545454545454</v>
      </c>
      <c r="AK8" s="41">
        <f t="shared" si="1"/>
        <v>27.27272727272727</v>
      </c>
      <c r="AL8" s="42">
        <f t="shared" si="2"/>
        <v>18.181818181818183</v>
      </c>
      <c r="AM8" s="48">
        <f t="shared" si="3"/>
        <v>100</v>
      </c>
    </row>
    <row r="9" spans="1:44" ht="52">
      <c r="A9" s="25">
        <v>1870</v>
      </c>
      <c r="B9" s="27" t="s">
        <v>52</v>
      </c>
      <c r="C9" s="27" t="s">
        <v>32</v>
      </c>
      <c r="D9" s="27"/>
      <c r="E9" s="27"/>
      <c r="F9" s="27"/>
      <c r="G9" s="27"/>
      <c r="H9" s="33">
        <v>1</v>
      </c>
      <c r="I9" s="34">
        <v>1</v>
      </c>
      <c r="J9" s="34">
        <v>1</v>
      </c>
      <c r="K9" s="34">
        <v>1</v>
      </c>
      <c r="L9" s="34">
        <v>1</v>
      </c>
      <c r="M9" s="34">
        <v>1</v>
      </c>
      <c r="N9" s="34">
        <v>1</v>
      </c>
      <c r="O9" s="34">
        <v>1</v>
      </c>
      <c r="P9" s="34">
        <v>1</v>
      </c>
      <c r="Q9" s="34">
        <v>1</v>
      </c>
      <c r="R9" s="34">
        <v>1</v>
      </c>
      <c r="S9" s="34">
        <v>1</v>
      </c>
      <c r="T9" s="35">
        <v>1</v>
      </c>
      <c r="U9" s="35">
        <v>1</v>
      </c>
      <c r="V9" s="35">
        <v>1</v>
      </c>
      <c r="W9" s="35">
        <v>1</v>
      </c>
      <c r="X9" s="35">
        <v>1</v>
      </c>
      <c r="Y9" s="35">
        <v>1</v>
      </c>
      <c r="Z9" s="36">
        <v>1</v>
      </c>
      <c r="AA9" s="36">
        <v>1</v>
      </c>
      <c r="AB9" s="36">
        <v>1</v>
      </c>
      <c r="AC9" s="36">
        <v>1</v>
      </c>
      <c r="AE9" s="44">
        <f t="shared" si="4"/>
        <v>12</v>
      </c>
      <c r="AF9" s="45">
        <f t="shared" si="5"/>
        <v>6</v>
      </c>
      <c r="AG9" s="46">
        <f t="shared" si="6"/>
        <v>4</v>
      </c>
      <c r="AH9" s="47">
        <f t="shared" si="7"/>
        <v>22</v>
      </c>
      <c r="AI9" s="39"/>
      <c r="AJ9" s="40">
        <f t="shared" si="0"/>
        <v>54.54545454545454</v>
      </c>
      <c r="AK9" s="41">
        <f t="shared" si="1"/>
        <v>27.27272727272727</v>
      </c>
      <c r="AL9" s="42">
        <f t="shared" si="2"/>
        <v>18.181818181818183</v>
      </c>
      <c r="AM9" s="48">
        <f t="shared" si="3"/>
        <v>100</v>
      </c>
    </row>
    <row r="10" spans="1:44" ht="65">
      <c r="A10" s="25">
        <v>1885</v>
      </c>
      <c r="B10" s="27" t="s">
        <v>52</v>
      </c>
      <c r="C10" s="27" t="s">
        <v>33</v>
      </c>
      <c r="D10" s="27"/>
      <c r="E10" s="27"/>
      <c r="F10" s="27"/>
      <c r="G10" s="27"/>
      <c r="H10" s="33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5">
        <v>1</v>
      </c>
      <c r="U10" s="35">
        <v>1</v>
      </c>
      <c r="V10" s="35">
        <v>1</v>
      </c>
      <c r="W10" s="35">
        <v>1</v>
      </c>
      <c r="X10" s="35">
        <v>1</v>
      </c>
      <c r="Y10" s="35">
        <v>1</v>
      </c>
      <c r="Z10" s="36">
        <v>1</v>
      </c>
      <c r="AA10" s="36">
        <v>1</v>
      </c>
      <c r="AB10" s="36">
        <v>1</v>
      </c>
      <c r="AC10" s="36">
        <v>1</v>
      </c>
      <c r="AE10" s="44">
        <f t="shared" si="4"/>
        <v>12</v>
      </c>
      <c r="AF10" s="45">
        <f t="shared" si="5"/>
        <v>6</v>
      </c>
      <c r="AG10" s="46">
        <f t="shared" si="6"/>
        <v>4</v>
      </c>
      <c r="AH10" s="47">
        <f t="shared" si="7"/>
        <v>22</v>
      </c>
      <c r="AI10" s="39"/>
      <c r="AJ10" s="40">
        <f t="shared" si="0"/>
        <v>54.54545454545454</v>
      </c>
      <c r="AK10" s="41">
        <f t="shared" si="1"/>
        <v>27.27272727272727</v>
      </c>
      <c r="AL10" s="42">
        <f t="shared" si="2"/>
        <v>18.181818181818183</v>
      </c>
      <c r="AM10" s="48">
        <f t="shared" si="3"/>
        <v>100</v>
      </c>
    </row>
    <row r="11" spans="1:44" ht="39">
      <c r="A11" s="25">
        <v>1910</v>
      </c>
      <c r="B11" s="27" t="s">
        <v>52</v>
      </c>
      <c r="C11" s="27" t="s">
        <v>34</v>
      </c>
      <c r="D11" s="27"/>
      <c r="E11" s="27"/>
      <c r="F11" s="27"/>
      <c r="G11" s="27"/>
      <c r="H11" s="33">
        <v>1</v>
      </c>
      <c r="I11" s="34">
        <v>1</v>
      </c>
      <c r="J11" s="34">
        <v>1</v>
      </c>
      <c r="K11" s="34">
        <v>1</v>
      </c>
      <c r="L11" s="34">
        <v>1</v>
      </c>
      <c r="M11" s="34">
        <v>1</v>
      </c>
      <c r="N11" s="34">
        <v>1</v>
      </c>
      <c r="O11" s="34">
        <v>1</v>
      </c>
      <c r="P11" s="34">
        <v>1</v>
      </c>
      <c r="Q11" s="34">
        <v>1</v>
      </c>
      <c r="R11" s="34">
        <v>1</v>
      </c>
      <c r="S11" s="34">
        <v>1</v>
      </c>
      <c r="T11" s="35">
        <v>1</v>
      </c>
      <c r="U11" s="35">
        <v>1</v>
      </c>
      <c r="V11" s="35">
        <v>1</v>
      </c>
      <c r="W11" s="35">
        <v>1</v>
      </c>
      <c r="X11" s="35">
        <v>1</v>
      </c>
      <c r="Y11" s="35">
        <v>1</v>
      </c>
      <c r="Z11" s="36">
        <v>1</v>
      </c>
      <c r="AA11" s="36">
        <v>1</v>
      </c>
      <c r="AB11" s="36">
        <v>1</v>
      </c>
      <c r="AC11" s="36">
        <v>1</v>
      </c>
      <c r="AE11" s="44">
        <f t="shared" si="4"/>
        <v>12</v>
      </c>
      <c r="AF11" s="45">
        <f t="shared" si="5"/>
        <v>6</v>
      </c>
      <c r="AG11" s="46">
        <f t="shared" si="6"/>
        <v>4</v>
      </c>
      <c r="AH11" s="47">
        <f t="shared" si="7"/>
        <v>22</v>
      </c>
      <c r="AI11" s="39"/>
      <c r="AJ11" s="40">
        <f t="shared" si="0"/>
        <v>54.54545454545454</v>
      </c>
      <c r="AK11" s="41">
        <f t="shared" si="1"/>
        <v>27.27272727272727</v>
      </c>
      <c r="AL11" s="42">
        <f t="shared" si="2"/>
        <v>18.181818181818183</v>
      </c>
      <c r="AM11" s="48">
        <f t="shared" si="3"/>
        <v>100</v>
      </c>
    </row>
    <row r="12" spans="1:44" ht="30.75" customHeight="1">
      <c r="A12" s="25">
        <v>1913</v>
      </c>
      <c r="B12" s="27" t="s">
        <v>52</v>
      </c>
      <c r="C12" s="27" t="s">
        <v>53</v>
      </c>
      <c r="D12" s="27"/>
      <c r="E12" s="27"/>
      <c r="F12" s="27"/>
      <c r="G12" s="27"/>
      <c r="H12" s="33">
        <v>1</v>
      </c>
      <c r="I12" s="34">
        <v>1</v>
      </c>
      <c r="J12" s="34">
        <v>1</v>
      </c>
      <c r="K12" s="34">
        <v>1</v>
      </c>
      <c r="L12" s="34">
        <v>1</v>
      </c>
      <c r="M12" s="34">
        <v>1</v>
      </c>
      <c r="N12" s="34">
        <v>1</v>
      </c>
      <c r="O12" s="34">
        <v>1</v>
      </c>
      <c r="P12" s="34">
        <v>1</v>
      </c>
      <c r="Q12" s="34">
        <v>1</v>
      </c>
      <c r="R12" s="34">
        <v>1</v>
      </c>
      <c r="S12" s="34">
        <v>1</v>
      </c>
      <c r="T12" s="35">
        <v>1</v>
      </c>
      <c r="U12" s="35">
        <v>1</v>
      </c>
      <c r="V12" s="35">
        <v>1</v>
      </c>
      <c r="W12" s="35">
        <v>1</v>
      </c>
      <c r="X12" s="35">
        <v>1</v>
      </c>
      <c r="Y12" s="35">
        <v>1</v>
      </c>
      <c r="Z12" s="36">
        <v>1</v>
      </c>
      <c r="AA12" s="36">
        <v>1</v>
      </c>
      <c r="AB12" s="36">
        <v>1</v>
      </c>
      <c r="AC12" s="36">
        <v>1</v>
      </c>
      <c r="AE12" s="44">
        <f t="shared" si="4"/>
        <v>12</v>
      </c>
      <c r="AF12" s="45">
        <f t="shared" si="5"/>
        <v>6</v>
      </c>
      <c r="AG12" s="46">
        <f t="shared" si="6"/>
        <v>4</v>
      </c>
      <c r="AH12" s="47">
        <f t="shared" si="7"/>
        <v>22</v>
      </c>
      <c r="AI12" s="39"/>
      <c r="AJ12" s="40">
        <f t="shared" si="0"/>
        <v>54.54545454545454</v>
      </c>
      <c r="AK12" s="41">
        <f t="shared" si="1"/>
        <v>27.27272727272727</v>
      </c>
      <c r="AL12" s="42">
        <f t="shared" si="2"/>
        <v>18.181818181818183</v>
      </c>
      <c r="AM12" s="48">
        <f t="shared" si="3"/>
        <v>100</v>
      </c>
    </row>
    <row r="13" spans="1:44" ht="36.75" customHeight="1">
      <c r="A13" s="25">
        <v>1915</v>
      </c>
      <c r="B13" s="27" t="s">
        <v>52</v>
      </c>
      <c r="C13" s="27" t="s">
        <v>35</v>
      </c>
      <c r="D13" s="27" t="s">
        <v>19</v>
      </c>
      <c r="E13" s="27"/>
      <c r="F13" s="27"/>
      <c r="G13" s="27"/>
      <c r="H13" s="33">
        <v>1</v>
      </c>
      <c r="I13" s="34">
        <v>1</v>
      </c>
      <c r="J13" s="34">
        <v>1</v>
      </c>
      <c r="K13" s="34">
        <v>1</v>
      </c>
      <c r="L13" s="34">
        <v>1</v>
      </c>
      <c r="M13" s="34">
        <v>1</v>
      </c>
      <c r="N13" s="34">
        <v>1</v>
      </c>
      <c r="O13" s="34">
        <v>1</v>
      </c>
      <c r="P13" s="34">
        <v>1</v>
      </c>
      <c r="Q13" s="34">
        <v>1</v>
      </c>
      <c r="R13" s="34">
        <v>1</v>
      </c>
      <c r="S13" s="34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6">
        <v>1</v>
      </c>
      <c r="AA13" s="36">
        <v>1</v>
      </c>
      <c r="AB13" s="36">
        <v>1</v>
      </c>
      <c r="AC13" s="36">
        <v>1</v>
      </c>
      <c r="AE13" s="44">
        <f t="shared" si="4"/>
        <v>12</v>
      </c>
      <c r="AF13" s="45">
        <f t="shared" si="5"/>
        <v>6</v>
      </c>
      <c r="AG13" s="46">
        <f t="shared" si="6"/>
        <v>4</v>
      </c>
      <c r="AH13" s="47">
        <f t="shared" si="7"/>
        <v>22</v>
      </c>
      <c r="AI13" s="39"/>
      <c r="AJ13" s="40">
        <f t="shared" si="0"/>
        <v>54.54545454545454</v>
      </c>
      <c r="AK13" s="41">
        <f t="shared" si="1"/>
        <v>27.27272727272727</v>
      </c>
      <c r="AL13" s="42">
        <f t="shared" si="2"/>
        <v>18.181818181818183</v>
      </c>
      <c r="AM13" s="48">
        <f t="shared" si="3"/>
        <v>100</v>
      </c>
    </row>
    <row r="14" spans="1:44">
      <c r="A14" s="25">
        <v>1918</v>
      </c>
      <c r="B14" s="27" t="s">
        <v>52</v>
      </c>
      <c r="C14" s="27"/>
      <c r="D14" s="27"/>
      <c r="E14" s="27"/>
      <c r="F14" s="27" t="s">
        <v>31</v>
      </c>
      <c r="G14" s="27"/>
      <c r="H14" s="33">
        <v>1</v>
      </c>
      <c r="I14" s="34">
        <v>1</v>
      </c>
      <c r="J14" s="34">
        <v>1</v>
      </c>
      <c r="K14" s="34">
        <v>1</v>
      </c>
      <c r="L14" s="34">
        <v>1</v>
      </c>
      <c r="M14" s="34">
        <v>1</v>
      </c>
      <c r="N14" s="34">
        <v>1</v>
      </c>
      <c r="O14" s="34">
        <v>1</v>
      </c>
      <c r="P14" s="34">
        <v>1</v>
      </c>
      <c r="Q14" s="34">
        <v>1</v>
      </c>
      <c r="R14" s="34">
        <v>1</v>
      </c>
      <c r="S14" s="34">
        <v>1</v>
      </c>
      <c r="T14" s="35">
        <v>1</v>
      </c>
      <c r="U14" s="35">
        <v>1</v>
      </c>
      <c r="V14" s="35">
        <v>1</v>
      </c>
      <c r="W14" s="35">
        <v>1</v>
      </c>
      <c r="X14" s="35">
        <v>1</v>
      </c>
      <c r="Y14" s="35">
        <v>1</v>
      </c>
      <c r="Z14" s="36">
        <v>1</v>
      </c>
      <c r="AA14" s="36">
        <v>1</v>
      </c>
      <c r="AB14" s="36">
        <v>1</v>
      </c>
      <c r="AC14" s="36">
        <v>1</v>
      </c>
      <c r="AE14" s="44">
        <f t="shared" si="4"/>
        <v>12</v>
      </c>
      <c r="AF14" s="45">
        <f t="shared" si="5"/>
        <v>6</v>
      </c>
      <c r="AG14" s="46">
        <f t="shared" si="6"/>
        <v>4</v>
      </c>
      <c r="AH14" s="47">
        <f t="shared" si="7"/>
        <v>22</v>
      </c>
      <c r="AI14" s="39"/>
      <c r="AJ14" s="40">
        <f t="shared" si="0"/>
        <v>54.54545454545454</v>
      </c>
      <c r="AK14" s="41">
        <f t="shared" si="1"/>
        <v>27.27272727272727</v>
      </c>
      <c r="AL14" s="42">
        <f t="shared" si="2"/>
        <v>18.181818181818183</v>
      </c>
      <c r="AM14" s="48">
        <f t="shared" si="3"/>
        <v>100</v>
      </c>
    </row>
    <row r="15" spans="1:44" ht="14.25" customHeight="1">
      <c r="A15" s="25">
        <v>1926</v>
      </c>
      <c r="B15" s="27" t="s">
        <v>52</v>
      </c>
      <c r="C15" s="27"/>
      <c r="D15" s="27"/>
      <c r="E15" s="27"/>
      <c r="F15" s="27" t="s">
        <v>31</v>
      </c>
      <c r="G15" s="27"/>
      <c r="H15" s="33">
        <v>1</v>
      </c>
      <c r="I15" s="34">
        <v>1</v>
      </c>
      <c r="J15" s="34">
        <v>1</v>
      </c>
      <c r="K15" s="34">
        <v>1</v>
      </c>
      <c r="L15" s="34">
        <v>1</v>
      </c>
      <c r="M15" s="34">
        <v>1</v>
      </c>
      <c r="N15" s="34">
        <v>1</v>
      </c>
      <c r="O15" s="34">
        <v>1</v>
      </c>
      <c r="P15" s="34">
        <v>1</v>
      </c>
      <c r="Q15" s="34">
        <v>1</v>
      </c>
      <c r="R15" s="34">
        <v>1</v>
      </c>
      <c r="S15" s="34">
        <v>1</v>
      </c>
      <c r="T15" s="35">
        <v>1</v>
      </c>
      <c r="U15" s="35">
        <v>1</v>
      </c>
      <c r="V15" s="35">
        <v>1</v>
      </c>
      <c r="W15" s="35">
        <v>1</v>
      </c>
      <c r="X15" s="35">
        <v>1</v>
      </c>
      <c r="Y15" s="35">
        <v>1</v>
      </c>
      <c r="Z15" s="36">
        <v>1</v>
      </c>
      <c r="AA15" s="36">
        <v>1</v>
      </c>
      <c r="AB15" s="36">
        <v>1</v>
      </c>
      <c r="AC15" s="36">
        <v>1</v>
      </c>
      <c r="AE15" s="44">
        <f t="shared" si="4"/>
        <v>12</v>
      </c>
      <c r="AF15" s="45">
        <f t="shared" si="5"/>
        <v>6</v>
      </c>
      <c r="AG15" s="46">
        <f t="shared" si="6"/>
        <v>4</v>
      </c>
      <c r="AH15" s="47">
        <f t="shared" si="7"/>
        <v>22</v>
      </c>
      <c r="AI15" s="39"/>
      <c r="AJ15" s="40">
        <f t="shared" si="0"/>
        <v>54.54545454545454</v>
      </c>
      <c r="AK15" s="41">
        <f t="shared" si="1"/>
        <v>27.27272727272727</v>
      </c>
      <c r="AL15" s="42">
        <f t="shared" si="2"/>
        <v>18.181818181818183</v>
      </c>
      <c r="AM15" s="48">
        <f t="shared" si="3"/>
        <v>100</v>
      </c>
    </row>
    <row r="16" spans="1:44" ht="39">
      <c r="A16" s="25">
        <v>1929</v>
      </c>
      <c r="B16" s="27" t="s">
        <v>52</v>
      </c>
      <c r="C16" s="27" t="s">
        <v>36</v>
      </c>
      <c r="D16" s="27"/>
      <c r="E16" s="27"/>
      <c r="F16" s="27"/>
      <c r="G16" s="27"/>
      <c r="H16" s="33">
        <v>1</v>
      </c>
      <c r="I16" s="34">
        <v>1</v>
      </c>
      <c r="J16" s="34">
        <v>1</v>
      </c>
      <c r="K16" s="34">
        <v>1</v>
      </c>
      <c r="L16" s="34">
        <v>1</v>
      </c>
      <c r="M16" s="34">
        <v>1</v>
      </c>
      <c r="N16" s="34">
        <v>1</v>
      </c>
      <c r="O16" s="34">
        <v>1</v>
      </c>
      <c r="P16" s="34">
        <v>1</v>
      </c>
      <c r="Q16" s="34">
        <v>1</v>
      </c>
      <c r="R16" s="34">
        <v>1</v>
      </c>
      <c r="S16" s="34">
        <v>1</v>
      </c>
      <c r="T16" s="35">
        <v>1</v>
      </c>
      <c r="U16" s="35">
        <v>1</v>
      </c>
      <c r="V16" s="35">
        <v>1</v>
      </c>
      <c r="W16" s="35">
        <v>1</v>
      </c>
      <c r="X16" s="35">
        <v>1</v>
      </c>
      <c r="Y16" s="35">
        <v>1</v>
      </c>
      <c r="Z16" s="36">
        <v>1</v>
      </c>
      <c r="AA16" s="36">
        <v>1</v>
      </c>
      <c r="AB16" s="36">
        <v>1</v>
      </c>
      <c r="AC16" s="36">
        <v>1</v>
      </c>
      <c r="AE16" s="44">
        <f t="shared" si="4"/>
        <v>12</v>
      </c>
      <c r="AF16" s="45">
        <f t="shared" si="5"/>
        <v>6</v>
      </c>
      <c r="AG16" s="46">
        <f t="shared" si="6"/>
        <v>4</v>
      </c>
      <c r="AH16" s="47">
        <f t="shared" si="7"/>
        <v>22</v>
      </c>
      <c r="AI16" s="39"/>
      <c r="AJ16" s="40">
        <f t="shared" si="0"/>
        <v>54.54545454545454</v>
      </c>
      <c r="AK16" s="41">
        <f t="shared" si="1"/>
        <v>27.27272727272727</v>
      </c>
      <c r="AL16" s="42">
        <f t="shared" si="2"/>
        <v>18.181818181818183</v>
      </c>
      <c r="AM16" s="48">
        <f t="shared" si="3"/>
        <v>100</v>
      </c>
    </row>
    <row r="17" spans="1:39" ht="26">
      <c r="A17" s="25">
        <v>1939</v>
      </c>
      <c r="B17" s="27" t="s">
        <v>52</v>
      </c>
      <c r="C17" s="27"/>
      <c r="D17" s="27"/>
      <c r="E17" s="27"/>
      <c r="F17" s="27" t="s">
        <v>57</v>
      </c>
      <c r="G17" s="27"/>
      <c r="H17" s="33">
        <v>1</v>
      </c>
      <c r="I17" s="34">
        <v>1</v>
      </c>
      <c r="J17" s="34">
        <v>1</v>
      </c>
      <c r="K17" s="34">
        <v>1</v>
      </c>
      <c r="L17" s="34">
        <v>1</v>
      </c>
      <c r="M17" s="34">
        <v>1</v>
      </c>
      <c r="N17" s="34">
        <v>1</v>
      </c>
      <c r="O17" s="34">
        <v>1</v>
      </c>
      <c r="P17" s="34">
        <v>1</v>
      </c>
      <c r="Q17" s="34">
        <v>1</v>
      </c>
      <c r="R17" s="34">
        <v>1</v>
      </c>
      <c r="S17" s="34">
        <v>1</v>
      </c>
      <c r="T17" s="35">
        <v>1</v>
      </c>
      <c r="U17" s="35">
        <v>1</v>
      </c>
      <c r="V17" s="35">
        <v>1</v>
      </c>
      <c r="W17" s="35">
        <v>1</v>
      </c>
      <c r="X17" s="35">
        <v>1</v>
      </c>
      <c r="Y17" s="35">
        <v>1</v>
      </c>
      <c r="Z17" s="36">
        <v>1</v>
      </c>
      <c r="AA17" s="36">
        <v>1</v>
      </c>
      <c r="AB17" s="36">
        <v>1</v>
      </c>
      <c r="AC17" s="36">
        <v>1</v>
      </c>
      <c r="AE17" s="44">
        <f t="shared" si="4"/>
        <v>12</v>
      </c>
      <c r="AF17" s="45">
        <f t="shared" si="5"/>
        <v>6</v>
      </c>
      <c r="AG17" s="46">
        <f t="shared" si="6"/>
        <v>4</v>
      </c>
      <c r="AH17" s="47">
        <f t="shared" si="7"/>
        <v>22</v>
      </c>
      <c r="AI17" s="39"/>
      <c r="AJ17" s="40">
        <f t="shared" si="0"/>
        <v>54.54545454545454</v>
      </c>
      <c r="AK17" s="41">
        <f t="shared" si="1"/>
        <v>27.27272727272727</v>
      </c>
      <c r="AL17" s="42">
        <f t="shared" si="2"/>
        <v>18.181818181818183</v>
      </c>
      <c r="AM17" s="48">
        <f t="shared" si="3"/>
        <v>100</v>
      </c>
    </row>
    <row r="18" spans="1:39" ht="39">
      <c r="A18" s="25">
        <v>1954</v>
      </c>
      <c r="B18" s="27" t="s">
        <v>52</v>
      </c>
      <c r="C18" s="27"/>
      <c r="D18" s="27"/>
      <c r="E18" s="27" t="s">
        <v>37</v>
      </c>
      <c r="F18" s="27"/>
      <c r="G18" s="27"/>
      <c r="H18" s="33">
        <v>1</v>
      </c>
      <c r="I18" s="34">
        <v>0.9</v>
      </c>
      <c r="J18" s="34">
        <v>1</v>
      </c>
      <c r="K18" s="34">
        <v>1</v>
      </c>
      <c r="L18" s="34">
        <v>1</v>
      </c>
      <c r="M18" s="34">
        <v>1</v>
      </c>
      <c r="N18" s="34">
        <v>1</v>
      </c>
      <c r="O18" s="34">
        <v>1</v>
      </c>
      <c r="P18" s="34">
        <v>1</v>
      </c>
      <c r="Q18" s="34">
        <v>1</v>
      </c>
      <c r="R18" s="34">
        <v>1</v>
      </c>
      <c r="S18" s="34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6">
        <v>1</v>
      </c>
      <c r="AA18" s="36">
        <v>1</v>
      </c>
      <c r="AB18" s="36">
        <v>1</v>
      </c>
      <c r="AC18" s="36">
        <v>1</v>
      </c>
      <c r="AE18" s="44">
        <f t="shared" si="4"/>
        <v>11.9</v>
      </c>
      <c r="AF18" s="45">
        <f t="shared" si="5"/>
        <v>6</v>
      </c>
      <c r="AG18" s="46">
        <f t="shared" si="6"/>
        <v>4</v>
      </c>
      <c r="AH18" s="47">
        <f t="shared" si="7"/>
        <v>21.9</v>
      </c>
      <c r="AI18" s="39"/>
      <c r="AJ18" s="40">
        <f t="shared" si="0"/>
        <v>54.337899543378995</v>
      </c>
      <c r="AK18" s="41">
        <f t="shared" si="1"/>
        <v>27.397260273972606</v>
      </c>
      <c r="AL18" s="42">
        <f t="shared" si="2"/>
        <v>18.264840182648403</v>
      </c>
      <c r="AM18" s="48">
        <f t="shared" si="3"/>
        <v>100</v>
      </c>
    </row>
    <row r="19" spans="1:39" ht="52">
      <c r="A19" s="25">
        <v>1955</v>
      </c>
      <c r="B19" s="27" t="s">
        <v>52</v>
      </c>
      <c r="C19" s="27"/>
      <c r="D19" s="27"/>
      <c r="E19" s="27" t="s">
        <v>38</v>
      </c>
      <c r="F19" s="27"/>
      <c r="G19" s="27"/>
      <c r="H19" s="33">
        <v>1</v>
      </c>
      <c r="I19" s="34">
        <v>0.9</v>
      </c>
      <c r="J19" s="34">
        <v>1</v>
      </c>
      <c r="K19" s="34">
        <v>1</v>
      </c>
      <c r="L19" s="34">
        <v>1</v>
      </c>
      <c r="M19" s="34">
        <v>1</v>
      </c>
      <c r="N19" s="34">
        <v>1</v>
      </c>
      <c r="O19" s="34">
        <v>1</v>
      </c>
      <c r="P19" s="34">
        <v>1</v>
      </c>
      <c r="Q19" s="34">
        <v>1</v>
      </c>
      <c r="R19" s="34">
        <v>1</v>
      </c>
      <c r="S19" s="34">
        <v>1</v>
      </c>
      <c r="T19" s="35">
        <v>1</v>
      </c>
      <c r="U19" s="35">
        <v>1</v>
      </c>
      <c r="V19" s="35">
        <v>0.2</v>
      </c>
      <c r="W19" s="35">
        <v>0.8</v>
      </c>
      <c r="X19" s="35">
        <v>0.8</v>
      </c>
      <c r="Y19" s="35">
        <v>1</v>
      </c>
      <c r="Z19" s="36">
        <v>1</v>
      </c>
      <c r="AA19" s="36">
        <v>1</v>
      </c>
      <c r="AB19" s="36">
        <v>1</v>
      </c>
      <c r="AC19" s="36">
        <v>1</v>
      </c>
      <c r="AE19" s="44">
        <f t="shared" si="4"/>
        <v>11.9</v>
      </c>
      <c r="AF19" s="45">
        <f t="shared" si="5"/>
        <v>4.8</v>
      </c>
      <c r="AG19" s="46">
        <f t="shared" si="6"/>
        <v>4</v>
      </c>
      <c r="AH19" s="47">
        <f t="shared" si="7"/>
        <v>20.7</v>
      </c>
      <c r="AI19" s="39"/>
      <c r="AJ19" s="40">
        <f t="shared" si="0"/>
        <v>57.487922705314013</v>
      </c>
      <c r="AK19" s="41">
        <f t="shared" si="1"/>
        <v>23.188405797101449</v>
      </c>
      <c r="AL19" s="42">
        <f t="shared" si="2"/>
        <v>19.323671497584542</v>
      </c>
      <c r="AM19" s="48">
        <f t="shared" si="3"/>
        <v>100</v>
      </c>
    </row>
    <row r="20" spans="1:39" ht="52">
      <c r="A20" s="25">
        <v>1956</v>
      </c>
      <c r="B20" s="27" t="s">
        <v>52</v>
      </c>
      <c r="C20" s="27"/>
      <c r="D20" s="27"/>
      <c r="E20" s="27" t="s">
        <v>39</v>
      </c>
      <c r="F20" s="27"/>
      <c r="G20" s="27"/>
      <c r="H20" s="33">
        <v>1</v>
      </c>
      <c r="I20" s="34">
        <v>0.9</v>
      </c>
      <c r="J20" s="34">
        <v>1</v>
      </c>
      <c r="K20" s="34">
        <v>1</v>
      </c>
      <c r="L20" s="34">
        <v>1</v>
      </c>
      <c r="M20" s="34">
        <v>1</v>
      </c>
      <c r="N20" s="34">
        <v>1</v>
      </c>
      <c r="O20" s="34">
        <v>1</v>
      </c>
      <c r="P20" s="34">
        <v>1</v>
      </c>
      <c r="Q20" s="34">
        <v>1</v>
      </c>
      <c r="R20" s="34">
        <v>1</v>
      </c>
      <c r="S20" s="34">
        <v>1</v>
      </c>
      <c r="T20" s="35">
        <v>0</v>
      </c>
      <c r="U20" s="35">
        <v>0</v>
      </c>
      <c r="V20" s="35">
        <v>0</v>
      </c>
      <c r="W20" s="35">
        <v>0.8</v>
      </c>
      <c r="X20" s="35">
        <v>0.8</v>
      </c>
      <c r="Y20" s="35">
        <v>1</v>
      </c>
      <c r="Z20" s="36">
        <v>1</v>
      </c>
      <c r="AA20" s="36">
        <v>1</v>
      </c>
      <c r="AB20" s="36">
        <v>1</v>
      </c>
      <c r="AC20" s="36">
        <v>1</v>
      </c>
      <c r="AE20" s="44">
        <f t="shared" si="4"/>
        <v>11.9</v>
      </c>
      <c r="AF20" s="45">
        <f t="shared" si="5"/>
        <v>2.6</v>
      </c>
      <c r="AG20" s="46">
        <f t="shared" si="6"/>
        <v>4</v>
      </c>
      <c r="AH20" s="47">
        <f t="shared" si="7"/>
        <v>18.5</v>
      </c>
      <c r="AI20" s="39"/>
      <c r="AJ20" s="40">
        <f t="shared" si="0"/>
        <v>64.324324324324323</v>
      </c>
      <c r="AK20" s="41">
        <f t="shared" si="1"/>
        <v>14.054054054054054</v>
      </c>
      <c r="AL20" s="42">
        <f t="shared" si="2"/>
        <v>21.621621621621621</v>
      </c>
      <c r="AM20" s="48">
        <f t="shared" si="3"/>
        <v>100</v>
      </c>
    </row>
    <row r="21" spans="1:39" ht="29.25" customHeight="1">
      <c r="A21" s="25">
        <v>1957</v>
      </c>
      <c r="B21" s="27" t="s">
        <v>52</v>
      </c>
      <c r="C21" s="27"/>
      <c r="D21" s="27"/>
      <c r="E21" s="27" t="s">
        <v>40</v>
      </c>
      <c r="F21" s="27"/>
      <c r="G21" s="27"/>
      <c r="H21" s="33">
        <v>1</v>
      </c>
      <c r="I21" s="34">
        <v>0.9</v>
      </c>
      <c r="J21" s="34">
        <v>1</v>
      </c>
      <c r="K21" s="34"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34">
        <v>1</v>
      </c>
      <c r="R21" s="34">
        <v>1</v>
      </c>
      <c r="S21" s="34">
        <v>1</v>
      </c>
      <c r="T21" s="35">
        <v>0</v>
      </c>
      <c r="U21" s="35">
        <v>0</v>
      </c>
      <c r="V21" s="35">
        <v>0</v>
      </c>
      <c r="W21" s="35">
        <v>0.8</v>
      </c>
      <c r="X21" s="35">
        <v>0.8</v>
      </c>
      <c r="Y21" s="35">
        <v>1</v>
      </c>
      <c r="Z21" s="36">
        <v>1</v>
      </c>
      <c r="AA21" s="36">
        <v>1</v>
      </c>
      <c r="AB21" s="36">
        <v>1</v>
      </c>
      <c r="AC21" s="36">
        <v>1</v>
      </c>
      <c r="AE21" s="44">
        <f t="shared" si="4"/>
        <v>11.9</v>
      </c>
      <c r="AF21" s="45">
        <f t="shared" si="5"/>
        <v>2.6</v>
      </c>
      <c r="AG21" s="46">
        <f t="shared" si="6"/>
        <v>4</v>
      </c>
      <c r="AH21" s="47">
        <f t="shared" si="7"/>
        <v>18.5</v>
      </c>
      <c r="AI21" s="39"/>
      <c r="AJ21" s="40">
        <f t="shared" si="0"/>
        <v>64.324324324324323</v>
      </c>
      <c r="AK21" s="41">
        <f t="shared" si="1"/>
        <v>14.054054054054054</v>
      </c>
      <c r="AL21" s="42">
        <f t="shared" si="2"/>
        <v>21.621621621621621</v>
      </c>
      <c r="AM21" s="48">
        <f t="shared" si="3"/>
        <v>100</v>
      </c>
    </row>
    <row r="22" spans="1:39" ht="25.5" customHeight="1">
      <c r="A22" s="25">
        <v>1958</v>
      </c>
      <c r="B22" s="27" t="s">
        <v>52</v>
      </c>
      <c r="C22" s="27"/>
      <c r="D22" s="27"/>
      <c r="E22" s="27" t="s">
        <v>41</v>
      </c>
      <c r="F22" s="27" t="s">
        <v>54</v>
      </c>
      <c r="G22" s="27"/>
      <c r="H22" s="33">
        <v>0.8</v>
      </c>
      <c r="I22" s="34">
        <v>0.9</v>
      </c>
      <c r="J22" s="34">
        <v>1</v>
      </c>
      <c r="K22" s="34">
        <v>1</v>
      </c>
      <c r="L22" s="34">
        <v>1</v>
      </c>
      <c r="M22" s="34">
        <v>1</v>
      </c>
      <c r="N22" s="34">
        <v>1</v>
      </c>
      <c r="O22" s="34">
        <v>1</v>
      </c>
      <c r="P22" s="34">
        <v>0.9</v>
      </c>
      <c r="Q22" s="34">
        <v>0.9</v>
      </c>
      <c r="R22" s="34">
        <v>1</v>
      </c>
      <c r="S22" s="34">
        <v>1</v>
      </c>
      <c r="T22" s="35">
        <v>0</v>
      </c>
      <c r="U22" s="35">
        <v>0</v>
      </c>
      <c r="V22" s="35">
        <v>0</v>
      </c>
      <c r="W22" s="35">
        <v>0.6</v>
      </c>
      <c r="X22" s="35">
        <v>0.5</v>
      </c>
      <c r="Y22" s="35">
        <v>1</v>
      </c>
      <c r="Z22" s="36">
        <v>1</v>
      </c>
      <c r="AA22" s="36">
        <v>1</v>
      </c>
      <c r="AB22" s="36">
        <v>1</v>
      </c>
      <c r="AC22" s="36">
        <v>1</v>
      </c>
      <c r="AE22" s="44">
        <f t="shared" ref="AE22:AE31" si="8">+SUM(H22:S22)</f>
        <v>11.5</v>
      </c>
      <c r="AF22" s="45">
        <f t="shared" ref="AF22:AF31" si="9">SUM(T22:Y22)</f>
        <v>2.1</v>
      </c>
      <c r="AG22" s="46">
        <f t="shared" ref="AG22:AG31" si="10">SUM(Z22:AC22)</f>
        <v>4</v>
      </c>
      <c r="AH22" s="47">
        <f t="shared" ref="AH22:AH31" si="11">(AE22+AF22+AG22)</f>
        <v>17.600000000000001</v>
      </c>
      <c r="AI22" s="39"/>
      <c r="AJ22" s="40">
        <f t="shared" si="0"/>
        <v>65.340909090909079</v>
      </c>
      <c r="AK22" s="41">
        <f t="shared" si="1"/>
        <v>11.931818181818182</v>
      </c>
      <c r="AL22" s="42">
        <f t="shared" si="2"/>
        <v>22.727272727272727</v>
      </c>
      <c r="AM22" s="48">
        <f t="shared" ref="AM22:AM31" si="12">(AJ22+AK22+AL22)</f>
        <v>100</v>
      </c>
    </row>
    <row r="23" spans="1:39" ht="52">
      <c r="A23" s="25">
        <v>1958</v>
      </c>
      <c r="B23" s="27" t="s">
        <v>52</v>
      </c>
      <c r="C23" s="27"/>
      <c r="D23" s="27"/>
      <c r="E23" s="27" t="s">
        <v>60</v>
      </c>
      <c r="F23" s="27"/>
      <c r="G23" s="27"/>
      <c r="H23" s="33">
        <v>0.8</v>
      </c>
      <c r="I23" s="34">
        <v>0.8</v>
      </c>
      <c r="J23" s="34">
        <v>1</v>
      </c>
      <c r="K23" s="34">
        <v>1</v>
      </c>
      <c r="L23" s="34">
        <v>1</v>
      </c>
      <c r="M23" s="34">
        <v>1</v>
      </c>
      <c r="N23" s="34">
        <v>1</v>
      </c>
      <c r="O23" s="34">
        <v>1</v>
      </c>
      <c r="P23" s="34">
        <v>0.9</v>
      </c>
      <c r="Q23" s="34">
        <v>0.9</v>
      </c>
      <c r="R23" s="34">
        <v>0.9</v>
      </c>
      <c r="S23" s="34">
        <v>0.9</v>
      </c>
      <c r="T23" s="35">
        <v>0</v>
      </c>
      <c r="U23" s="35">
        <v>0</v>
      </c>
      <c r="V23" s="35">
        <v>0</v>
      </c>
      <c r="W23" s="35">
        <v>0.6</v>
      </c>
      <c r="X23" s="35">
        <v>0.5</v>
      </c>
      <c r="Y23" s="35">
        <v>1</v>
      </c>
      <c r="Z23" s="36">
        <v>1</v>
      </c>
      <c r="AA23" s="36">
        <v>1</v>
      </c>
      <c r="AB23" s="36">
        <v>1</v>
      </c>
      <c r="AC23" s="36">
        <v>1</v>
      </c>
      <c r="AE23" s="44">
        <f t="shared" si="8"/>
        <v>11.200000000000001</v>
      </c>
      <c r="AF23" s="45">
        <f t="shared" si="9"/>
        <v>2.1</v>
      </c>
      <c r="AG23" s="46">
        <f t="shared" si="10"/>
        <v>4</v>
      </c>
      <c r="AH23" s="47">
        <f t="shared" si="11"/>
        <v>17.3</v>
      </c>
      <c r="AI23" s="39"/>
      <c r="AJ23" s="40">
        <f t="shared" si="0"/>
        <v>64.739884393063591</v>
      </c>
      <c r="AK23" s="41">
        <f t="shared" si="1"/>
        <v>12.138728323699421</v>
      </c>
      <c r="AL23" s="42">
        <f t="shared" si="2"/>
        <v>23.121387283236995</v>
      </c>
      <c r="AM23" s="48">
        <f t="shared" si="12"/>
        <v>100.00000000000001</v>
      </c>
    </row>
    <row r="24" spans="1:39" ht="65">
      <c r="A24" s="25">
        <v>1960</v>
      </c>
      <c r="B24" s="27" t="s">
        <v>52</v>
      </c>
      <c r="C24" s="27"/>
      <c r="D24" s="27"/>
      <c r="E24" s="27" t="s">
        <v>42</v>
      </c>
      <c r="F24" s="27"/>
      <c r="G24" s="27"/>
      <c r="H24" s="33">
        <v>0.8</v>
      </c>
      <c r="I24" s="34">
        <v>0.8</v>
      </c>
      <c r="J24" s="34">
        <v>1</v>
      </c>
      <c r="K24" s="34">
        <v>1</v>
      </c>
      <c r="L24" s="34">
        <v>1</v>
      </c>
      <c r="M24" s="34">
        <v>1</v>
      </c>
      <c r="N24" s="34">
        <v>1</v>
      </c>
      <c r="O24" s="34">
        <v>1</v>
      </c>
      <c r="P24" s="34">
        <v>0.9</v>
      </c>
      <c r="Q24" s="34">
        <v>0.6</v>
      </c>
      <c r="R24" s="34">
        <v>0.8</v>
      </c>
      <c r="S24" s="34">
        <v>0.9</v>
      </c>
      <c r="T24" s="35">
        <v>0</v>
      </c>
      <c r="U24" s="35">
        <v>0.1</v>
      </c>
      <c r="V24" s="35">
        <v>0</v>
      </c>
      <c r="W24" s="35">
        <v>0.4</v>
      </c>
      <c r="X24" s="35">
        <v>0.3</v>
      </c>
      <c r="Y24" s="35">
        <v>1</v>
      </c>
      <c r="Z24" s="36">
        <v>1</v>
      </c>
      <c r="AA24" s="36">
        <v>1</v>
      </c>
      <c r="AB24" s="36">
        <v>0.9</v>
      </c>
      <c r="AC24" s="36">
        <v>1</v>
      </c>
      <c r="AE24" s="44">
        <f t="shared" si="8"/>
        <v>10.8</v>
      </c>
      <c r="AF24" s="45">
        <f t="shared" si="9"/>
        <v>1.8</v>
      </c>
      <c r="AG24" s="46">
        <f t="shared" si="10"/>
        <v>3.9</v>
      </c>
      <c r="AH24" s="47">
        <f t="shared" si="11"/>
        <v>16.5</v>
      </c>
      <c r="AI24" s="39"/>
      <c r="AJ24" s="40">
        <f t="shared" si="0"/>
        <v>65.454545454545453</v>
      </c>
      <c r="AK24" s="41">
        <f t="shared" si="1"/>
        <v>10.90909090909091</v>
      </c>
      <c r="AL24" s="42">
        <f t="shared" si="2"/>
        <v>23.636363636363637</v>
      </c>
      <c r="AM24" s="48">
        <f t="shared" si="12"/>
        <v>100</v>
      </c>
    </row>
    <row r="25" spans="1:39" ht="26">
      <c r="A25" s="25">
        <v>1973</v>
      </c>
      <c r="B25" s="27" t="s">
        <v>52</v>
      </c>
      <c r="C25" s="27"/>
      <c r="D25" s="27"/>
      <c r="E25" s="27" t="s">
        <v>43</v>
      </c>
      <c r="F25" s="27"/>
      <c r="G25" s="27"/>
      <c r="H25" s="33">
        <v>0.8</v>
      </c>
      <c r="I25" s="34">
        <v>0.8</v>
      </c>
      <c r="J25" s="34">
        <v>1</v>
      </c>
      <c r="K25" s="34">
        <v>1</v>
      </c>
      <c r="L25" s="34">
        <v>1</v>
      </c>
      <c r="M25" s="34">
        <v>1</v>
      </c>
      <c r="N25" s="34">
        <v>1</v>
      </c>
      <c r="O25" s="34">
        <v>0.9</v>
      </c>
      <c r="P25" s="34">
        <v>0.4</v>
      </c>
      <c r="Q25" s="34">
        <v>0.4</v>
      </c>
      <c r="R25" s="34">
        <v>0.7</v>
      </c>
      <c r="S25" s="34">
        <v>0.6</v>
      </c>
      <c r="T25" s="35">
        <v>0</v>
      </c>
      <c r="U25" s="35">
        <v>0</v>
      </c>
      <c r="V25" s="35">
        <v>0</v>
      </c>
      <c r="W25" s="35">
        <v>0.2</v>
      </c>
      <c r="X25" s="35">
        <v>0</v>
      </c>
      <c r="Y25" s="35">
        <v>0</v>
      </c>
      <c r="Z25" s="36">
        <v>1</v>
      </c>
      <c r="AA25" s="36">
        <v>0.5</v>
      </c>
      <c r="AB25" s="36">
        <v>0.4</v>
      </c>
      <c r="AC25" s="36">
        <v>0.2</v>
      </c>
      <c r="AE25" s="44">
        <f t="shared" si="8"/>
        <v>9.6</v>
      </c>
      <c r="AF25" s="45">
        <f t="shared" si="9"/>
        <v>0.2</v>
      </c>
      <c r="AG25" s="46">
        <f t="shared" si="10"/>
        <v>2.1</v>
      </c>
      <c r="AH25" s="47">
        <f t="shared" si="11"/>
        <v>11.899999999999999</v>
      </c>
      <c r="AI25" s="39"/>
      <c r="AJ25" s="40">
        <f t="shared" si="0"/>
        <v>80.672268907563023</v>
      </c>
      <c r="AK25" s="41">
        <f t="shared" si="1"/>
        <v>1.6806722689075633</v>
      </c>
      <c r="AL25" s="42">
        <f t="shared" si="2"/>
        <v>17.647058823529417</v>
      </c>
      <c r="AM25" s="48">
        <f t="shared" si="12"/>
        <v>100</v>
      </c>
    </row>
    <row r="26" spans="1:39" ht="79">
      <c r="A26" s="25">
        <v>1986</v>
      </c>
      <c r="B26" s="27" t="s">
        <v>52</v>
      </c>
      <c r="C26" s="27"/>
      <c r="D26" s="27"/>
      <c r="E26" s="27" t="s">
        <v>61</v>
      </c>
      <c r="F26" s="27"/>
      <c r="G26" s="27"/>
      <c r="H26" s="33">
        <v>0.8</v>
      </c>
      <c r="I26" s="34">
        <v>0.8</v>
      </c>
      <c r="J26" s="34">
        <v>1</v>
      </c>
      <c r="K26" s="34">
        <v>1</v>
      </c>
      <c r="L26" s="34">
        <v>1</v>
      </c>
      <c r="M26" s="34">
        <v>1</v>
      </c>
      <c r="N26" s="34">
        <v>1</v>
      </c>
      <c r="O26" s="34">
        <v>0.8</v>
      </c>
      <c r="P26" s="34">
        <v>0.3</v>
      </c>
      <c r="Q26" s="34">
        <v>0.4</v>
      </c>
      <c r="R26" s="34">
        <v>0.7</v>
      </c>
      <c r="S26" s="34">
        <v>0.5</v>
      </c>
      <c r="T26" s="35">
        <v>0</v>
      </c>
      <c r="U26" s="35">
        <v>0</v>
      </c>
      <c r="V26" s="35">
        <v>0</v>
      </c>
      <c r="W26" s="35">
        <v>0.1</v>
      </c>
      <c r="X26" s="35">
        <v>0</v>
      </c>
      <c r="Y26" s="35">
        <v>0</v>
      </c>
      <c r="Z26" s="36">
        <v>1</v>
      </c>
      <c r="AA26" s="36">
        <v>0.5</v>
      </c>
      <c r="AB26" s="36">
        <v>0.3</v>
      </c>
      <c r="AC26" s="36">
        <v>0.2</v>
      </c>
      <c r="AE26" s="44">
        <f t="shared" si="8"/>
        <v>9.2999999999999989</v>
      </c>
      <c r="AF26" s="45">
        <f t="shared" si="9"/>
        <v>0.1</v>
      </c>
      <c r="AG26" s="46">
        <f t="shared" si="10"/>
        <v>2</v>
      </c>
      <c r="AH26" s="47">
        <f t="shared" si="11"/>
        <v>11.399999999999999</v>
      </c>
      <c r="AI26" s="39"/>
      <c r="AJ26" s="40">
        <f t="shared" si="0"/>
        <v>81.578947368421055</v>
      </c>
      <c r="AK26" s="41">
        <f t="shared" si="1"/>
        <v>0.87719298245614052</v>
      </c>
      <c r="AL26" s="42">
        <f t="shared" si="2"/>
        <v>17.543859649122808</v>
      </c>
      <c r="AM26" s="48">
        <f t="shared" si="12"/>
        <v>100</v>
      </c>
    </row>
    <row r="27" spans="1:39" ht="183">
      <c r="A27" s="25">
        <v>1988</v>
      </c>
      <c r="B27" s="27" t="s">
        <v>52</v>
      </c>
      <c r="C27" s="27"/>
      <c r="D27" s="27"/>
      <c r="E27" s="27" t="s">
        <v>62</v>
      </c>
      <c r="F27" s="27"/>
      <c r="G27" s="27" t="s">
        <v>44</v>
      </c>
      <c r="H27" s="33">
        <v>0.8</v>
      </c>
      <c r="I27" s="34">
        <v>0.8</v>
      </c>
      <c r="J27" s="34">
        <v>1</v>
      </c>
      <c r="K27" s="34">
        <v>1</v>
      </c>
      <c r="L27" s="34">
        <v>1</v>
      </c>
      <c r="M27" s="34">
        <v>1</v>
      </c>
      <c r="N27" s="34">
        <v>1</v>
      </c>
      <c r="O27" s="34">
        <v>0.8</v>
      </c>
      <c r="P27" s="34">
        <v>0.3</v>
      </c>
      <c r="Q27" s="34">
        <v>0.3</v>
      </c>
      <c r="R27" s="34">
        <v>0.7</v>
      </c>
      <c r="S27" s="34">
        <v>0.3</v>
      </c>
      <c r="T27" s="35">
        <v>0</v>
      </c>
      <c r="U27" s="35">
        <v>0</v>
      </c>
      <c r="V27" s="35">
        <v>0</v>
      </c>
      <c r="W27" s="35">
        <v>0.4</v>
      </c>
      <c r="X27" s="35">
        <v>0.5</v>
      </c>
      <c r="Y27" s="35">
        <v>0</v>
      </c>
      <c r="Z27" s="36">
        <v>1</v>
      </c>
      <c r="AA27" s="36">
        <v>0.5</v>
      </c>
      <c r="AB27" s="36">
        <v>0.2</v>
      </c>
      <c r="AC27" s="36">
        <v>0.1</v>
      </c>
      <c r="AE27" s="44">
        <f t="shared" si="8"/>
        <v>9</v>
      </c>
      <c r="AF27" s="45">
        <f t="shared" si="9"/>
        <v>0.9</v>
      </c>
      <c r="AG27" s="46">
        <f t="shared" si="10"/>
        <v>1.8</v>
      </c>
      <c r="AH27" s="47">
        <f t="shared" si="11"/>
        <v>11.700000000000001</v>
      </c>
      <c r="AI27" s="39"/>
      <c r="AJ27" s="40">
        <f t="shared" si="0"/>
        <v>76.92307692307692</v>
      </c>
      <c r="AK27" s="41">
        <f t="shared" si="1"/>
        <v>7.6923076923076916</v>
      </c>
      <c r="AL27" s="42">
        <f t="shared" si="2"/>
        <v>15.384615384615383</v>
      </c>
      <c r="AM27" s="48">
        <f t="shared" si="12"/>
        <v>100</v>
      </c>
    </row>
    <row r="28" spans="1:39" ht="58.5" customHeight="1">
      <c r="A28" s="25">
        <v>1990</v>
      </c>
      <c r="B28" s="27" t="s">
        <v>52</v>
      </c>
      <c r="C28" s="27"/>
      <c r="D28" s="27"/>
      <c r="E28" s="27" t="s">
        <v>63</v>
      </c>
      <c r="F28" s="27"/>
      <c r="G28" s="27"/>
      <c r="H28" s="33">
        <v>0.8</v>
      </c>
      <c r="I28" s="34">
        <v>0.8</v>
      </c>
      <c r="J28" s="34">
        <v>1</v>
      </c>
      <c r="K28" s="34">
        <v>1</v>
      </c>
      <c r="L28" s="34">
        <v>1</v>
      </c>
      <c r="M28" s="34">
        <v>1</v>
      </c>
      <c r="N28" s="34">
        <v>1</v>
      </c>
      <c r="O28" s="34">
        <v>0.8</v>
      </c>
      <c r="P28" s="34">
        <v>0.3</v>
      </c>
      <c r="Q28" s="34">
        <v>0.3</v>
      </c>
      <c r="R28" s="34">
        <v>0.6</v>
      </c>
      <c r="S28" s="34">
        <v>0.3</v>
      </c>
      <c r="T28" s="35">
        <v>0.1</v>
      </c>
      <c r="U28" s="35">
        <v>0.1</v>
      </c>
      <c r="V28" s="35">
        <v>0</v>
      </c>
      <c r="W28" s="35">
        <v>0.4</v>
      </c>
      <c r="X28" s="35">
        <v>0.5</v>
      </c>
      <c r="Y28" s="35">
        <v>0</v>
      </c>
      <c r="Z28" s="36">
        <v>1</v>
      </c>
      <c r="AA28" s="36">
        <v>0.5</v>
      </c>
      <c r="AB28" s="36">
        <v>0.1</v>
      </c>
      <c r="AC28" s="36">
        <v>0.1</v>
      </c>
      <c r="AE28" s="44">
        <f t="shared" si="8"/>
        <v>8.9</v>
      </c>
      <c r="AF28" s="45">
        <f t="shared" si="9"/>
        <v>1.1000000000000001</v>
      </c>
      <c r="AG28" s="46">
        <f t="shared" si="10"/>
        <v>1.7000000000000002</v>
      </c>
      <c r="AH28" s="47">
        <f t="shared" si="11"/>
        <v>11.7</v>
      </c>
      <c r="AI28" s="39"/>
      <c r="AJ28" s="40">
        <f t="shared" si="0"/>
        <v>76.068376068376082</v>
      </c>
      <c r="AK28" s="41">
        <f t="shared" si="1"/>
        <v>9.4017094017094038</v>
      </c>
      <c r="AL28" s="42">
        <f t="shared" si="2"/>
        <v>14.529914529914532</v>
      </c>
      <c r="AM28" s="48">
        <f t="shared" si="12"/>
        <v>100.00000000000001</v>
      </c>
    </row>
    <row r="29" spans="1:39" ht="130">
      <c r="A29" s="25">
        <v>1999</v>
      </c>
      <c r="B29" s="27" t="s">
        <v>52</v>
      </c>
      <c r="C29" s="27"/>
      <c r="D29" s="27"/>
      <c r="E29" s="27" t="s">
        <v>58</v>
      </c>
      <c r="F29" s="27"/>
      <c r="G29" s="27"/>
      <c r="H29" s="33">
        <v>0.8</v>
      </c>
      <c r="I29" s="34">
        <v>0.8</v>
      </c>
      <c r="J29" s="34">
        <v>1</v>
      </c>
      <c r="K29" s="34">
        <v>1</v>
      </c>
      <c r="L29" s="34">
        <v>1</v>
      </c>
      <c r="M29" s="34">
        <v>1</v>
      </c>
      <c r="N29" s="34">
        <v>1</v>
      </c>
      <c r="O29" s="34">
        <v>0.7</v>
      </c>
      <c r="P29" s="34">
        <v>0.3</v>
      </c>
      <c r="Q29" s="34">
        <v>0.3</v>
      </c>
      <c r="R29" s="34">
        <v>0.6</v>
      </c>
      <c r="S29" s="34">
        <v>0.3</v>
      </c>
      <c r="T29" s="35">
        <v>0</v>
      </c>
      <c r="U29" s="35">
        <v>0</v>
      </c>
      <c r="V29" s="35">
        <v>0</v>
      </c>
      <c r="W29" s="35">
        <v>0.2</v>
      </c>
      <c r="X29" s="35">
        <v>0.3</v>
      </c>
      <c r="Y29" s="35">
        <v>0</v>
      </c>
      <c r="Z29" s="36">
        <v>1</v>
      </c>
      <c r="AA29" s="36">
        <v>0.3</v>
      </c>
      <c r="AB29" s="36">
        <v>0.1</v>
      </c>
      <c r="AC29" s="36">
        <v>0.1</v>
      </c>
      <c r="AE29" s="44">
        <f t="shared" si="8"/>
        <v>8.8000000000000007</v>
      </c>
      <c r="AF29" s="45">
        <f t="shared" si="9"/>
        <v>0.5</v>
      </c>
      <c r="AG29" s="46">
        <f t="shared" si="10"/>
        <v>1.5000000000000002</v>
      </c>
      <c r="AH29" s="47">
        <f t="shared" si="11"/>
        <v>10.8</v>
      </c>
      <c r="AI29" s="39"/>
      <c r="AJ29" s="40">
        <f t="shared" si="0"/>
        <v>81.481481481481495</v>
      </c>
      <c r="AK29" s="41">
        <f t="shared" si="1"/>
        <v>4.6296296296296298</v>
      </c>
      <c r="AL29" s="42">
        <f t="shared" si="2"/>
        <v>13.888888888888889</v>
      </c>
      <c r="AM29" s="48">
        <f t="shared" si="12"/>
        <v>100.00000000000001</v>
      </c>
    </row>
    <row r="30" spans="1:39" ht="26">
      <c r="A30" s="25">
        <v>2003</v>
      </c>
      <c r="B30" s="27" t="s">
        <v>52</v>
      </c>
      <c r="C30" s="27"/>
      <c r="D30" s="27"/>
      <c r="E30" s="27" t="s">
        <v>51</v>
      </c>
      <c r="F30" s="27" t="s">
        <v>57</v>
      </c>
      <c r="G30" s="27"/>
      <c r="H30" s="33">
        <v>1</v>
      </c>
      <c r="I30" s="34">
        <v>0.7</v>
      </c>
      <c r="J30" s="34">
        <v>1</v>
      </c>
      <c r="K30" s="34">
        <v>1</v>
      </c>
      <c r="L30" s="34">
        <v>0.9</v>
      </c>
      <c r="M30" s="34">
        <v>1</v>
      </c>
      <c r="N30" s="34">
        <v>1</v>
      </c>
      <c r="O30" s="34">
        <v>0.6</v>
      </c>
      <c r="P30" s="34">
        <v>0.2</v>
      </c>
      <c r="Q30" s="34">
        <v>0.3</v>
      </c>
      <c r="R30" s="34">
        <v>0.4</v>
      </c>
      <c r="S30" s="34">
        <v>0.2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0.3</v>
      </c>
      <c r="Z30" s="36">
        <v>1</v>
      </c>
      <c r="AA30" s="36">
        <v>0.3</v>
      </c>
      <c r="AB30" s="36">
        <v>0.1</v>
      </c>
      <c r="AC30" s="36">
        <v>0.1</v>
      </c>
      <c r="AE30" s="44">
        <f t="shared" si="8"/>
        <v>8.2999999999999989</v>
      </c>
      <c r="AF30" s="45">
        <f t="shared" si="9"/>
        <v>0.3</v>
      </c>
      <c r="AG30" s="46">
        <f t="shared" si="10"/>
        <v>1.5000000000000002</v>
      </c>
      <c r="AH30" s="47">
        <f t="shared" si="11"/>
        <v>10.1</v>
      </c>
      <c r="AI30" s="39"/>
      <c r="AJ30" s="40">
        <f t="shared" si="0"/>
        <v>82.178217821782169</v>
      </c>
      <c r="AK30" s="41">
        <f t="shared" si="1"/>
        <v>2.9702970297029703</v>
      </c>
      <c r="AL30" s="42">
        <f t="shared" si="2"/>
        <v>14.851485148514854</v>
      </c>
      <c r="AM30" s="48">
        <f t="shared" si="12"/>
        <v>100</v>
      </c>
    </row>
    <row r="31" spans="1:39" ht="117">
      <c r="A31" s="25">
        <v>2003</v>
      </c>
      <c r="B31" s="27" t="s">
        <v>52</v>
      </c>
      <c r="C31" s="27"/>
      <c r="D31" s="27" t="s">
        <v>45</v>
      </c>
      <c r="E31" s="27" t="s">
        <v>46</v>
      </c>
      <c r="F31" s="27"/>
      <c r="G31" s="27"/>
      <c r="H31" s="33">
        <v>1</v>
      </c>
      <c r="I31" s="34">
        <v>0.7</v>
      </c>
      <c r="J31" s="34">
        <v>1</v>
      </c>
      <c r="K31" s="34">
        <v>1</v>
      </c>
      <c r="L31" s="34">
        <v>0.9</v>
      </c>
      <c r="M31" s="34">
        <v>1</v>
      </c>
      <c r="N31" s="34">
        <v>1</v>
      </c>
      <c r="O31" s="34">
        <v>0.6</v>
      </c>
      <c r="P31" s="34">
        <v>0.2</v>
      </c>
      <c r="Q31" s="34">
        <v>0.1</v>
      </c>
      <c r="R31" s="34">
        <v>0.2</v>
      </c>
      <c r="S31" s="34">
        <v>0.3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0.5</v>
      </c>
      <c r="Z31" s="36">
        <v>1</v>
      </c>
      <c r="AA31" s="36">
        <v>0.3</v>
      </c>
      <c r="AB31" s="36">
        <v>0.1</v>
      </c>
      <c r="AC31" s="36">
        <v>0.1</v>
      </c>
      <c r="AE31" s="44">
        <f t="shared" si="8"/>
        <v>8</v>
      </c>
      <c r="AF31" s="45">
        <f t="shared" si="9"/>
        <v>0.5</v>
      </c>
      <c r="AG31" s="46">
        <f t="shared" si="10"/>
        <v>1.5000000000000002</v>
      </c>
      <c r="AH31" s="47">
        <f t="shared" si="11"/>
        <v>10</v>
      </c>
      <c r="AI31" s="39"/>
      <c r="AJ31" s="40">
        <f t="shared" si="0"/>
        <v>80</v>
      </c>
      <c r="AK31" s="41">
        <f t="shared" si="1"/>
        <v>5</v>
      </c>
      <c r="AL31" s="42">
        <f t="shared" si="2"/>
        <v>15.000000000000002</v>
      </c>
      <c r="AM31" s="48">
        <f t="shared" si="12"/>
        <v>100</v>
      </c>
    </row>
    <row r="32" spans="1:39" ht="65">
      <c r="A32" s="25">
        <v>2004</v>
      </c>
      <c r="B32" s="27" t="s">
        <v>52</v>
      </c>
      <c r="C32" s="27"/>
      <c r="D32" s="27" t="s">
        <v>48</v>
      </c>
      <c r="E32" s="27" t="s">
        <v>47</v>
      </c>
      <c r="F32" s="27"/>
      <c r="G32" s="27"/>
      <c r="H32" s="33">
        <v>1</v>
      </c>
      <c r="I32" s="34">
        <v>0.7</v>
      </c>
      <c r="J32" s="34">
        <v>1</v>
      </c>
      <c r="K32" s="34">
        <v>1</v>
      </c>
      <c r="L32" s="34">
        <v>0.9</v>
      </c>
      <c r="M32" s="34">
        <v>1</v>
      </c>
      <c r="N32" s="34">
        <v>1</v>
      </c>
      <c r="O32" s="34">
        <v>0.6</v>
      </c>
      <c r="P32" s="34">
        <v>0.2</v>
      </c>
      <c r="Q32" s="34">
        <v>0.1</v>
      </c>
      <c r="R32" s="34">
        <v>0.2</v>
      </c>
      <c r="S32" s="34">
        <v>0.2</v>
      </c>
      <c r="T32" s="35">
        <v>0</v>
      </c>
      <c r="U32" s="35">
        <v>0.1</v>
      </c>
      <c r="V32" s="35">
        <v>0</v>
      </c>
      <c r="W32" s="35">
        <v>0.2</v>
      </c>
      <c r="X32" s="35">
        <v>0.3</v>
      </c>
      <c r="Y32" s="35">
        <v>0.5</v>
      </c>
      <c r="Z32" s="36">
        <v>1</v>
      </c>
      <c r="AA32" s="36">
        <v>0.3</v>
      </c>
      <c r="AB32" s="36">
        <v>0.2</v>
      </c>
      <c r="AC32" s="36">
        <v>0.1</v>
      </c>
      <c r="AE32" s="44">
        <f>+SUM(H32:S32)</f>
        <v>7.9</v>
      </c>
      <c r="AF32" s="45">
        <f>SUM(T32:Y32)</f>
        <v>1.1000000000000001</v>
      </c>
      <c r="AG32" s="46">
        <f>SUM(Z32:AC32)</f>
        <v>1.6</v>
      </c>
      <c r="AH32" s="47">
        <f>(AE32+AF32+AG32)</f>
        <v>10.6</v>
      </c>
      <c r="AI32" s="39"/>
      <c r="AJ32" s="40">
        <f t="shared" si="0"/>
        <v>74.528301886792462</v>
      </c>
      <c r="AK32" s="41">
        <f t="shared" si="1"/>
        <v>10.37735849056604</v>
      </c>
      <c r="AL32" s="42">
        <f t="shared" si="2"/>
        <v>15.094339622641511</v>
      </c>
      <c r="AM32" s="48">
        <f>(AJ32+AK32+AL32)</f>
        <v>100.00000000000001</v>
      </c>
    </row>
    <row r="33" spans="1:44" ht="52">
      <c r="A33" s="25">
        <v>2005</v>
      </c>
      <c r="B33" s="27" t="s">
        <v>52</v>
      </c>
      <c r="C33" s="27"/>
      <c r="D33" s="28"/>
      <c r="E33" s="27"/>
      <c r="F33" s="27"/>
      <c r="G33" s="27" t="s">
        <v>49</v>
      </c>
      <c r="H33" s="33">
        <v>1</v>
      </c>
      <c r="I33" s="34">
        <v>0.7</v>
      </c>
      <c r="J33" s="34">
        <v>1</v>
      </c>
      <c r="K33" s="34">
        <v>1</v>
      </c>
      <c r="L33" s="34">
        <v>0.9</v>
      </c>
      <c r="M33" s="34">
        <v>1</v>
      </c>
      <c r="N33" s="34">
        <v>1</v>
      </c>
      <c r="O33" s="34">
        <v>0.6</v>
      </c>
      <c r="P33" s="34">
        <v>0.3</v>
      </c>
      <c r="Q33" s="34">
        <v>0.1</v>
      </c>
      <c r="R33" s="34">
        <v>0.2</v>
      </c>
      <c r="S33" s="34">
        <v>0.2</v>
      </c>
      <c r="T33" s="35">
        <v>0</v>
      </c>
      <c r="U33" s="35">
        <v>0.1</v>
      </c>
      <c r="V33" s="35">
        <v>0</v>
      </c>
      <c r="W33" s="35">
        <v>0.2</v>
      </c>
      <c r="X33" s="35">
        <v>0.3</v>
      </c>
      <c r="Y33" s="35">
        <v>0.5</v>
      </c>
      <c r="Z33" s="36">
        <v>1</v>
      </c>
      <c r="AA33" s="36">
        <v>0.3</v>
      </c>
      <c r="AB33" s="36">
        <v>0.2</v>
      </c>
      <c r="AC33" s="36">
        <v>0.1</v>
      </c>
      <c r="AE33" s="44">
        <f>+SUM(H33:S33)</f>
        <v>8</v>
      </c>
      <c r="AF33" s="45">
        <f>SUM(T33:Y33)</f>
        <v>1.1000000000000001</v>
      </c>
      <c r="AG33" s="46">
        <f>SUM(Z33:AC33)</f>
        <v>1.6</v>
      </c>
      <c r="AH33" s="47">
        <f>(AE33+AF33+AG33)</f>
        <v>10.7</v>
      </c>
      <c r="AI33" s="39"/>
      <c r="AJ33" s="40">
        <f t="shared" si="0"/>
        <v>74.766355140186931</v>
      </c>
      <c r="AK33" s="41">
        <f t="shared" si="1"/>
        <v>10.280373831775702</v>
      </c>
      <c r="AL33" s="42">
        <f t="shared" si="2"/>
        <v>14.953271028037385</v>
      </c>
      <c r="AM33" s="48">
        <f>(AJ33+AK33+AL33)</f>
        <v>100.00000000000003</v>
      </c>
    </row>
    <row r="34" spans="1:44" ht="26">
      <c r="A34" s="25">
        <v>2010</v>
      </c>
      <c r="B34" s="27" t="s">
        <v>52</v>
      </c>
      <c r="C34" s="27"/>
      <c r="D34" s="27" t="s">
        <v>50</v>
      </c>
      <c r="E34" s="27"/>
      <c r="F34" s="27"/>
      <c r="G34" s="27"/>
      <c r="H34" s="33">
        <v>1</v>
      </c>
      <c r="I34" s="34">
        <v>0.7</v>
      </c>
      <c r="J34" s="34">
        <v>1</v>
      </c>
      <c r="K34" s="34">
        <v>1</v>
      </c>
      <c r="L34" s="34">
        <v>0.9</v>
      </c>
      <c r="M34" s="34">
        <v>1</v>
      </c>
      <c r="N34" s="34">
        <v>1</v>
      </c>
      <c r="O34" s="34">
        <v>0.7</v>
      </c>
      <c r="P34" s="34">
        <v>0.3</v>
      </c>
      <c r="Q34" s="34">
        <v>0.2</v>
      </c>
      <c r="R34" s="34">
        <v>0.2</v>
      </c>
      <c r="S34" s="34">
        <v>0.2</v>
      </c>
      <c r="T34" s="35">
        <v>0.3</v>
      </c>
      <c r="U34" s="35">
        <v>0.2</v>
      </c>
      <c r="V34" s="35">
        <v>0</v>
      </c>
      <c r="W34" s="35">
        <v>0.4</v>
      </c>
      <c r="X34" s="35">
        <v>0.5</v>
      </c>
      <c r="Y34" s="35">
        <v>0.5</v>
      </c>
      <c r="Z34" s="36">
        <v>1</v>
      </c>
      <c r="AA34" s="36">
        <v>0.5</v>
      </c>
      <c r="AB34" s="36">
        <v>0.3</v>
      </c>
      <c r="AC34" s="36">
        <v>0.2</v>
      </c>
      <c r="AE34" s="44">
        <f>+SUM(H34:S34)</f>
        <v>8.1999999999999993</v>
      </c>
      <c r="AF34" s="45">
        <f>SUM(T34:Y34)</f>
        <v>1.9</v>
      </c>
      <c r="AG34" s="46">
        <f>SUM(Z34:AC34)</f>
        <v>2</v>
      </c>
      <c r="AH34" s="47">
        <f>(AE34+AF34+AG34)</f>
        <v>12.1</v>
      </c>
      <c r="AI34" s="39"/>
      <c r="AJ34" s="40">
        <f t="shared" si="0"/>
        <v>67.768595041322314</v>
      </c>
      <c r="AK34" s="41">
        <f t="shared" si="1"/>
        <v>15.702479338842975</v>
      </c>
      <c r="AL34" s="42">
        <f t="shared" si="2"/>
        <v>16.528925619834713</v>
      </c>
      <c r="AM34" s="48">
        <f>(AJ34+AK34+AL34)</f>
        <v>100</v>
      </c>
    </row>
    <row r="35" spans="1:44" ht="26">
      <c r="A35" s="25">
        <v>2012</v>
      </c>
      <c r="B35" s="27" t="s">
        <v>52</v>
      </c>
      <c r="C35" s="27"/>
      <c r="D35" s="27" t="s">
        <v>50</v>
      </c>
      <c r="E35" s="27"/>
      <c r="F35" s="27"/>
      <c r="G35" s="27"/>
      <c r="H35" s="33">
        <v>1</v>
      </c>
      <c r="I35" s="34">
        <v>0.7</v>
      </c>
      <c r="J35" s="34">
        <v>1</v>
      </c>
      <c r="K35" s="34">
        <v>1</v>
      </c>
      <c r="L35" s="34">
        <v>0.9</v>
      </c>
      <c r="M35" s="34">
        <v>1</v>
      </c>
      <c r="N35" s="34">
        <v>1</v>
      </c>
      <c r="O35" s="34">
        <v>0.7</v>
      </c>
      <c r="P35" s="34">
        <v>0.3</v>
      </c>
      <c r="Q35" s="34">
        <v>0.2</v>
      </c>
      <c r="R35" s="34">
        <v>0.2</v>
      </c>
      <c r="S35" s="34">
        <v>0.2</v>
      </c>
      <c r="T35" s="35">
        <v>0.4</v>
      </c>
      <c r="U35" s="35">
        <v>0.2</v>
      </c>
      <c r="V35" s="35">
        <v>0</v>
      </c>
      <c r="W35" s="35">
        <v>0.4</v>
      </c>
      <c r="X35" s="35">
        <v>0.5</v>
      </c>
      <c r="Y35" s="35">
        <v>0.5</v>
      </c>
      <c r="Z35" s="36">
        <v>1</v>
      </c>
      <c r="AA35" s="36">
        <v>0.5</v>
      </c>
      <c r="AB35" s="36">
        <v>0.3</v>
      </c>
      <c r="AC35" s="36">
        <v>0.2</v>
      </c>
      <c r="AE35" s="44">
        <f>+SUM(H35:S35)</f>
        <v>8.1999999999999993</v>
      </c>
      <c r="AF35" s="45">
        <f>SUM(T35:Y35)</f>
        <v>2</v>
      </c>
      <c r="AG35" s="46">
        <f>SUM(Z35:AC35)</f>
        <v>2</v>
      </c>
      <c r="AH35" s="47">
        <f>(AE35+AF35+AG35)</f>
        <v>12.2</v>
      </c>
      <c r="AI35" s="39"/>
      <c r="AJ35" s="40">
        <f t="shared" si="0"/>
        <v>67.213114754098356</v>
      </c>
      <c r="AK35" s="41">
        <f t="shared" si="1"/>
        <v>16.393442622950822</v>
      </c>
      <c r="AL35" s="42">
        <f t="shared" si="2"/>
        <v>16.393442622950822</v>
      </c>
      <c r="AM35" s="48">
        <f>(AJ35+AK35+AL35)</f>
        <v>100</v>
      </c>
      <c r="AR35" s="1" t="s">
        <v>19</v>
      </c>
    </row>
  </sheetData>
  <mergeCells count="5">
    <mergeCell ref="H2:S2"/>
    <mergeCell ref="T2:Y2"/>
    <mergeCell ref="Z2:AC2"/>
    <mergeCell ref="AE2:AH2"/>
    <mergeCell ref="AJ2:AM2"/>
  </mergeCells>
  <phoneticPr fontId="13" type="noConversion"/>
  <dataValidations count="3">
    <dataValidation type="decimal" allowBlank="1" showInputMessage="1" showErrorMessage="1" sqref="AR5:AR15">
      <formula1>0</formula1>
      <formula2>1</formula2>
    </dataValidation>
    <dataValidation type="list" allowBlank="1" showInputMessage="1" showErrorMessage="1" sqref="AD6:AD31 AN7:AP31">
      <formula1>$AR$6:$AR$15</formula1>
    </dataValidation>
    <dataValidation type="list" allowBlank="1" showInputMessage="1" showErrorMessage="1" sqref="H4:AC35">
      <formula1>$AR$5:$AR$15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 alignWithMargins="0">
    <oddHeader>&amp;L&amp;"Arial,Regular"&amp;9&amp;K000000Thackway, R (2012). Blundell’s Flat, ACT coupe 427a. Ver. 1. VAST–2: tracking the transformation of vegetated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Blundells_excoupe427a_ACT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cp:lastPrinted>2013-07-29T02:52:48Z</cp:lastPrinted>
  <dcterms:created xsi:type="dcterms:W3CDTF">2011-05-01T02:51:53Z</dcterms:created>
  <dcterms:modified xsi:type="dcterms:W3CDTF">2013-07-29T02:58:44Z</dcterms:modified>
</cp:coreProperties>
</file>