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1\Desktop\"/>
    </mc:Choice>
  </mc:AlternateContent>
  <xr:revisionPtr revIDLastSave="0" documentId="13_ncr:1_{07D21DA3-8EF7-4F9C-9F28-85D6791C0B8F}" xr6:coauthVersionLast="46" xr6:coauthVersionMax="46" xr10:uidLastSave="{00000000-0000-0000-0000-000000000000}"/>
  <bookViews>
    <workbookView xWindow="-108" yWindow="-108" windowWidth="23256" windowHeight="13176" tabRatio="499" xr2:uid="{9A64A010-E55F-42A2-81D8-70AB9ECB9801}"/>
  </bookViews>
  <sheets>
    <sheet name="Лист1" sheetId="1" r:id="rId1"/>
    <sheet name="Лист8" sheetId="8" r:id="rId2"/>
    <sheet name="Лист9" sheetId="9" r:id="rId3"/>
    <sheet name="Лист5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2" i="5" l="1"/>
  <c r="AQ12" i="5"/>
  <c r="AR12" i="5"/>
  <c r="AS12" i="5"/>
  <c r="AT12" i="5"/>
  <c r="AU12" i="5"/>
  <c r="AV12" i="5"/>
  <c r="AW12" i="5"/>
  <c r="AX12" i="5"/>
  <c r="AO12" i="5"/>
  <c r="AO11" i="5"/>
  <c r="AP11" i="5"/>
  <c r="AQ11" i="5"/>
  <c r="AR11" i="5"/>
  <c r="AS11" i="5"/>
  <c r="AT11" i="5"/>
  <c r="AU11" i="5"/>
  <c r="AV11" i="5"/>
  <c r="AW11" i="5"/>
  <c r="AY11" i="5"/>
  <c r="AP10" i="5"/>
  <c r="AQ10" i="5"/>
  <c r="AR10" i="5"/>
  <c r="AS10" i="5"/>
  <c r="AT10" i="5"/>
  <c r="AU10" i="5"/>
  <c r="AV10" i="5"/>
  <c r="AX10" i="5"/>
  <c r="AY10" i="5"/>
  <c r="AO10" i="5"/>
  <c r="AP9" i="5"/>
  <c r="AQ9" i="5"/>
  <c r="AR9" i="5"/>
  <c r="AS9" i="5"/>
  <c r="AT9" i="5"/>
  <c r="AU9" i="5"/>
  <c r="AW9" i="5"/>
  <c r="AX9" i="5"/>
  <c r="AY9" i="5"/>
  <c r="AO9" i="5"/>
  <c r="AP8" i="5"/>
  <c r="AQ8" i="5"/>
  <c r="AR8" i="5"/>
  <c r="AS8" i="5"/>
  <c r="AT8" i="5"/>
  <c r="AV8" i="5"/>
  <c r="AW8" i="5"/>
  <c r="AX8" i="5"/>
  <c r="AY8" i="5"/>
  <c r="AO8" i="5"/>
  <c r="L143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L368" i="5"/>
  <c r="M368" i="5"/>
  <c r="L369" i="5"/>
  <c r="M369" i="5"/>
  <c r="L370" i="5"/>
  <c r="M370" i="5"/>
  <c r="L371" i="5"/>
  <c r="M371" i="5"/>
  <c r="L372" i="5"/>
  <c r="M372" i="5"/>
  <c r="L373" i="5"/>
  <c r="M373" i="5"/>
  <c r="L374" i="5"/>
  <c r="M374" i="5"/>
  <c r="L375" i="5"/>
  <c r="M375" i="5"/>
  <c r="L376" i="5"/>
  <c r="M376" i="5"/>
  <c r="L377" i="5"/>
  <c r="M377" i="5"/>
  <c r="L378" i="5"/>
  <c r="M378" i="5"/>
  <c r="L379" i="5"/>
  <c r="M379" i="5"/>
  <c r="L380" i="5"/>
  <c r="M380" i="5"/>
  <c r="L381" i="5"/>
  <c r="M381" i="5"/>
  <c r="L382" i="5"/>
  <c r="M382" i="5"/>
  <c r="L383" i="5"/>
  <c r="M383" i="5"/>
  <c r="L384" i="5"/>
  <c r="M384" i="5"/>
  <c r="L385" i="5"/>
  <c r="M385" i="5"/>
  <c r="L386" i="5"/>
  <c r="M386" i="5"/>
  <c r="L387" i="5"/>
  <c r="M387" i="5"/>
  <c r="L388" i="5"/>
  <c r="M388" i="5"/>
  <c r="L389" i="5"/>
  <c r="M389" i="5"/>
  <c r="L390" i="5"/>
  <c r="M390" i="5"/>
  <c r="L391" i="5"/>
  <c r="M391" i="5"/>
  <c r="L392" i="5"/>
  <c r="M392" i="5"/>
  <c r="L393" i="5"/>
  <c r="M393" i="5"/>
  <c r="L394" i="5"/>
  <c r="M394" i="5"/>
  <c r="L395" i="5"/>
  <c r="M395" i="5"/>
  <c r="L396" i="5"/>
  <c r="M396" i="5"/>
  <c r="L397" i="5"/>
  <c r="M397" i="5"/>
  <c r="L398" i="5"/>
  <c r="M398" i="5"/>
  <c r="M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10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100" i="5"/>
  <c r="F401" i="5"/>
  <c r="F400" i="5"/>
  <c r="Y110" i="5" s="1"/>
  <c r="C400" i="5"/>
  <c r="V29" i="5" s="1"/>
  <c r="C401" i="5"/>
  <c r="D401" i="5"/>
  <c r="E401" i="5"/>
  <c r="G401" i="5"/>
  <c r="B401" i="5"/>
  <c r="D400" i="5"/>
  <c r="W17" i="5" s="1"/>
  <c r="E400" i="5"/>
  <c r="X381" i="5" s="1"/>
  <c r="G400" i="5"/>
  <c r="Z397" i="5" s="1"/>
  <c r="B400" i="5"/>
  <c r="U26" i="5" s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D3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2" i="1"/>
  <c r="C301" i="9"/>
  <c r="C317" i="9"/>
  <c r="C333" i="9"/>
  <c r="C349" i="9"/>
  <c r="C365" i="9"/>
  <c r="D306" i="9"/>
  <c r="D322" i="9"/>
  <c r="D338" i="9"/>
  <c r="D354" i="9"/>
  <c r="D370" i="9"/>
  <c r="C371" i="9"/>
  <c r="C302" i="9"/>
  <c r="C318" i="9"/>
  <c r="C334" i="9"/>
  <c r="C350" i="9"/>
  <c r="C366" i="9"/>
  <c r="D307" i="9"/>
  <c r="D323" i="9"/>
  <c r="D339" i="9"/>
  <c r="D355" i="9"/>
  <c r="D371" i="9"/>
  <c r="C323" i="9"/>
  <c r="D344" i="9"/>
  <c r="D367" i="9"/>
  <c r="C303" i="9"/>
  <c r="C319" i="9"/>
  <c r="C335" i="9"/>
  <c r="C351" i="9"/>
  <c r="C367" i="9"/>
  <c r="D308" i="9"/>
  <c r="D324" i="9"/>
  <c r="D340" i="9"/>
  <c r="D356" i="9"/>
  <c r="D372" i="9"/>
  <c r="C307" i="9"/>
  <c r="D328" i="9"/>
  <c r="D360" i="9"/>
  <c r="D335" i="9"/>
  <c r="C304" i="9"/>
  <c r="C320" i="9"/>
  <c r="C336" i="9"/>
  <c r="C352" i="9"/>
  <c r="C368" i="9"/>
  <c r="D309" i="9"/>
  <c r="D325" i="9"/>
  <c r="D341" i="9"/>
  <c r="D357" i="9"/>
  <c r="D373" i="9"/>
  <c r="C355" i="9"/>
  <c r="D304" i="9"/>
  <c r="C305" i="9"/>
  <c r="C321" i="9"/>
  <c r="C337" i="9"/>
  <c r="C353" i="9"/>
  <c r="C369" i="9"/>
  <c r="D310" i="9"/>
  <c r="D326" i="9"/>
  <c r="D342" i="9"/>
  <c r="D358" i="9"/>
  <c r="D374" i="9"/>
  <c r="C339" i="9"/>
  <c r="C306" i="9"/>
  <c r="C322" i="9"/>
  <c r="C338" i="9"/>
  <c r="C354" i="9"/>
  <c r="C370" i="9"/>
  <c r="D311" i="9"/>
  <c r="D327" i="9"/>
  <c r="D343" i="9"/>
  <c r="D359" i="9"/>
  <c r="D375" i="9"/>
  <c r="D312" i="9"/>
  <c r="C308" i="9"/>
  <c r="C324" i="9"/>
  <c r="C340" i="9"/>
  <c r="C356" i="9"/>
  <c r="C372" i="9"/>
  <c r="D313" i="9"/>
  <c r="D329" i="9"/>
  <c r="D345" i="9"/>
  <c r="D361" i="9"/>
  <c r="C360" i="9"/>
  <c r="D334" i="9"/>
  <c r="D352" i="9"/>
  <c r="C309" i="9"/>
  <c r="C325" i="9"/>
  <c r="C341" i="9"/>
  <c r="C357" i="9"/>
  <c r="C373" i="9"/>
  <c r="D314" i="9"/>
  <c r="D330" i="9"/>
  <c r="D346" i="9"/>
  <c r="D362" i="9"/>
  <c r="C344" i="9"/>
  <c r="C361" i="9"/>
  <c r="D319" i="9"/>
  <c r="D336" i="9"/>
  <c r="C310" i="9"/>
  <c r="C326" i="9"/>
  <c r="C342" i="9"/>
  <c r="C358" i="9"/>
  <c r="C374" i="9"/>
  <c r="D315" i="9"/>
  <c r="D331" i="9"/>
  <c r="D347" i="9"/>
  <c r="D363" i="9"/>
  <c r="D301" i="9"/>
  <c r="D366" i="9"/>
  <c r="C363" i="9"/>
  <c r="C311" i="9"/>
  <c r="C327" i="9"/>
  <c r="C343" i="9"/>
  <c r="C359" i="9"/>
  <c r="C375" i="9"/>
  <c r="D316" i="9"/>
  <c r="D332" i="9"/>
  <c r="D348" i="9"/>
  <c r="D364" i="9"/>
  <c r="C312" i="9"/>
  <c r="D317" i="9"/>
  <c r="D349" i="9"/>
  <c r="D365" i="9"/>
  <c r="C345" i="9"/>
  <c r="D303" i="9"/>
  <c r="D320" i="9"/>
  <c r="C328" i="9"/>
  <c r="D333" i="9"/>
  <c r="D318" i="9"/>
  <c r="D368" i="9"/>
  <c r="C313" i="9"/>
  <c r="C329" i="9"/>
  <c r="D302" i="9"/>
  <c r="D350" i="9"/>
  <c r="C314" i="9"/>
  <c r="C330" i="9"/>
  <c r="C346" i="9"/>
  <c r="C362" i="9"/>
  <c r="D351" i="9"/>
  <c r="C315" i="9"/>
  <c r="C331" i="9"/>
  <c r="C347" i="9"/>
  <c r="C316" i="9"/>
  <c r="C332" i="9"/>
  <c r="C348" i="9"/>
  <c r="C364" i="9"/>
  <c r="D305" i="9"/>
  <c r="D321" i="9"/>
  <c r="D337" i="9"/>
  <c r="D353" i="9"/>
  <c r="D369" i="9"/>
  <c r="C301" i="8"/>
  <c r="H5" i="8"/>
  <c r="H6" i="8"/>
  <c r="C314" i="8"/>
  <c r="C302" i="8"/>
  <c r="H7" i="8"/>
  <c r="C303" i="8"/>
  <c r="C304" i="8"/>
  <c r="H8" i="8"/>
  <c r="C305" i="8"/>
  <c r="C306" i="8"/>
  <c r="H4" i="8"/>
  <c r="C307" i="8"/>
  <c r="H3" i="8"/>
  <c r="C308" i="8"/>
  <c r="C313" i="8"/>
  <c r="C309" i="8"/>
  <c r="C310" i="8"/>
  <c r="C312" i="8"/>
  <c r="H2" i="8"/>
  <c r="C311" i="8"/>
  <c r="C315" i="8"/>
  <c r="I400" i="5" l="1"/>
  <c r="J400" i="5"/>
  <c r="M400" i="5"/>
  <c r="L400" i="5"/>
  <c r="K400" i="5"/>
  <c r="Y249" i="5"/>
  <c r="Y346" i="5"/>
  <c r="Y289" i="5"/>
  <c r="Y251" i="5"/>
  <c r="Y250" i="5"/>
  <c r="Y241" i="5"/>
  <c r="Y187" i="5"/>
  <c r="Y395" i="5"/>
  <c r="Y240" i="5"/>
  <c r="Y394" i="5"/>
  <c r="Y202" i="5"/>
  <c r="Y353" i="5"/>
  <c r="Y201" i="5"/>
  <c r="Y352" i="5"/>
  <c r="Y193" i="5"/>
  <c r="Y347" i="5"/>
  <c r="Y192" i="5"/>
  <c r="Y153" i="5"/>
  <c r="Y304" i="5"/>
  <c r="Y345" i="5"/>
  <c r="Y145" i="5"/>
  <c r="Y299" i="5"/>
  <c r="Y144" i="5"/>
  <c r="Y298" i="5"/>
  <c r="Y139" i="5"/>
  <c r="Y297" i="5"/>
  <c r="Y138" i="5"/>
  <c r="Y337" i="5"/>
  <c r="Y186" i="5"/>
  <c r="Y137" i="5"/>
  <c r="Y385" i="5"/>
  <c r="Y336" i="5"/>
  <c r="Y283" i="5"/>
  <c r="Y234" i="5"/>
  <c r="Y185" i="5"/>
  <c r="Y129" i="5"/>
  <c r="Y384" i="5"/>
  <c r="Y331" i="5"/>
  <c r="Y282" i="5"/>
  <c r="Y233" i="5"/>
  <c r="Y177" i="5"/>
  <c r="Y128" i="5"/>
  <c r="Y379" i="5"/>
  <c r="Y330" i="5"/>
  <c r="Y281" i="5"/>
  <c r="Y225" i="5"/>
  <c r="Y176" i="5"/>
  <c r="Y123" i="5"/>
  <c r="Y329" i="5"/>
  <c r="Y273" i="5"/>
  <c r="Y171" i="5"/>
  <c r="Y122" i="5"/>
  <c r="Y235" i="5"/>
  <c r="Y378" i="5"/>
  <c r="Y224" i="5"/>
  <c r="Y377" i="5"/>
  <c r="Y321" i="5"/>
  <c r="Y272" i="5"/>
  <c r="Y219" i="5"/>
  <c r="Y170" i="5"/>
  <c r="Y121" i="5"/>
  <c r="Y393" i="5"/>
  <c r="H400" i="5"/>
  <c r="Y369" i="5"/>
  <c r="Y320" i="5"/>
  <c r="Y267" i="5"/>
  <c r="Y218" i="5"/>
  <c r="Y169" i="5"/>
  <c r="Y113" i="5"/>
  <c r="Y288" i="5"/>
  <c r="Y368" i="5"/>
  <c r="Y315" i="5"/>
  <c r="Y266" i="5"/>
  <c r="Y217" i="5"/>
  <c r="Y161" i="5"/>
  <c r="Y112" i="5"/>
  <c r="Y363" i="5"/>
  <c r="Y107" i="5"/>
  <c r="Y362" i="5"/>
  <c r="Y257" i="5"/>
  <c r="Y155" i="5"/>
  <c r="Y106" i="5"/>
  <c r="Y314" i="5"/>
  <c r="Y265" i="5"/>
  <c r="Y209" i="5"/>
  <c r="Y160" i="5"/>
  <c r="Y313" i="5"/>
  <c r="Y208" i="5"/>
  <c r="Y361" i="5"/>
  <c r="Y305" i="5"/>
  <c r="Y256" i="5"/>
  <c r="Y203" i="5"/>
  <c r="Y154" i="5"/>
  <c r="Y105" i="5"/>
  <c r="Y397" i="5"/>
  <c r="Y381" i="5"/>
  <c r="Y365" i="5"/>
  <c r="Y349" i="5"/>
  <c r="Y333" i="5"/>
  <c r="Y317" i="5"/>
  <c r="Y301" i="5"/>
  <c r="Y285" i="5"/>
  <c r="Y269" i="5"/>
  <c r="Y253" i="5"/>
  <c r="Y237" i="5"/>
  <c r="Y221" i="5"/>
  <c r="Y205" i="5"/>
  <c r="Y189" i="5"/>
  <c r="Y173" i="5"/>
  <c r="Y157" i="5"/>
  <c r="Y141" i="5"/>
  <c r="Y125" i="5"/>
  <c r="Y109" i="5"/>
  <c r="Y396" i="5"/>
  <c r="Y380" i="5"/>
  <c r="Y364" i="5"/>
  <c r="Y348" i="5"/>
  <c r="Y332" i="5"/>
  <c r="Y316" i="5"/>
  <c r="Y300" i="5"/>
  <c r="Y284" i="5"/>
  <c r="Y268" i="5"/>
  <c r="Y252" i="5"/>
  <c r="Y236" i="5"/>
  <c r="Y220" i="5"/>
  <c r="Y204" i="5"/>
  <c r="Y188" i="5"/>
  <c r="Y172" i="5"/>
  <c r="Y156" i="5"/>
  <c r="Y140" i="5"/>
  <c r="Y124" i="5"/>
  <c r="Y108" i="5"/>
  <c r="Y392" i="5"/>
  <c r="Y376" i="5"/>
  <c r="Y360" i="5"/>
  <c r="Y344" i="5"/>
  <c r="Y328" i="5"/>
  <c r="Y312" i="5"/>
  <c r="Y296" i="5"/>
  <c r="Y280" i="5"/>
  <c r="Y264" i="5"/>
  <c r="Y248" i="5"/>
  <c r="Y232" i="5"/>
  <c r="Y216" i="5"/>
  <c r="Y200" i="5"/>
  <c r="Y184" i="5"/>
  <c r="Y168" i="5"/>
  <c r="Y152" i="5"/>
  <c r="Y136" i="5"/>
  <c r="Y120" i="5"/>
  <c r="Y104" i="5"/>
  <c r="Y391" i="5"/>
  <c r="Y375" i="5"/>
  <c r="Y359" i="5"/>
  <c r="Y343" i="5"/>
  <c r="Y327" i="5"/>
  <c r="Y311" i="5"/>
  <c r="Y295" i="5"/>
  <c r="Y279" i="5"/>
  <c r="Y263" i="5"/>
  <c r="Y247" i="5"/>
  <c r="Y231" i="5"/>
  <c r="Y215" i="5"/>
  <c r="Y199" i="5"/>
  <c r="Y183" i="5"/>
  <c r="Y167" i="5"/>
  <c r="Y151" i="5"/>
  <c r="Y135" i="5"/>
  <c r="Y119" i="5"/>
  <c r="Y103" i="5"/>
  <c r="Y390" i="5"/>
  <c r="Y374" i="5"/>
  <c r="Y358" i="5"/>
  <c r="Y342" i="5"/>
  <c r="Y326" i="5"/>
  <c r="Y310" i="5"/>
  <c r="Y294" i="5"/>
  <c r="Y278" i="5"/>
  <c r="Y262" i="5"/>
  <c r="Y246" i="5"/>
  <c r="Y230" i="5"/>
  <c r="Y214" i="5"/>
  <c r="Y198" i="5"/>
  <c r="Y182" i="5"/>
  <c r="Y166" i="5"/>
  <c r="Y150" i="5"/>
  <c r="Y134" i="5"/>
  <c r="Y118" i="5"/>
  <c r="Y102" i="5"/>
  <c r="Y389" i="5"/>
  <c r="Y373" i="5"/>
  <c r="Y357" i="5"/>
  <c r="Y341" i="5"/>
  <c r="Y325" i="5"/>
  <c r="Y309" i="5"/>
  <c r="Y293" i="5"/>
  <c r="Y277" i="5"/>
  <c r="Y261" i="5"/>
  <c r="Y245" i="5"/>
  <c r="Y229" i="5"/>
  <c r="Y213" i="5"/>
  <c r="Y197" i="5"/>
  <c r="Y181" i="5"/>
  <c r="Y165" i="5"/>
  <c r="Y149" i="5"/>
  <c r="Y133" i="5"/>
  <c r="Y117" i="5"/>
  <c r="Y101" i="5"/>
  <c r="Y387" i="5"/>
  <c r="Y371" i="5"/>
  <c r="Y355" i="5"/>
  <c r="Y339" i="5"/>
  <c r="Y323" i="5"/>
  <c r="Y307" i="5"/>
  <c r="Y291" i="5"/>
  <c r="Y275" i="5"/>
  <c r="Y259" i="5"/>
  <c r="Y243" i="5"/>
  <c r="Y227" i="5"/>
  <c r="Y211" i="5"/>
  <c r="Y195" i="5"/>
  <c r="Y179" i="5"/>
  <c r="Y163" i="5"/>
  <c r="Y147" i="5"/>
  <c r="Y131" i="5"/>
  <c r="Y115" i="5"/>
  <c r="Y388" i="5"/>
  <c r="Y372" i="5"/>
  <c r="Y356" i="5"/>
  <c r="Y340" i="5"/>
  <c r="Y324" i="5"/>
  <c r="Y308" i="5"/>
  <c r="Y292" i="5"/>
  <c r="Y276" i="5"/>
  <c r="Y260" i="5"/>
  <c r="Y244" i="5"/>
  <c r="Y228" i="5"/>
  <c r="Y212" i="5"/>
  <c r="Y196" i="5"/>
  <c r="Y180" i="5"/>
  <c r="Y164" i="5"/>
  <c r="Y148" i="5"/>
  <c r="Y132" i="5"/>
  <c r="Y116" i="5"/>
  <c r="Y386" i="5"/>
  <c r="Y370" i="5"/>
  <c r="Y354" i="5"/>
  <c r="Y338" i="5"/>
  <c r="Y322" i="5"/>
  <c r="Y306" i="5"/>
  <c r="Y290" i="5"/>
  <c r="Y274" i="5"/>
  <c r="Y258" i="5"/>
  <c r="Y242" i="5"/>
  <c r="Y226" i="5"/>
  <c r="Y210" i="5"/>
  <c r="Y194" i="5"/>
  <c r="Y178" i="5"/>
  <c r="Y162" i="5"/>
  <c r="Y146" i="5"/>
  <c r="Y130" i="5"/>
  <c r="Y114" i="5"/>
  <c r="Y44" i="5"/>
  <c r="Y100" i="5"/>
  <c r="Y383" i="5"/>
  <c r="Y367" i="5"/>
  <c r="Y351" i="5"/>
  <c r="Y335" i="5"/>
  <c r="Y319" i="5"/>
  <c r="Y303" i="5"/>
  <c r="Y287" i="5"/>
  <c r="Y271" i="5"/>
  <c r="Y255" i="5"/>
  <c r="Y239" i="5"/>
  <c r="Y223" i="5"/>
  <c r="Y207" i="5"/>
  <c r="Y191" i="5"/>
  <c r="Y175" i="5"/>
  <c r="Y159" i="5"/>
  <c r="Y143" i="5"/>
  <c r="Y127" i="5"/>
  <c r="Y111" i="5"/>
  <c r="Y398" i="5"/>
  <c r="Y382" i="5"/>
  <c r="Y366" i="5"/>
  <c r="Y350" i="5"/>
  <c r="Y334" i="5"/>
  <c r="Y318" i="5"/>
  <c r="Y302" i="5"/>
  <c r="Y286" i="5"/>
  <c r="Y270" i="5"/>
  <c r="Y254" i="5"/>
  <c r="Y238" i="5"/>
  <c r="Y222" i="5"/>
  <c r="Y206" i="5"/>
  <c r="Y190" i="5"/>
  <c r="Y174" i="5"/>
  <c r="Y158" i="5"/>
  <c r="Y142" i="5"/>
  <c r="Y126" i="5"/>
  <c r="V209" i="5"/>
  <c r="V208" i="5"/>
  <c r="V343" i="5"/>
  <c r="V283" i="5"/>
  <c r="V277" i="5"/>
  <c r="V349" i="5"/>
  <c r="V274" i="5"/>
  <c r="V240" i="5"/>
  <c r="V207" i="5"/>
  <c r="V133" i="5"/>
  <c r="V96" i="5"/>
  <c r="V174" i="5"/>
  <c r="V139" i="5"/>
  <c r="V175" i="5"/>
  <c r="V382" i="5"/>
  <c r="V381" i="5"/>
  <c r="V171" i="5"/>
  <c r="V379" i="5"/>
  <c r="V350" i="5"/>
  <c r="V135" i="5"/>
  <c r="V317" i="5"/>
  <c r="V94" i="5"/>
  <c r="V315" i="5"/>
  <c r="V60" i="5"/>
  <c r="V311" i="5"/>
  <c r="V100" i="5"/>
  <c r="V242" i="5"/>
  <c r="V59" i="5"/>
  <c r="V241" i="5"/>
  <c r="V58" i="5"/>
  <c r="U185" i="5"/>
  <c r="U393" i="5"/>
  <c r="U168" i="5"/>
  <c r="V375" i="5"/>
  <c r="V341" i="5"/>
  <c r="V306" i="5"/>
  <c r="V273" i="5"/>
  <c r="V239" i="5"/>
  <c r="V206" i="5"/>
  <c r="V167" i="5"/>
  <c r="V130" i="5"/>
  <c r="V93" i="5"/>
  <c r="V51" i="5"/>
  <c r="U153" i="5"/>
  <c r="V370" i="5"/>
  <c r="V338" i="5"/>
  <c r="V305" i="5"/>
  <c r="V272" i="5"/>
  <c r="V238" i="5"/>
  <c r="V203" i="5"/>
  <c r="V165" i="5"/>
  <c r="V128" i="5"/>
  <c r="V92" i="5"/>
  <c r="V48" i="5"/>
  <c r="U152" i="5"/>
  <c r="V369" i="5"/>
  <c r="V336" i="5"/>
  <c r="V304" i="5"/>
  <c r="V271" i="5"/>
  <c r="V235" i="5"/>
  <c r="V199" i="5"/>
  <c r="V162" i="5"/>
  <c r="V127" i="5"/>
  <c r="V85" i="5"/>
  <c r="V45" i="5"/>
  <c r="U137" i="5"/>
  <c r="V368" i="5"/>
  <c r="V335" i="5"/>
  <c r="V303" i="5"/>
  <c r="V270" i="5"/>
  <c r="V231" i="5"/>
  <c r="V197" i="5"/>
  <c r="V160" i="5"/>
  <c r="V126" i="5"/>
  <c r="V83" i="5"/>
  <c r="V44" i="5"/>
  <c r="V15" i="5"/>
  <c r="V366" i="5"/>
  <c r="V334" i="5"/>
  <c r="V302" i="5"/>
  <c r="V267" i="5"/>
  <c r="V229" i="5"/>
  <c r="V194" i="5"/>
  <c r="V159" i="5"/>
  <c r="V119" i="5"/>
  <c r="V79" i="5"/>
  <c r="V43" i="5"/>
  <c r="V398" i="5"/>
  <c r="V365" i="5"/>
  <c r="V333" i="5"/>
  <c r="V301" i="5"/>
  <c r="V263" i="5"/>
  <c r="V226" i="5"/>
  <c r="V192" i="5"/>
  <c r="V158" i="5"/>
  <c r="V117" i="5"/>
  <c r="V78" i="5"/>
  <c r="V42" i="5"/>
  <c r="V395" i="5"/>
  <c r="V363" i="5"/>
  <c r="V331" i="5"/>
  <c r="V299" i="5"/>
  <c r="V261" i="5"/>
  <c r="V225" i="5"/>
  <c r="V191" i="5"/>
  <c r="V151" i="5"/>
  <c r="V113" i="5"/>
  <c r="V77" i="5"/>
  <c r="V41" i="5"/>
  <c r="V391" i="5"/>
  <c r="V359" i="5"/>
  <c r="V327" i="5"/>
  <c r="V295" i="5"/>
  <c r="V258" i="5"/>
  <c r="V223" i="5"/>
  <c r="V190" i="5"/>
  <c r="V149" i="5"/>
  <c r="V112" i="5"/>
  <c r="V76" i="5"/>
  <c r="V38" i="5"/>
  <c r="V389" i="5"/>
  <c r="V357" i="5"/>
  <c r="V325" i="5"/>
  <c r="V293" i="5"/>
  <c r="V257" i="5"/>
  <c r="V222" i="5"/>
  <c r="V183" i="5"/>
  <c r="V146" i="5"/>
  <c r="V111" i="5"/>
  <c r="V75" i="5"/>
  <c r="V33" i="5"/>
  <c r="V386" i="5"/>
  <c r="V354" i="5"/>
  <c r="V322" i="5"/>
  <c r="V290" i="5"/>
  <c r="V255" i="5"/>
  <c r="V221" i="5"/>
  <c r="V181" i="5"/>
  <c r="V145" i="5"/>
  <c r="V110" i="5"/>
  <c r="V72" i="5"/>
  <c r="V31" i="5"/>
  <c r="V385" i="5"/>
  <c r="V353" i="5"/>
  <c r="V321" i="5"/>
  <c r="V289" i="5"/>
  <c r="V254" i="5"/>
  <c r="V215" i="5"/>
  <c r="V178" i="5"/>
  <c r="V144" i="5"/>
  <c r="V109" i="5"/>
  <c r="V68" i="5"/>
  <c r="V26" i="5"/>
  <c r="V384" i="5"/>
  <c r="V352" i="5"/>
  <c r="V320" i="5"/>
  <c r="V287" i="5"/>
  <c r="V251" i="5"/>
  <c r="V213" i="5"/>
  <c r="V177" i="5"/>
  <c r="V143" i="5"/>
  <c r="V106" i="5"/>
  <c r="V65" i="5"/>
  <c r="V25" i="5"/>
  <c r="V383" i="5"/>
  <c r="V351" i="5"/>
  <c r="V319" i="5"/>
  <c r="V286" i="5"/>
  <c r="V245" i="5"/>
  <c r="V210" i="5"/>
  <c r="V176" i="5"/>
  <c r="V142" i="5"/>
  <c r="V102" i="5"/>
  <c r="V62" i="5"/>
  <c r="V24" i="5"/>
  <c r="U136" i="5"/>
  <c r="U361" i="5"/>
  <c r="U329" i="5"/>
  <c r="U73" i="5"/>
  <c r="U392" i="5"/>
  <c r="U105" i="5"/>
  <c r="U313" i="5"/>
  <c r="U57" i="5"/>
  <c r="U296" i="5"/>
  <c r="U40" i="5"/>
  <c r="V28" i="5"/>
  <c r="U281" i="5"/>
  <c r="U25" i="5"/>
  <c r="V373" i="5"/>
  <c r="V347" i="5"/>
  <c r="V318" i="5"/>
  <c r="V288" i="5"/>
  <c r="V256" i="5"/>
  <c r="V224" i="5"/>
  <c r="V193" i="5"/>
  <c r="V161" i="5"/>
  <c r="V129" i="5"/>
  <c r="V95" i="5"/>
  <c r="V61" i="5"/>
  <c r="V27" i="5"/>
  <c r="U280" i="5"/>
  <c r="U24" i="5"/>
  <c r="U265" i="5"/>
  <c r="U264" i="5"/>
  <c r="U233" i="5"/>
  <c r="V397" i="5"/>
  <c r="V367" i="5"/>
  <c r="V337" i="5"/>
  <c r="V309" i="5"/>
  <c r="V279" i="5"/>
  <c r="V247" i="5"/>
  <c r="V219" i="5"/>
  <c r="V187" i="5"/>
  <c r="V155" i="5"/>
  <c r="V123" i="5"/>
  <c r="V89" i="5"/>
  <c r="V55" i="5"/>
  <c r="V21" i="5"/>
  <c r="U201" i="5"/>
  <c r="U249" i="5"/>
  <c r="V285" i="5"/>
  <c r="V269" i="5"/>
  <c r="V253" i="5"/>
  <c r="V237" i="5"/>
  <c r="V205" i="5"/>
  <c r="V189" i="5"/>
  <c r="V173" i="5"/>
  <c r="V157" i="5"/>
  <c r="V141" i="5"/>
  <c r="V125" i="5"/>
  <c r="V108" i="5"/>
  <c r="V91" i="5"/>
  <c r="V74" i="5"/>
  <c r="V57" i="5"/>
  <c r="V40" i="5"/>
  <c r="V23" i="5"/>
  <c r="U377" i="5"/>
  <c r="U121" i="5"/>
  <c r="U376" i="5"/>
  <c r="U248" i="5"/>
  <c r="U120" i="5"/>
  <c r="V396" i="5"/>
  <c r="V380" i="5"/>
  <c r="V364" i="5"/>
  <c r="V348" i="5"/>
  <c r="V332" i="5"/>
  <c r="V316" i="5"/>
  <c r="V300" i="5"/>
  <c r="V284" i="5"/>
  <c r="V268" i="5"/>
  <c r="V252" i="5"/>
  <c r="V236" i="5"/>
  <c r="V220" i="5"/>
  <c r="V204" i="5"/>
  <c r="V188" i="5"/>
  <c r="V172" i="5"/>
  <c r="V156" i="5"/>
  <c r="V140" i="5"/>
  <c r="V124" i="5"/>
  <c r="V107" i="5"/>
  <c r="V90" i="5"/>
  <c r="V73" i="5"/>
  <c r="V56" i="5"/>
  <c r="V39" i="5"/>
  <c r="V22" i="5"/>
  <c r="U360" i="5"/>
  <c r="U232" i="5"/>
  <c r="U104" i="5"/>
  <c r="V394" i="5"/>
  <c r="V378" i="5"/>
  <c r="V362" i="5"/>
  <c r="V346" i="5"/>
  <c r="V330" i="5"/>
  <c r="V314" i="5"/>
  <c r="V298" i="5"/>
  <c r="V282" i="5"/>
  <c r="V266" i="5"/>
  <c r="V250" i="5"/>
  <c r="V234" i="5"/>
  <c r="V218" i="5"/>
  <c r="V202" i="5"/>
  <c r="V186" i="5"/>
  <c r="V170" i="5"/>
  <c r="V154" i="5"/>
  <c r="V138" i="5"/>
  <c r="V122" i="5"/>
  <c r="V105" i="5"/>
  <c r="V88" i="5"/>
  <c r="V71" i="5"/>
  <c r="V54" i="5"/>
  <c r="V37" i="5"/>
  <c r="V20" i="5"/>
  <c r="U345" i="5"/>
  <c r="U217" i="5"/>
  <c r="U89" i="5"/>
  <c r="V393" i="5"/>
  <c r="V377" i="5"/>
  <c r="V361" i="5"/>
  <c r="V345" i="5"/>
  <c r="V329" i="5"/>
  <c r="V313" i="5"/>
  <c r="V297" i="5"/>
  <c r="V281" i="5"/>
  <c r="V265" i="5"/>
  <c r="V249" i="5"/>
  <c r="V233" i="5"/>
  <c r="V217" i="5"/>
  <c r="V201" i="5"/>
  <c r="V185" i="5"/>
  <c r="V169" i="5"/>
  <c r="V153" i="5"/>
  <c r="V137" i="5"/>
  <c r="V121" i="5"/>
  <c r="V104" i="5"/>
  <c r="V87" i="5"/>
  <c r="V70" i="5"/>
  <c r="V53" i="5"/>
  <c r="V36" i="5"/>
  <c r="V19" i="5"/>
  <c r="U344" i="5"/>
  <c r="U216" i="5"/>
  <c r="U88" i="5"/>
  <c r="V392" i="5"/>
  <c r="V376" i="5"/>
  <c r="V360" i="5"/>
  <c r="V344" i="5"/>
  <c r="V328" i="5"/>
  <c r="V312" i="5"/>
  <c r="V296" i="5"/>
  <c r="V280" i="5"/>
  <c r="V264" i="5"/>
  <c r="V248" i="5"/>
  <c r="V232" i="5"/>
  <c r="V216" i="5"/>
  <c r="V200" i="5"/>
  <c r="V184" i="5"/>
  <c r="V168" i="5"/>
  <c r="V152" i="5"/>
  <c r="V136" i="5"/>
  <c r="V120" i="5"/>
  <c r="V103" i="5"/>
  <c r="V86" i="5"/>
  <c r="V69" i="5"/>
  <c r="V52" i="5"/>
  <c r="V35" i="5"/>
  <c r="V17" i="5"/>
  <c r="V16" i="5"/>
  <c r="U328" i="5"/>
  <c r="U200" i="5"/>
  <c r="U72" i="5"/>
  <c r="V390" i="5"/>
  <c r="V374" i="5"/>
  <c r="V358" i="5"/>
  <c r="V342" i="5"/>
  <c r="V326" i="5"/>
  <c r="V310" i="5"/>
  <c r="V294" i="5"/>
  <c r="V278" i="5"/>
  <c r="V262" i="5"/>
  <c r="V246" i="5"/>
  <c r="V230" i="5"/>
  <c r="V214" i="5"/>
  <c r="V198" i="5"/>
  <c r="V182" i="5"/>
  <c r="V166" i="5"/>
  <c r="V150" i="5"/>
  <c r="V134" i="5"/>
  <c r="V118" i="5"/>
  <c r="V101" i="5"/>
  <c r="V84" i="5"/>
  <c r="V67" i="5"/>
  <c r="V49" i="5"/>
  <c r="V32" i="5"/>
  <c r="V18" i="5"/>
  <c r="U312" i="5"/>
  <c r="U184" i="5"/>
  <c r="U56" i="5"/>
  <c r="V388" i="5"/>
  <c r="V372" i="5"/>
  <c r="V356" i="5"/>
  <c r="V340" i="5"/>
  <c r="V324" i="5"/>
  <c r="V308" i="5"/>
  <c r="V292" i="5"/>
  <c r="V276" i="5"/>
  <c r="V260" i="5"/>
  <c r="V244" i="5"/>
  <c r="V228" i="5"/>
  <c r="V212" i="5"/>
  <c r="V196" i="5"/>
  <c r="V180" i="5"/>
  <c r="V164" i="5"/>
  <c r="V148" i="5"/>
  <c r="V132" i="5"/>
  <c r="V116" i="5"/>
  <c r="V99" i="5"/>
  <c r="V81" i="5"/>
  <c r="V64" i="5"/>
  <c r="V47" i="5"/>
  <c r="V30" i="5"/>
  <c r="U297" i="5"/>
  <c r="U169" i="5"/>
  <c r="U41" i="5"/>
  <c r="V387" i="5"/>
  <c r="V371" i="5"/>
  <c r="V355" i="5"/>
  <c r="V339" i="5"/>
  <c r="V323" i="5"/>
  <c r="V307" i="5"/>
  <c r="V291" i="5"/>
  <c r="V275" i="5"/>
  <c r="V259" i="5"/>
  <c r="V243" i="5"/>
  <c r="V227" i="5"/>
  <c r="V211" i="5"/>
  <c r="V195" i="5"/>
  <c r="V179" i="5"/>
  <c r="V163" i="5"/>
  <c r="V147" i="5"/>
  <c r="V131" i="5"/>
  <c r="V115" i="5"/>
  <c r="V97" i="5"/>
  <c r="V80" i="5"/>
  <c r="V63" i="5"/>
  <c r="V46" i="5"/>
  <c r="Z108" i="5"/>
  <c r="Z149" i="5"/>
  <c r="W385" i="5"/>
  <c r="Z172" i="5"/>
  <c r="W369" i="5"/>
  <c r="Z190" i="5"/>
  <c r="W321" i="5"/>
  <c r="Z214" i="5"/>
  <c r="W305" i="5"/>
  <c r="Z220" i="5"/>
  <c r="W273" i="5"/>
  <c r="Z245" i="5"/>
  <c r="Z126" i="5"/>
  <c r="W209" i="5"/>
  <c r="Z277" i="5"/>
  <c r="Z85" i="5"/>
  <c r="W180" i="5"/>
  <c r="W157" i="5"/>
  <c r="W97" i="5"/>
  <c r="Z373" i="5"/>
  <c r="Z341" i="5"/>
  <c r="Z28" i="5"/>
  <c r="Z309" i="5"/>
  <c r="Z45" i="5"/>
  <c r="Z62" i="5"/>
  <c r="Y28" i="5"/>
  <c r="Y45" i="5"/>
  <c r="Y68" i="5"/>
  <c r="Y86" i="5"/>
  <c r="X46" i="5"/>
  <c r="W288" i="5"/>
  <c r="W224" i="5"/>
  <c r="W149" i="5"/>
  <c r="W66" i="5"/>
  <c r="X77" i="5"/>
  <c r="X161" i="5"/>
  <c r="X225" i="5"/>
  <c r="X289" i="5"/>
  <c r="X321" i="5"/>
  <c r="X353" i="5"/>
  <c r="U391" i="5"/>
  <c r="U375" i="5"/>
  <c r="U359" i="5"/>
  <c r="U343" i="5"/>
  <c r="U327" i="5"/>
  <c r="U311" i="5"/>
  <c r="U295" i="5"/>
  <c r="U279" i="5"/>
  <c r="U263" i="5"/>
  <c r="U247" i="5"/>
  <c r="U231" i="5"/>
  <c r="U215" i="5"/>
  <c r="U199" i="5"/>
  <c r="U183" i="5"/>
  <c r="U167" i="5"/>
  <c r="U151" i="5"/>
  <c r="U135" i="5"/>
  <c r="U119" i="5"/>
  <c r="U103" i="5"/>
  <c r="U87" i="5"/>
  <c r="U71" i="5"/>
  <c r="U55" i="5"/>
  <c r="U39" i="5"/>
  <c r="U23" i="5"/>
  <c r="W15" i="5"/>
  <c r="W383" i="5"/>
  <c r="W367" i="5"/>
  <c r="W351" i="5"/>
  <c r="W335" i="5"/>
  <c r="W319" i="5"/>
  <c r="W303" i="5"/>
  <c r="W287" i="5"/>
  <c r="W271" i="5"/>
  <c r="W255" i="5"/>
  <c r="W239" i="5"/>
  <c r="W223" i="5"/>
  <c r="W207" i="5"/>
  <c r="W178" i="5"/>
  <c r="W148" i="5"/>
  <c r="W125" i="5"/>
  <c r="W95" i="5"/>
  <c r="W65" i="5"/>
  <c r="W35" i="5"/>
  <c r="X25" i="5"/>
  <c r="X48" i="5"/>
  <c r="X78" i="5"/>
  <c r="X108" i="5"/>
  <c r="X138" i="5"/>
  <c r="X169" i="5"/>
  <c r="X201" i="5"/>
  <c r="X233" i="5"/>
  <c r="X265" i="5"/>
  <c r="X297" i="5"/>
  <c r="X329" i="5"/>
  <c r="X361" i="5"/>
  <c r="X393" i="5"/>
  <c r="Y29" i="5"/>
  <c r="Y46" i="5"/>
  <c r="Z68" i="5"/>
  <c r="Z86" i="5"/>
  <c r="Z109" i="5"/>
  <c r="Z132" i="5"/>
  <c r="Z150" i="5"/>
  <c r="Z173" i="5"/>
  <c r="Z196" i="5"/>
  <c r="Z246" i="5"/>
  <c r="Z278" i="5"/>
  <c r="Z310" i="5"/>
  <c r="Z342" i="5"/>
  <c r="Z374" i="5"/>
  <c r="W384" i="5"/>
  <c r="W179" i="5"/>
  <c r="X137" i="5"/>
  <c r="U390" i="5"/>
  <c r="U374" i="5"/>
  <c r="U358" i="5"/>
  <c r="U342" i="5"/>
  <c r="U326" i="5"/>
  <c r="U310" i="5"/>
  <c r="U294" i="5"/>
  <c r="U278" i="5"/>
  <c r="U262" i="5"/>
  <c r="U246" i="5"/>
  <c r="U230" i="5"/>
  <c r="U214" i="5"/>
  <c r="U198" i="5"/>
  <c r="U182" i="5"/>
  <c r="U166" i="5"/>
  <c r="U150" i="5"/>
  <c r="U134" i="5"/>
  <c r="U118" i="5"/>
  <c r="U102" i="5"/>
  <c r="U86" i="5"/>
  <c r="U70" i="5"/>
  <c r="U54" i="5"/>
  <c r="U38" i="5"/>
  <c r="U22" i="5"/>
  <c r="W398" i="5"/>
  <c r="W382" i="5"/>
  <c r="W366" i="5"/>
  <c r="W350" i="5"/>
  <c r="W334" i="5"/>
  <c r="W318" i="5"/>
  <c r="W302" i="5"/>
  <c r="W286" i="5"/>
  <c r="W270" i="5"/>
  <c r="W254" i="5"/>
  <c r="W238" i="5"/>
  <c r="W222" i="5"/>
  <c r="W206" i="5"/>
  <c r="W177" i="5"/>
  <c r="W147" i="5"/>
  <c r="W117" i="5"/>
  <c r="W94" i="5"/>
  <c r="W64" i="5"/>
  <c r="W34" i="5"/>
  <c r="X26" i="5"/>
  <c r="X49" i="5"/>
  <c r="X79" i="5"/>
  <c r="X109" i="5"/>
  <c r="X139" i="5"/>
  <c r="X170" i="5"/>
  <c r="X202" i="5"/>
  <c r="X234" i="5"/>
  <c r="X266" i="5"/>
  <c r="X298" i="5"/>
  <c r="X330" i="5"/>
  <c r="X362" i="5"/>
  <c r="X394" i="5"/>
  <c r="Z29" i="5"/>
  <c r="Z46" i="5"/>
  <c r="Y69" i="5"/>
  <c r="Y92" i="5"/>
  <c r="Z221" i="5"/>
  <c r="Z252" i="5"/>
  <c r="Z284" i="5"/>
  <c r="Z316" i="5"/>
  <c r="Z348" i="5"/>
  <c r="Z380" i="5"/>
  <c r="W240" i="5"/>
  <c r="X47" i="5"/>
  <c r="U389" i="5"/>
  <c r="U373" i="5"/>
  <c r="U357" i="5"/>
  <c r="U341" i="5"/>
  <c r="U325" i="5"/>
  <c r="U309" i="5"/>
  <c r="U293" i="5"/>
  <c r="U277" i="5"/>
  <c r="U261" i="5"/>
  <c r="U245" i="5"/>
  <c r="U229" i="5"/>
  <c r="U213" i="5"/>
  <c r="U197" i="5"/>
  <c r="U181" i="5"/>
  <c r="U165" i="5"/>
  <c r="U149" i="5"/>
  <c r="U133" i="5"/>
  <c r="U117" i="5"/>
  <c r="U101" i="5"/>
  <c r="U85" i="5"/>
  <c r="U69" i="5"/>
  <c r="U53" i="5"/>
  <c r="U37" i="5"/>
  <c r="U21" i="5"/>
  <c r="W397" i="5"/>
  <c r="W381" i="5"/>
  <c r="W365" i="5"/>
  <c r="W349" i="5"/>
  <c r="W333" i="5"/>
  <c r="W317" i="5"/>
  <c r="W301" i="5"/>
  <c r="W285" i="5"/>
  <c r="W269" i="5"/>
  <c r="W253" i="5"/>
  <c r="W237" i="5"/>
  <c r="W221" i="5"/>
  <c r="W205" i="5"/>
  <c r="W176" i="5"/>
  <c r="W146" i="5"/>
  <c r="W116" i="5"/>
  <c r="W93" i="5"/>
  <c r="W63" i="5"/>
  <c r="W33" i="5"/>
  <c r="X27" i="5"/>
  <c r="X57" i="5"/>
  <c r="X80" i="5"/>
  <c r="X110" i="5"/>
  <c r="X140" i="5"/>
  <c r="X171" i="5"/>
  <c r="X203" i="5"/>
  <c r="X235" i="5"/>
  <c r="X267" i="5"/>
  <c r="X299" i="5"/>
  <c r="X331" i="5"/>
  <c r="X363" i="5"/>
  <c r="X395" i="5"/>
  <c r="Y30" i="5"/>
  <c r="Y47" i="5"/>
  <c r="Z69" i="5"/>
  <c r="Z92" i="5"/>
  <c r="Z110" i="5"/>
  <c r="Z133" i="5"/>
  <c r="Z156" i="5"/>
  <c r="Z174" i="5"/>
  <c r="Z197" i="5"/>
  <c r="X129" i="5"/>
  <c r="W272" i="5"/>
  <c r="W208" i="5"/>
  <c r="W126" i="5"/>
  <c r="W36" i="5"/>
  <c r="X107" i="5"/>
  <c r="X193" i="5"/>
  <c r="X257" i="5"/>
  <c r="X385" i="5"/>
  <c r="U388" i="5"/>
  <c r="U372" i="5"/>
  <c r="U356" i="5"/>
  <c r="U340" i="5"/>
  <c r="U324" i="5"/>
  <c r="U308" i="5"/>
  <c r="U292" i="5"/>
  <c r="U276" i="5"/>
  <c r="U260" i="5"/>
  <c r="U244" i="5"/>
  <c r="U228" i="5"/>
  <c r="U212" i="5"/>
  <c r="U196" i="5"/>
  <c r="U180" i="5"/>
  <c r="U164" i="5"/>
  <c r="U148" i="5"/>
  <c r="U132" i="5"/>
  <c r="U116" i="5"/>
  <c r="U100" i="5"/>
  <c r="U84" i="5"/>
  <c r="U68" i="5"/>
  <c r="U52" i="5"/>
  <c r="U36" i="5"/>
  <c r="U20" i="5"/>
  <c r="W396" i="5"/>
  <c r="W380" i="5"/>
  <c r="W364" i="5"/>
  <c r="W348" i="5"/>
  <c r="W332" i="5"/>
  <c r="W316" i="5"/>
  <c r="W300" i="5"/>
  <c r="W284" i="5"/>
  <c r="W268" i="5"/>
  <c r="W252" i="5"/>
  <c r="W236" i="5"/>
  <c r="W220" i="5"/>
  <c r="W203" i="5"/>
  <c r="W175" i="5"/>
  <c r="W145" i="5"/>
  <c r="W115" i="5"/>
  <c r="W85" i="5"/>
  <c r="W62" i="5"/>
  <c r="W32" i="5"/>
  <c r="X28" i="5"/>
  <c r="X58" i="5"/>
  <c r="X81" i="5"/>
  <c r="X111" i="5"/>
  <c r="X141" i="5"/>
  <c r="X172" i="5"/>
  <c r="X204" i="5"/>
  <c r="X236" i="5"/>
  <c r="X268" i="5"/>
  <c r="X300" i="5"/>
  <c r="X332" i="5"/>
  <c r="X364" i="5"/>
  <c r="X396" i="5"/>
  <c r="Z30" i="5"/>
  <c r="Y52" i="5"/>
  <c r="Y70" i="5"/>
  <c r="Y93" i="5"/>
  <c r="Z222" i="5"/>
  <c r="Z253" i="5"/>
  <c r="Z285" i="5"/>
  <c r="Z317" i="5"/>
  <c r="Z349" i="5"/>
  <c r="Z381" i="5"/>
  <c r="W320" i="5"/>
  <c r="U387" i="5"/>
  <c r="U371" i="5"/>
  <c r="U355" i="5"/>
  <c r="U339" i="5"/>
  <c r="U323" i="5"/>
  <c r="U307" i="5"/>
  <c r="U291" i="5"/>
  <c r="U275" i="5"/>
  <c r="U259" i="5"/>
  <c r="U243" i="5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W395" i="5"/>
  <c r="W379" i="5"/>
  <c r="W363" i="5"/>
  <c r="W347" i="5"/>
  <c r="W331" i="5"/>
  <c r="W315" i="5"/>
  <c r="W299" i="5"/>
  <c r="W283" i="5"/>
  <c r="W267" i="5"/>
  <c r="W251" i="5"/>
  <c r="W235" i="5"/>
  <c r="W219" i="5"/>
  <c r="W197" i="5"/>
  <c r="W174" i="5"/>
  <c r="W144" i="5"/>
  <c r="W114" i="5"/>
  <c r="W84" i="5"/>
  <c r="W61" i="5"/>
  <c r="W31" i="5"/>
  <c r="X29" i="5"/>
  <c r="X59" i="5"/>
  <c r="X89" i="5"/>
  <c r="X112" i="5"/>
  <c r="X142" i="5"/>
  <c r="X173" i="5"/>
  <c r="X205" i="5"/>
  <c r="X237" i="5"/>
  <c r="X269" i="5"/>
  <c r="X301" i="5"/>
  <c r="X333" i="5"/>
  <c r="X365" i="5"/>
  <c r="X397" i="5"/>
  <c r="Y31" i="5"/>
  <c r="Z52" i="5"/>
  <c r="Z70" i="5"/>
  <c r="Z93" i="5"/>
  <c r="Z116" i="5"/>
  <c r="Z134" i="5"/>
  <c r="Z157" i="5"/>
  <c r="Z180" i="5"/>
  <c r="Z198" i="5"/>
  <c r="Z228" i="5"/>
  <c r="Z254" i="5"/>
  <c r="Z286" i="5"/>
  <c r="Z318" i="5"/>
  <c r="Z350" i="5"/>
  <c r="Z382" i="5"/>
  <c r="X159" i="5"/>
  <c r="W304" i="5"/>
  <c r="U386" i="5"/>
  <c r="U370" i="5"/>
  <c r="U354" i="5"/>
  <c r="U338" i="5"/>
  <c r="U322" i="5"/>
  <c r="U306" i="5"/>
  <c r="U290" i="5"/>
  <c r="U274" i="5"/>
  <c r="U258" i="5"/>
  <c r="U242" i="5"/>
  <c r="U226" i="5"/>
  <c r="U210" i="5"/>
  <c r="U194" i="5"/>
  <c r="U178" i="5"/>
  <c r="U162" i="5"/>
  <c r="U146" i="5"/>
  <c r="U130" i="5"/>
  <c r="U114" i="5"/>
  <c r="U98" i="5"/>
  <c r="U82" i="5"/>
  <c r="U66" i="5"/>
  <c r="U50" i="5"/>
  <c r="U34" i="5"/>
  <c r="U18" i="5"/>
  <c r="W394" i="5"/>
  <c r="W378" i="5"/>
  <c r="W362" i="5"/>
  <c r="W346" i="5"/>
  <c r="W330" i="5"/>
  <c r="W314" i="5"/>
  <c r="W298" i="5"/>
  <c r="W282" i="5"/>
  <c r="W266" i="5"/>
  <c r="W250" i="5"/>
  <c r="W234" i="5"/>
  <c r="W218" i="5"/>
  <c r="W196" i="5"/>
  <c r="W173" i="5"/>
  <c r="W143" i="5"/>
  <c r="W113" i="5"/>
  <c r="W83" i="5"/>
  <c r="W53" i="5"/>
  <c r="W30" i="5"/>
  <c r="X30" i="5"/>
  <c r="X60" i="5"/>
  <c r="X90" i="5"/>
  <c r="X113" i="5"/>
  <c r="X143" i="5"/>
  <c r="X174" i="5"/>
  <c r="X206" i="5"/>
  <c r="X238" i="5"/>
  <c r="X270" i="5"/>
  <c r="X302" i="5"/>
  <c r="X334" i="5"/>
  <c r="X366" i="5"/>
  <c r="X398" i="5"/>
  <c r="Y36" i="5"/>
  <c r="Y53" i="5"/>
  <c r="Y76" i="5"/>
  <c r="Y94" i="5"/>
  <c r="Z204" i="5"/>
  <c r="Z260" i="5"/>
  <c r="Z292" i="5"/>
  <c r="Z324" i="5"/>
  <c r="Z356" i="5"/>
  <c r="Z388" i="5"/>
  <c r="W353" i="5"/>
  <c r="W289" i="5"/>
  <c r="W241" i="5"/>
  <c r="W67" i="5"/>
  <c r="X106" i="5"/>
  <c r="X223" i="5"/>
  <c r="X255" i="5"/>
  <c r="X319" i="5"/>
  <c r="U15" i="5"/>
  <c r="U385" i="5"/>
  <c r="U369" i="5"/>
  <c r="U353" i="5"/>
  <c r="U337" i="5"/>
  <c r="U321" i="5"/>
  <c r="U305" i="5"/>
  <c r="U289" i="5"/>
  <c r="U273" i="5"/>
  <c r="U257" i="5"/>
  <c r="U241" i="5"/>
  <c r="U225" i="5"/>
  <c r="U209" i="5"/>
  <c r="U193" i="5"/>
  <c r="U177" i="5"/>
  <c r="U161" i="5"/>
  <c r="U145" i="5"/>
  <c r="U129" i="5"/>
  <c r="U113" i="5"/>
  <c r="U97" i="5"/>
  <c r="U81" i="5"/>
  <c r="U65" i="5"/>
  <c r="U49" i="5"/>
  <c r="U33" i="5"/>
  <c r="W393" i="5"/>
  <c r="W377" i="5"/>
  <c r="W361" i="5"/>
  <c r="W345" i="5"/>
  <c r="W329" i="5"/>
  <c r="W313" i="5"/>
  <c r="W297" i="5"/>
  <c r="W281" i="5"/>
  <c r="W265" i="5"/>
  <c r="W249" i="5"/>
  <c r="W233" i="5"/>
  <c r="W217" i="5"/>
  <c r="W195" i="5"/>
  <c r="W165" i="5"/>
  <c r="W142" i="5"/>
  <c r="W112" i="5"/>
  <c r="W82" i="5"/>
  <c r="W52" i="5"/>
  <c r="W29" i="5"/>
  <c r="X31" i="5"/>
  <c r="X61" i="5"/>
  <c r="X91" i="5"/>
  <c r="X121" i="5"/>
  <c r="X144" i="5"/>
  <c r="X175" i="5"/>
  <c r="X207" i="5"/>
  <c r="X239" i="5"/>
  <c r="X271" i="5"/>
  <c r="X303" i="5"/>
  <c r="X335" i="5"/>
  <c r="X367" i="5"/>
  <c r="Y15" i="5"/>
  <c r="Z36" i="5"/>
  <c r="Z53" i="5"/>
  <c r="Z76" i="5"/>
  <c r="Z94" i="5"/>
  <c r="Z117" i="5"/>
  <c r="Z140" i="5"/>
  <c r="Z158" i="5"/>
  <c r="Z181" i="5"/>
  <c r="Z229" i="5"/>
  <c r="W225" i="5"/>
  <c r="X76" i="5"/>
  <c r="X351" i="5"/>
  <c r="W368" i="5"/>
  <c r="U16" i="5"/>
  <c r="U384" i="5"/>
  <c r="U368" i="5"/>
  <c r="U352" i="5"/>
  <c r="U336" i="5"/>
  <c r="U320" i="5"/>
  <c r="U304" i="5"/>
  <c r="U288" i="5"/>
  <c r="U272" i="5"/>
  <c r="U256" i="5"/>
  <c r="U240" i="5"/>
  <c r="U224" i="5"/>
  <c r="U208" i="5"/>
  <c r="U192" i="5"/>
  <c r="U176" i="5"/>
  <c r="U160" i="5"/>
  <c r="U144" i="5"/>
  <c r="U128" i="5"/>
  <c r="U112" i="5"/>
  <c r="U96" i="5"/>
  <c r="U80" i="5"/>
  <c r="U64" i="5"/>
  <c r="U48" i="5"/>
  <c r="U32" i="5"/>
  <c r="W392" i="5"/>
  <c r="W376" i="5"/>
  <c r="W360" i="5"/>
  <c r="W344" i="5"/>
  <c r="W328" i="5"/>
  <c r="W312" i="5"/>
  <c r="W296" i="5"/>
  <c r="W280" i="5"/>
  <c r="W264" i="5"/>
  <c r="W248" i="5"/>
  <c r="W232" i="5"/>
  <c r="W216" i="5"/>
  <c r="W194" i="5"/>
  <c r="W164" i="5"/>
  <c r="W141" i="5"/>
  <c r="W111" i="5"/>
  <c r="W81" i="5"/>
  <c r="W51" i="5"/>
  <c r="W21" i="5"/>
  <c r="X32" i="5"/>
  <c r="X62" i="5"/>
  <c r="X92" i="5"/>
  <c r="X122" i="5"/>
  <c r="X145" i="5"/>
  <c r="X177" i="5"/>
  <c r="X209" i="5"/>
  <c r="X241" i="5"/>
  <c r="X273" i="5"/>
  <c r="X305" i="5"/>
  <c r="X337" i="5"/>
  <c r="X369" i="5"/>
  <c r="Y20" i="5"/>
  <c r="Y37" i="5"/>
  <c r="Y54" i="5"/>
  <c r="Y77" i="5"/>
  <c r="Z205" i="5"/>
  <c r="Z261" i="5"/>
  <c r="Z293" i="5"/>
  <c r="Z325" i="5"/>
  <c r="Z357" i="5"/>
  <c r="Z389" i="5"/>
  <c r="W337" i="5"/>
  <c r="W257" i="5"/>
  <c r="W127" i="5"/>
  <c r="W37" i="5"/>
  <c r="X191" i="5"/>
  <c r="X287" i="5"/>
  <c r="X383" i="5"/>
  <c r="W256" i="5"/>
  <c r="U17" i="5"/>
  <c r="U383" i="5"/>
  <c r="U367" i="5"/>
  <c r="U351" i="5"/>
  <c r="U335" i="5"/>
  <c r="U319" i="5"/>
  <c r="U303" i="5"/>
  <c r="U287" i="5"/>
  <c r="U271" i="5"/>
  <c r="U255" i="5"/>
  <c r="U239" i="5"/>
  <c r="U223" i="5"/>
  <c r="U207" i="5"/>
  <c r="U191" i="5"/>
  <c r="U175" i="5"/>
  <c r="U159" i="5"/>
  <c r="U143" i="5"/>
  <c r="U127" i="5"/>
  <c r="U111" i="5"/>
  <c r="U95" i="5"/>
  <c r="U79" i="5"/>
  <c r="U63" i="5"/>
  <c r="U47" i="5"/>
  <c r="U31" i="5"/>
  <c r="W391" i="5"/>
  <c r="W375" i="5"/>
  <c r="W359" i="5"/>
  <c r="W343" i="5"/>
  <c r="W327" i="5"/>
  <c r="W311" i="5"/>
  <c r="W295" i="5"/>
  <c r="W279" i="5"/>
  <c r="W263" i="5"/>
  <c r="W247" i="5"/>
  <c r="W231" i="5"/>
  <c r="W215" i="5"/>
  <c r="W193" i="5"/>
  <c r="W163" i="5"/>
  <c r="W133" i="5"/>
  <c r="W110" i="5"/>
  <c r="W80" i="5"/>
  <c r="W50" i="5"/>
  <c r="W20" i="5"/>
  <c r="X33" i="5"/>
  <c r="X63" i="5"/>
  <c r="X93" i="5"/>
  <c r="X123" i="5"/>
  <c r="X153" i="5"/>
  <c r="X185" i="5"/>
  <c r="X217" i="5"/>
  <c r="X249" i="5"/>
  <c r="X281" i="5"/>
  <c r="X313" i="5"/>
  <c r="X345" i="5"/>
  <c r="X377" i="5"/>
  <c r="Z20" i="5"/>
  <c r="Z37" i="5"/>
  <c r="Z54" i="5"/>
  <c r="Z77" i="5"/>
  <c r="Z100" i="5"/>
  <c r="Z118" i="5"/>
  <c r="Z141" i="5"/>
  <c r="Z164" i="5"/>
  <c r="Z182" i="5"/>
  <c r="Z230" i="5"/>
  <c r="Z262" i="5"/>
  <c r="Z294" i="5"/>
  <c r="Z326" i="5"/>
  <c r="Z358" i="5"/>
  <c r="Z390" i="5"/>
  <c r="X17" i="5"/>
  <c r="U398" i="5"/>
  <c r="U382" i="5"/>
  <c r="U366" i="5"/>
  <c r="U350" i="5"/>
  <c r="U334" i="5"/>
  <c r="U318" i="5"/>
  <c r="U302" i="5"/>
  <c r="U286" i="5"/>
  <c r="U270" i="5"/>
  <c r="U254" i="5"/>
  <c r="U238" i="5"/>
  <c r="U222" i="5"/>
  <c r="U206" i="5"/>
  <c r="U190" i="5"/>
  <c r="U174" i="5"/>
  <c r="U158" i="5"/>
  <c r="U142" i="5"/>
  <c r="U126" i="5"/>
  <c r="U110" i="5"/>
  <c r="U94" i="5"/>
  <c r="U78" i="5"/>
  <c r="U62" i="5"/>
  <c r="U46" i="5"/>
  <c r="U30" i="5"/>
  <c r="W390" i="5"/>
  <c r="W374" i="5"/>
  <c r="W358" i="5"/>
  <c r="W342" i="5"/>
  <c r="W326" i="5"/>
  <c r="W310" i="5"/>
  <c r="W294" i="5"/>
  <c r="W278" i="5"/>
  <c r="W262" i="5"/>
  <c r="W246" i="5"/>
  <c r="W230" i="5"/>
  <c r="W214" i="5"/>
  <c r="W192" i="5"/>
  <c r="W162" i="5"/>
  <c r="W132" i="5"/>
  <c r="W109" i="5"/>
  <c r="W79" i="5"/>
  <c r="W49" i="5"/>
  <c r="W19" i="5"/>
  <c r="X41" i="5"/>
  <c r="X64" i="5"/>
  <c r="X94" i="5"/>
  <c r="X124" i="5"/>
  <c r="X154" i="5"/>
  <c r="X186" i="5"/>
  <c r="X218" i="5"/>
  <c r="X250" i="5"/>
  <c r="X282" i="5"/>
  <c r="X314" i="5"/>
  <c r="X346" i="5"/>
  <c r="X378" i="5"/>
  <c r="Y21" i="5"/>
  <c r="Y38" i="5"/>
  <c r="Y60" i="5"/>
  <c r="Y78" i="5"/>
  <c r="Z206" i="5"/>
  <c r="Z236" i="5"/>
  <c r="Z268" i="5"/>
  <c r="Z300" i="5"/>
  <c r="Z332" i="5"/>
  <c r="Z364" i="5"/>
  <c r="Z396" i="5"/>
  <c r="W96" i="5"/>
  <c r="U397" i="5"/>
  <c r="U381" i="5"/>
  <c r="U365" i="5"/>
  <c r="U349" i="5"/>
  <c r="U333" i="5"/>
  <c r="U317" i="5"/>
  <c r="U301" i="5"/>
  <c r="U285" i="5"/>
  <c r="U269" i="5"/>
  <c r="U253" i="5"/>
  <c r="U237" i="5"/>
  <c r="U221" i="5"/>
  <c r="U205" i="5"/>
  <c r="U189" i="5"/>
  <c r="U173" i="5"/>
  <c r="U157" i="5"/>
  <c r="U141" i="5"/>
  <c r="U125" i="5"/>
  <c r="U109" i="5"/>
  <c r="U93" i="5"/>
  <c r="U77" i="5"/>
  <c r="U61" i="5"/>
  <c r="U45" i="5"/>
  <c r="U29" i="5"/>
  <c r="W389" i="5"/>
  <c r="W373" i="5"/>
  <c r="W357" i="5"/>
  <c r="W341" i="5"/>
  <c r="W325" i="5"/>
  <c r="W309" i="5"/>
  <c r="W293" i="5"/>
  <c r="W277" i="5"/>
  <c r="W261" i="5"/>
  <c r="W245" i="5"/>
  <c r="W229" i="5"/>
  <c r="W213" i="5"/>
  <c r="W191" i="5"/>
  <c r="W161" i="5"/>
  <c r="W131" i="5"/>
  <c r="W101" i="5"/>
  <c r="W78" i="5"/>
  <c r="W48" i="5"/>
  <c r="W18" i="5"/>
  <c r="X42" i="5"/>
  <c r="X65" i="5"/>
  <c r="X95" i="5"/>
  <c r="X125" i="5"/>
  <c r="X155" i="5"/>
  <c r="X187" i="5"/>
  <c r="X219" i="5"/>
  <c r="X251" i="5"/>
  <c r="X283" i="5"/>
  <c r="X315" i="5"/>
  <c r="X347" i="5"/>
  <c r="X379" i="5"/>
  <c r="Z21" i="5"/>
  <c r="Z38" i="5"/>
  <c r="Z60" i="5"/>
  <c r="Z78" i="5"/>
  <c r="Z101" i="5"/>
  <c r="Z124" i="5"/>
  <c r="Z142" i="5"/>
  <c r="Z165" i="5"/>
  <c r="Z188" i="5"/>
  <c r="Z212" i="5"/>
  <c r="W336" i="5"/>
  <c r="U396" i="5"/>
  <c r="U380" i="5"/>
  <c r="U364" i="5"/>
  <c r="U348" i="5"/>
  <c r="U332" i="5"/>
  <c r="U316" i="5"/>
  <c r="U300" i="5"/>
  <c r="U284" i="5"/>
  <c r="U268" i="5"/>
  <c r="U252" i="5"/>
  <c r="U236" i="5"/>
  <c r="U220" i="5"/>
  <c r="U204" i="5"/>
  <c r="U188" i="5"/>
  <c r="U172" i="5"/>
  <c r="U156" i="5"/>
  <c r="U140" i="5"/>
  <c r="U124" i="5"/>
  <c r="U108" i="5"/>
  <c r="U92" i="5"/>
  <c r="U76" i="5"/>
  <c r="U60" i="5"/>
  <c r="U44" i="5"/>
  <c r="U28" i="5"/>
  <c r="W388" i="5"/>
  <c r="W372" i="5"/>
  <c r="W356" i="5"/>
  <c r="W340" i="5"/>
  <c r="W324" i="5"/>
  <c r="W308" i="5"/>
  <c r="W292" i="5"/>
  <c r="W276" i="5"/>
  <c r="W260" i="5"/>
  <c r="W244" i="5"/>
  <c r="W228" i="5"/>
  <c r="W212" i="5"/>
  <c r="W190" i="5"/>
  <c r="W160" i="5"/>
  <c r="W130" i="5"/>
  <c r="W100" i="5"/>
  <c r="W77" i="5"/>
  <c r="W47" i="5"/>
  <c r="X43" i="5"/>
  <c r="X73" i="5"/>
  <c r="X96" i="5"/>
  <c r="X126" i="5"/>
  <c r="X156" i="5"/>
  <c r="X188" i="5"/>
  <c r="X220" i="5"/>
  <c r="X252" i="5"/>
  <c r="X284" i="5"/>
  <c r="X316" i="5"/>
  <c r="X348" i="5"/>
  <c r="X380" i="5"/>
  <c r="Y22" i="5"/>
  <c r="Y39" i="5"/>
  <c r="Y61" i="5"/>
  <c r="Y84" i="5"/>
  <c r="Z237" i="5"/>
  <c r="Z269" i="5"/>
  <c r="Z301" i="5"/>
  <c r="Z333" i="5"/>
  <c r="Z365" i="5"/>
  <c r="W22" i="5"/>
  <c r="W38" i="5"/>
  <c r="W54" i="5"/>
  <c r="W70" i="5"/>
  <c r="W86" i="5"/>
  <c r="W102" i="5"/>
  <c r="W118" i="5"/>
  <c r="W134" i="5"/>
  <c r="W150" i="5"/>
  <c r="W166" i="5"/>
  <c r="W182" i="5"/>
  <c r="W198" i="5"/>
  <c r="W23" i="5"/>
  <c r="W39" i="5"/>
  <c r="W55" i="5"/>
  <c r="W71" i="5"/>
  <c r="W87" i="5"/>
  <c r="W103" i="5"/>
  <c r="W119" i="5"/>
  <c r="W135" i="5"/>
  <c r="W151" i="5"/>
  <c r="W167" i="5"/>
  <c r="W183" i="5"/>
  <c r="W199" i="5"/>
  <c r="W24" i="5"/>
  <c r="W40" i="5"/>
  <c r="W56" i="5"/>
  <c r="W72" i="5"/>
  <c r="W88" i="5"/>
  <c r="W104" i="5"/>
  <c r="W120" i="5"/>
  <c r="W136" i="5"/>
  <c r="W152" i="5"/>
  <c r="W168" i="5"/>
  <c r="W184" i="5"/>
  <c r="W200" i="5"/>
  <c r="W25" i="5"/>
  <c r="W41" i="5"/>
  <c r="W57" i="5"/>
  <c r="W73" i="5"/>
  <c r="W89" i="5"/>
  <c r="W105" i="5"/>
  <c r="W121" i="5"/>
  <c r="W137" i="5"/>
  <c r="W153" i="5"/>
  <c r="W169" i="5"/>
  <c r="W185" i="5"/>
  <c r="W201" i="5"/>
  <c r="W26" i="5"/>
  <c r="W42" i="5"/>
  <c r="W58" i="5"/>
  <c r="W74" i="5"/>
  <c r="W90" i="5"/>
  <c r="W106" i="5"/>
  <c r="W122" i="5"/>
  <c r="W138" i="5"/>
  <c r="W154" i="5"/>
  <c r="W170" i="5"/>
  <c r="W186" i="5"/>
  <c r="W202" i="5"/>
  <c r="W27" i="5"/>
  <c r="W43" i="5"/>
  <c r="W59" i="5"/>
  <c r="W75" i="5"/>
  <c r="W91" i="5"/>
  <c r="W107" i="5"/>
  <c r="W123" i="5"/>
  <c r="W139" i="5"/>
  <c r="W155" i="5"/>
  <c r="W171" i="5"/>
  <c r="W187" i="5"/>
  <c r="W28" i="5"/>
  <c r="W44" i="5"/>
  <c r="W60" i="5"/>
  <c r="W76" i="5"/>
  <c r="W92" i="5"/>
  <c r="W108" i="5"/>
  <c r="W124" i="5"/>
  <c r="W140" i="5"/>
  <c r="W156" i="5"/>
  <c r="W172" i="5"/>
  <c r="W188" i="5"/>
  <c r="W204" i="5"/>
  <c r="W352" i="5"/>
  <c r="Z395" i="5"/>
  <c r="Z387" i="5"/>
  <c r="Z379" i="5"/>
  <c r="Z371" i="5"/>
  <c r="Z363" i="5"/>
  <c r="Z355" i="5"/>
  <c r="Z347" i="5"/>
  <c r="Z339" i="5"/>
  <c r="Z331" i="5"/>
  <c r="Z323" i="5"/>
  <c r="Z315" i="5"/>
  <c r="Z307" i="5"/>
  <c r="Z299" i="5"/>
  <c r="Z291" i="5"/>
  <c r="Z283" i="5"/>
  <c r="Z275" i="5"/>
  <c r="Z267" i="5"/>
  <c r="Z259" i="5"/>
  <c r="Z251" i="5"/>
  <c r="Z243" i="5"/>
  <c r="Z235" i="5"/>
  <c r="Z227" i="5"/>
  <c r="Z219" i="5"/>
  <c r="Z211" i="5"/>
  <c r="Z203" i="5"/>
  <c r="Z195" i="5"/>
  <c r="Z187" i="5"/>
  <c r="Z179" i="5"/>
  <c r="Z171" i="5"/>
  <c r="Z163" i="5"/>
  <c r="Z155" i="5"/>
  <c r="Z147" i="5"/>
  <c r="Z139" i="5"/>
  <c r="Z131" i="5"/>
  <c r="Z123" i="5"/>
  <c r="Z115" i="5"/>
  <c r="Z107" i="5"/>
  <c r="Z99" i="5"/>
  <c r="Z91" i="5"/>
  <c r="Z83" i="5"/>
  <c r="Z75" i="5"/>
  <c r="Z67" i="5"/>
  <c r="Z59" i="5"/>
  <c r="Z51" i="5"/>
  <c r="Z43" i="5"/>
  <c r="Z35" i="5"/>
  <c r="Z27" i="5"/>
  <c r="Z19" i="5"/>
  <c r="Z394" i="5"/>
  <c r="Z386" i="5"/>
  <c r="Z378" i="5"/>
  <c r="Z370" i="5"/>
  <c r="Z362" i="5"/>
  <c r="Z354" i="5"/>
  <c r="Z346" i="5"/>
  <c r="Z338" i="5"/>
  <c r="Z330" i="5"/>
  <c r="Z322" i="5"/>
  <c r="Z314" i="5"/>
  <c r="Z306" i="5"/>
  <c r="Z298" i="5"/>
  <c r="Z290" i="5"/>
  <c r="Z282" i="5"/>
  <c r="Z274" i="5"/>
  <c r="Z266" i="5"/>
  <c r="Z258" i="5"/>
  <c r="Z250" i="5"/>
  <c r="Z242" i="5"/>
  <c r="Z234" i="5"/>
  <c r="Z226" i="5"/>
  <c r="Z218" i="5"/>
  <c r="Z210" i="5"/>
  <c r="Z202" i="5"/>
  <c r="Z194" i="5"/>
  <c r="Z186" i="5"/>
  <c r="Z178" i="5"/>
  <c r="Z170" i="5"/>
  <c r="Z162" i="5"/>
  <c r="Z154" i="5"/>
  <c r="Z146" i="5"/>
  <c r="Z138" i="5"/>
  <c r="Z130" i="5"/>
  <c r="Z122" i="5"/>
  <c r="Z114" i="5"/>
  <c r="Z106" i="5"/>
  <c r="Z98" i="5"/>
  <c r="Z90" i="5"/>
  <c r="Z82" i="5"/>
  <c r="Z74" i="5"/>
  <c r="Z66" i="5"/>
  <c r="Z58" i="5"/>
  <c r="Z50" i="5"/>
  <c r="Z42" i="5"/>
  <c r="Z34" i="5"/>
  <c r="Z26" i="5"/>
  <c r="Z18" i="5"/>
  <c r="Z393" i="5"/>
  <c r="Z385" i="5"/>
  <c r="Z377" i="5"/>
  <c r="Z369" i="5"/>
  <c r="Z361" i="5"/>
  <c r="Z353" i="5"/>
  <c r="Z345" i="5"/>
  <c r="Z337" i="5"/>
  <c r="Z329" i="5"/>
  <c r="Z321" i="5"/>
  <c r="Z313" i="5"/>
  <c r="Z305" i="5"/>
  <c r="Z297" i="5"/>
  <c r="Z289" i="5"/>
  <c r="Z281" i="5"/>
  <c r="Z273" i="5"/>
  <c r="Z265" i="5"/>
  <c r="Z257" i="5"/>
  <c r="Z249" i="5"/>
  <c r="Z241" i="5"/>
  <c r="Z233" i="5"/>
  <c r="Z225" i="5"/>
  <c r="Z217" i="5"/>
  <c r="Z209" i="5"/>
  <c r="Z201" i="5"/>
  <c r="Z193" i="5"/>
  <c r="Z185" i="5"/>
  <c r="Z177" i="5"/>
  <c r="Z169" i="5"/>
  <c r="Z161" i="5"/>
  <c r="Z153" i="5"/>
  <c r="Z145" i="5"/>
  <c r="Z137" i="5"/>
  <c r="Z129" i="5"/>
  <c r="Z121" i="5"/>
  <c r="Z113" i="5"/>
  <c r="Z105" i="5"/>
  <c r="Z97" i="5"/>
  <c r="Z89" i="5"/>
  <c r="Z81" i="5"/>
  <c r="Z73" i="5"/>
  <c r="Z65" i="5"/>
  <c r="Z57" i="5"/>
  <c r="Z49" i="5"/>
  <c r="Z41" i="5"/>
  <c r="Z33" i="5"/>
  <c r="Z25" i="5"/>
  <c r="Z17" i="5"/>
  <c r="Z392" i="5"/>
  <c r="Z384" i="5"/>
  <c r="Z376" i="5"/>
  <c r="Z368" i="5"/>
  <c r="Z360" i="5"/>
  <c r="Z352" i="5"/>
  <c r="Z344" i="5"/>
  <c r="Z336" i="5"/>
  <c r="Z328" i="5"/>
  <c r="Z320" i="5"/>
  <c r="Z312" i="5"/>
  <c r="Z304" i="5"/>
  <c r="Z296" i="5"/>
  <c r="Z288" i="5"/>
  <c r="Z280" i="5"/>
  <c r="Z272" i="5"/>
  <c r="Z264" i="5"/>
  <c r="Z256" i="5"/>
  <c r="Z248" i="5"/>
  <c r="Z240" i="5"/>
  <c r="Z232" i="5"/>
  <c r="Z224" i="5"/>
  <c r="Z216" i="5"/>
  <c r="Z208" i="5"/>
  <c r="Z200" i="5"/>
  <c r="Z192" i="5"/>
  <c r="Z184" i="5"/>
  <c r="Z176" i="5"/>
  <c r="Z168" i="5"/>
  <c r="Z160" i="5"/>
  <c r="Z152" i="5"/>
  <c r="Z144" i="5"/>
  <c r="Z136" i="5"/>
  <c r="Z128" i="5"/>
  <c r="Z120" i="5"/>
  <c r="Z112" i="5"/>
  <c r="Z104" i="5"/>
  <c r="Z96" i="5"/>
  <c r="Z88" i="5"/>
  <c r="Z80" i="5"/>
  <c r="Z72" i="5"/>
  <c r="Z64" i="5"/>
  <c r="Z56" i="5"/>
  <c r="Z48" i="5"/>
  <c r="Z40" i="5"/>
  <c r="Z32" i="5"/>
  <c r="Z24" i="5"/>
  <c r="Z16" i="5"/>
  <c r="Z391" i="5"/>
  <c r="Z383" i="5"/>
  <c r="Z375" i="5"/>
  <c r="Z367" i="5"/>
  <c r="Z359" i="5"/>
  <c r="Z351" i="5"/>
  <c r="Z343" i="5"/>
  <c r="Z335" i="5"/>
  <c r="Z327" i="5"/>
  <c r="Z319" i="5"/>
  <c r="Z311" i="5"/>
  <c r="Z303" i="5"/>
  <c r="Z295" i="5"/>
  <c r="Z287" i="5"/>
  <c r="Z279" i="5"/>
  <c r="Z271" i="5"/>
  <c r="Z263" i="5"/>
  <c r="Z255" i="5"/>
  <c r="Z247" i="5"/>
  <c r="Z239" i="5"/>
  <c r="Z231" i="5"/>
  <c r="Z223" i="5"/>
  <c r="Z215" i="5"/>
  <c r="Z207" i="5"/>
  <c r="Z199" i="5"/>
  <c r="Z191" i="5"/>
  <c r="Z183" i="5"/>
  <c r="Z175" i="5"/>
  <c r="Z167" i="5"/>
  <c r="Z159" i="5"/>
  <c r="Z151" i="5"/>
  <c r="Z143" i="5"/>
  <c r="Z135" i="5"/>
  <c r="Z127" i="5"/>
  <c r="Z119" i="5"/>
  <c r="Z111" i="5"/>
  <c r="Z103" i="5"/>
  <c r="Z95" i="5"/>
  <c r="Z87" i="5"/>
  <c r="Z79" i="5"/>
  <c r="Z71" i="5"/>
  <c r="Z63" i="5"/>
  <c r="Z55" i="5"/>
  <c r="Z47" i="5"/>
  <c r="Z39" i="5"/>
  <c r="Z31" i="5"/>
  <c r="Z23" i="5"/>
  <c r="Z15" i="5"/>
  <c r="U395" i="5"/>
  <c r="U379" i="5"/>
  <c r="U363" i="5"/>
  <c r="U347" i="5"/>
  <c r="U331" i="5"/>
  <c r="U315" i="5"/>
  <c r="U299" i="5"/>
  <c r="U283" i="5"/>
  <c r="U267" i="5"/>
  <c r="U251" i="5"/>
  <c r="U235" i="5"/>
  <c r="U219" i="5"/>
  <c r="U203" i="5"/>
  <c r="U187" i="5"/>
  <c r="U171" i="5"/>
  <c r="U155" i="5"/>
  <c r="U139" i="5"/>
  <c r="U123" i="5"/>
  <c r="U107" i="5"/>
  <c r="U91" i="5"/>
  <c r="U75" i="5"/>
  <c r="U59" i="5"/>
  <c r="U43" i="5"/>
  <c r="U27" i="5"/>
  <c r="W387" i="5"/>
  <c r="W371" i="5"/>
  <c r="W355" i="5"/>
  <c r="W339" i="5"/>
  <c r="W323" i="5"/>
  <c r="W307" i="5"/>
  <c r="W291" i="5"/>
  <c r="W275" i="5"/>
  <c r="W259" i="5"/>
  <c r="W243" i="5"/>
  <c r="W227" i="5"/>
  <c r="W211" i="5"/>
  <c r="W189" i="5"/>
  <c r="W159" i="5"/>
  <c r="W129" i="5"/>
  <c r="W99" i="5"/>
  <c r="W69" i="5"/>
  <c r="W46" i="5"/>
  <c r="W16" i="5"/>
  <c r="X44" i="5"/>
  <c r="X74" i="5"/>
  <c r="X97" i="5"/>
  <c r="X127" i="5"/>
  <c r="X157" i="5"/>
  <c r="X189" i="5"/>
  <c r="X221" i="5"/>
  <c r="X253" i="5"/>
  <c r="X285" i="5"/>
  <c r="X317" i="5"/>
  <c r="X349" i="5"/>
  <c r="Z22" i="5"/>
  <c r="Z61" i="5"/>
  <c r="Z84" i="5"/>
  <c r="Z102" i="5"/>
  <c r="Z125" i="5"/>
  <c r="Z148" i="5"/>
  <c r="Z166" i="5"/>
  <c r="Z189" i="5"/>
  <c r="Z213" i="5"/>
  <c r="Z238" i="5"/>
  <c r="Z270" i="5"/>
  <c r="Z302" i="5"/>
  <c r="Z334" i="5"/>
  <c r="Z366" i="5"/>
  <c r="Z398" i="5"/>
  <c r="X392" i="5"/>
  <c r="X376" i="5"/>
  <c r="X360" i="5"/>
  <c r="X344" i="5"/>
  <c r="X328" i="5"/>
  <c r="X312" i="5"/>
  <c r="X296" i="5"/>
  <c r="X280" i="5"/>
  <c r="X264" i="5"/>
  <c r="X248" i="5"/>
  <c r="X232" i="5"/>
  <c r="X216" i="5"/>
  <c r="X200" i="5"/>
  <c r="X184" i="5"/>
  <c r="X168" i="5"/>
  <c r="X152" i="5"/>
  <c r="X136" i="5"/>
  <c r="X120" i="5"/>
  <c r="X104" i="5"/>
  <c r="X88" i="5"/>
  <c r="X72" i="5"/>
  <c r="X56" i="5"/>
  <c r="X40" i="5"/>
  <c r="X24" i="5"/>
  <c r="X391" i="5"/>
  <c r="X375" i="5"/>
  <c r="X359" i="5"/>
  <c r="X343" i="5"/>
  <c r="X327" i="5"/>
  <c r="X311" i="5"/>
  <c r="X295" i="5"/>
  <c r="X279" i="5"/>
  <c r="X263" i="5"/>
  <c r="X247" i="5"/>
  <c r="X231" i="5"/>
  <c r="X215" i="5"/>
  <c r="X199" i="5"/>
  <c r="X183" i="5"/>
  <c r="X167" i="5"/>
  <c r="X151" i="5"/>
  <c r="X135" i="5"/>
  <c r="X119" i="5"/>
  <c r="X103" i="5"/>
  <c r="X87" i="5"/>
  <c r="X71" i="5"/>
  <c r="X55" i="5"/>
  <c r="X39" i="5"/>
  <c r="X23" i="5"/>
  <c r="X390" i="5"/>
  <c r="X374" i="5"/>
  <c r="X358" i="5"/>
  <c r="X342" i="5"/>
  <c r="X326" i="5"/>
  <c r="X310" i="5"/>
  <c r="X294" i="5"/>
  <c r="X278" i="5"/>
  <c r="X262" i="5"/>
  <c r="X246" i="5"/>
  <c r="X230" i="5"/>
  <c r="X214" i="5"/>
  <c r="X198" i="5"/>
  <c r="X182" i="5"/>
  <c r="X166" i="5"/>
  <c r="X150" i="5"/>
  <c r="X134" i="5"/>
  <c r="X118" i="5"/>
  <c r="X102" i="5"/>
  <c r="X86" i="5"/>
  <c r="X70" i="5"/>
  <c r="X54" i="5"/>
  <c r="X38" i="5"/>
  <c r="X22" i="5"/>
  <c r="X389" i="5"/>
  <c r="X373" i="5"/>
  <c r="X357" i="5"/>
  <c r="X341" i="5"/>
  <c r="X325" i="5"/>
  <c r="X309" i="5"/>
  <c r="X293" i="5"/>
  <c r="X277" i="5"/>
  <c r="X261" i="5"/>
  <c r="X245" i="5"/>
  <c r="X229" i="5"/>
  <c r="X213" i="5"/>
  <c r="X197" i="5"/>
  <c r="X181" i="5"/>
  <c r="X165" i="5"/>
  <c r="X149" i="5"/>
  <c r="X133" i="5"/>
  <c r="X117" i="5"/>
  <c r="X101" i="5"/>
  <c r="X85" i="5"/>
  <c r="X69" i="5"/>
  <c r="X53" i="5"/>
  <c r="X37" i="5"/>
  <c r="X21" i="5"/>
  <c r="X388" i="5"/>
  <c r="X372" i="5"/>
  <c r="X356" i="5"/>
  <c r="X340" i="5"/>
  <c r="X324" i="5"/>
  <c r="X308" i="5"/>
  <c r="X292" i="5"/>
  <c r="X276" i="5"/>
  <c r="X260" i="5"/>
  <c r="X244" i="5"/>
  <c r="X228" i="5"/>
  <c r="X212" i="5"/>
  <c r="X196" i="5"/>
  <c r="X180" i="5"/>
  <c r="X164" i="5"/>
  <c r="X148" i="5"/>
  <c r="X132" i="5"/>
  <c r="X116" i="5"/>
  <c r="X100" i="5"/>
  <c r="X84" i="5"/>
  <c r="X68" i="5"/>
  <c r="X52" i="5"/>
  <c r="X36" i="5"/>
  <c r="X20" i="5"/>
  <c r="X387" i="5"/>
  <c r="X371" i="5"/>
  <c r="X355" i="5"/>
  <c r="X339" i="5"/>
  <c r="X323" i="5"/>
  <c r="X307" i="5"/>
  <c r="X291" i="5"/>
  <c r="X275" i="5"/>
  <c r="X259" i="5"/>
  <c r="X243" i="5"/>
  <c r="X227" i="5"/>
  <c r="X211" i="5"/>
  <c r="X195" i="5"/>
  <c r="X179" i="5"/>
  <c r="X163" i="5"/>
  <c r="X147" i="5"/>
  <c r="X131" i="5"/>
  <c r="X115" i="5"/>
  <c r="X99" i="5"/>
  <c r="X83" i="5"/>
  <c r="X67" i="5"/>
  <c r="X51" i="5"/>
  <c r="X35" i="5"/>
  <c r="X19" i="5"/>
  <c r="X386" i="5"/>
  <c r="X370" i="5"/>
  <c r="X354" i="5"/>
  <c r="X338" i="5"/>
  <c r="X322" i="5"/>
  <c r="X306" i="5"/>
  <c r="X290" i="5"/>
  <c r="X274" i="5"/>
  <c r="X258" i="5"/>
  <c r="X242" i="5"/>
  <c r="X226" i="5"/>
  <c r="X210" i="5"/>
  <c r="X194" i="5"/>
  <c r="X178" i="5"/>
  <c r="X162" i="5"/>
  <c r="X146" i="5"/>
  <c r="X130" i="5"/>
  <c r="X114" i="5"/>
  <c r="X98" i="5"/>
  <c r="X82" i="5"/>
  <c r="X66" i="5"/>
  <c r="X50" i="5"/>
  <c r="X34" i="5"/>
  <c r="X18" i="5"/>
  <c r="X384" i="5"/>
  <c r="X368" i="5"/>
  <c r="X352" i="5"/>
  <c r="X336" i="5"/>
  <c r="X320" i="5"/>
  <c r="X304" i="5"/>
  <c r="X288" i="5"/>
  <c r="X272" i="5"/>
  <c r="X256" i="5"/>
  <c r="X240" i="5"/>
  <c r="X224" i="5"/>
  <c r="X208" i="5"/>
  <c r="X192" i="5"/>
  <c r="X176" i="5"/>
  <c r="X160" i="5"/>
  <c r="X16" i="5"/>
  <c r="Y99" i="5"/>
  <c r="Y91" i="5"/>
  <c r="Y83" i="5"/>
  <c r="Y75" i="5"/>
  <c r="Y67" i="5"/>
  <c r="Y59" i="5"/>
  <c r="Y51" i="5"/>
  <c r="Y43" i="5"/>
  <c r="Y35" i="5"/>
  <c r="Y27" i="5"/>
  <c r="Y19" i="5"/>
  <c r="Y98" i="5"/>
  <c r="Y90" i="5"/>
  <c r="Y82" i="5"/>
  <c r="Y74" i="5"/>
  <c r="Y66" i="5"/>
  <c r="Y58" i="5"/>
  <c r="Y50" i="5"/>
  <c r="Y42" i="5"/>
  <c r="Y34" i="5"/>
  <c r="Y26" i="5"/>
  <c r="Y18" i="5"/>
  <c r="Y97" i="5"/>
  <c r="Y89" i="5"/>
  <c r="Y81" i="5"/>
  <c r="Y73" i="5"/>
  <c r="Y65" i="5"/>
  <c r="Y57" i="5"/>
  <c r="Y49" i="5"/>
  <c r="Y41" i="5"/>
  <c r="Y33" i="5"/>
  <c r="Y25" i="5"/>
  <c r="Y17" i="5"/>
  <c r="Y96" i="5"/>
  <c r="Y88" i="5"/>
  <c r="Y80" i="5"/>
  <c r="Y72" i="5"/>
  <c r="Y64" i="5"/>
  <c r="Y56" i="5"/>
  <c r="Y48" i="5"/>
  <c r="Y40" i="5"/>
  <c r="Y32" i="5"/>
  <c r="Y24" i="5"/>
  <c r="Y16" i="5"/>
  <c r="Y95" i="5"/>
  <c r="Y87" i="5"/>
  <c r="Y79" i="5"/>
  <c r="Y71" i="5"/>
  <c r="Y63" i="5"/>
  <c r="Y55" i="5"/>
  <c r="U394" i="5"/>
  <c r="U378" i="5"/>
  <c r="U362" i="5"/>
  <c r="U346" i="5"/>
  <c r="U330" i="5"/>
  <c r="U314" i="5"/>
  <c r="U298" i="5"/>
  <c r="U282" i="5"/>
  <c r="U266" i="5"/>
  <c r="U250" i="5"/>
  <c r="U234" i="5"/>
  <c r="U218" i="5"/>
  <c r="U202" i="5"/>
  <c r="U186" i="5"/>
  <c r="U170" i="5"/>
  <c r="U154" i="5"/>
  <c r="U138" i="5"/>
  <c r="U122" i="5"/>
  <c r="U106" i="5"/>
  <c r="U90" i="5"/>
  <c r="U74" i="5"/>
  <c r="U58" i="5"/>
  <c r="U42" i="5"/>
  <c r="W386" i="5"/>
  <c r="W370" i="5"/>
  <c r="W354" i="5"/>
  <c r="W338" i="5"/>
  <c r="W322" i="5"/>
  <c r="W306" i="5"/>
  <c r="W290" i="5"/>
  <c r="W274" i="5"/>
  <c r="W258" i="5"/>
  <c r="W242" i="5"/>
  <c r="W226" i="5"/>
  <c r="W210" i="5"/>
  <c r="W181" i="5"/>
  <c r="W158" i="5"/>
  <c r="W128" i="5"/>
  <c r="W98" i="5"/>
  <c r="W68" i="5"/>
  <c r="W45" i="5"/>
  <c r="X15" i="5"/>
  <c r="X45" i="5"/>
  <c r="X75" i="5"/>
  <c r="X105" i="5"/>
  <c r="X128" i="5"/>
  <c r="X158" i="5"/>
  <c r="X190" i="5"/>
  <c r="X222" i="5"/>
  <c r="X254" i="5"/>
  <c r="X286" i="5"/>
  <c r="X318" i="5"/>
  <c r="X350" i="5"/>
  <c r="X382" i="5"/>
  <c r="Y23" i="5"/>
  <c r="Z44" i="5"/>
  <c r="Y62" i="5"/>
  <c r="Y85" i="5"/>
  <c r="Z244" i="5"/>
  <c r="Z276" i="5"/>
  <c r="Z308" i="5"/>
  <c r="Z340" i="5"/>
  <c r="Z372" i="5"/>
  <c r="V114" i="5"/>
  <c r="V98" i="5"/>
  <c r="V82" i="5"/>
  <c r="V66" i="5"/>
  <c r="V50" i="5"/>
  <c r="V34" i="5"/>
  <c r="D315" i="8"/>
  <c r="E306" i="8"/>
  <c r="E315" i="8"/>
  <c r="D306" i="8"/>
  <c r="D311" i="8"/>
  <c r="E305" i="8"/>
  <c r="E311" i="8"/>
  <c r="D305" i="8"/>
  <c r="E312" i="8"/>
  <c r="D304" i="8"/>
  <c r="D312" i="8"/>
  <c r="E304" i="8"/>
  <c r="E310" i="8"/>
  <c r="E303" i="8"/>
  <c r="D310" i="8"/>
  <c r="D303" i="8"/>
  <c r="E309" i="8"/>
  <c r="D302" i="8"/>
  <c r="D309" i="8"/>
  <c r="E302" i="8"/>
  <c r="E313" i="8"/>
  <c r="D314" i="8"/>
  <c r="D313" i="8"/>
  <c r="E314" i="8"/>
  <c r="E308" i="8"/>
  <c r="D301" i="8"/>
  <c r="D308" i="8"/>
  <c r="E301" i="8"/>
  <c r="E307" i="8"/>
  <c r="D307" i="8"/>
  <c r="AC389" i="5" l="1"/>
  <c r="AC393" i="5"/>
  <c r="AC397" i="5"/>
  <c r="AC101" i="5"/>
  <c r="AC105" i="5"/>
  <c r="AC109" i="5"/>
  <c r="AC113" i="5"/>
  <c r="AC117" i="5"/>
  <c r="AC121" i="5"/>
  <c r="AC125" i="5"/>
  <c r="AC129" i="5"/>
  <c r="AC133" i="5"/>
  <c r="AC137" i="5"/>
  <c r="AC141" i="5"/>
  <c r="AC145" i="5"/>
  <c r="AC149" i="5"/>
  <c r="AC153" i="5"/>
  <c r="AC157" i="5"/>
  <c r="AC161" i="5"/>
  <c r="AC165" i="5"/>
  <c r="AC169" i="5"/>
  <c r="AC173" i="5"/>
  <c r="AC177" i="5"/>
  <c r="AC181" i="5"/>
  <c r="AC185" i="5"/>
  <c r="AC189" i="5"/>
  <c r="AC193" i="5"/>
  <c r="AC197" i="5"/>
  <c r="AC201" i="5"/>
  <c r="AC205" i="5"/>
  <c r="AC209" i="5"/>
  <c r="AC213" i="5"/>
  <c r="AC217" i="5"/>
  <c r="AC221" i="5"/>
  <c r="AC225" i="5"/>
  <c r="AC229" i="5"/>
  <c r="AC233" i="5"/>
  <c r="AC237" i="5"/>
  <c r="AC241" i="5"/>
  <c r="AC245" i="5"/>
  <c r="AC249" i="5"/>
  <c r="AC253" i="5"/>
  <c r="AC257" i="5"/>
  <c r="AC261" i="5"/>
  <c r="AC265" i="5"/>
  <c r="AC269" i="5"/>
  <c r="AC273" i="5"/>
  <c r="AC277" i="5"/>
  <c r="AC281" i="5"/>
  <c r="AC285" i="5"/>
  <c r="AC289" i="5"/>
  <c r="AC293" i="5"/>
  <c r="AC297" i="5"/>
  <c r="AC301" i="5"/>
  <c r="AC305" i="5"/>
  <c r="AC309" i="5"/>
  <c r="AC313" i="5"/>
  <c r="AC317" i="5"/>
  <c r="AC321" i="5"/>
  <c r="AC325" i="5"/>
  <c r="AC329" i="5"/>
  <c r="AC333" i="5"/>
  <c r="AC337" i="5"/>
  <c r="AC341" i="5"/>
  <c r="AC345" i="5"/>
  <c r="AC349" i="5"/>
  <c r="AC353" i="5"/>
  <c r="AC357" i="5"/>
  <c r="AC361" i="5"/>
  <c r="AC365" i="5"/>
  <c r="AC369" i="5"/>
  <c r="AC373" i="5"/>
  <c r="AC377" i="5"/>
  <c r="AC381" i="5"/>
  <c r="AC385" i="5"/>
  <c r="AC390" i="5"/>
  <c r="AC394" i="5"/>
  <c r="AC398" i="5"/>
  <c r="AC102" i="5"/>
  <c r="AC106" i="5"/>
  <c r="AC110" i="5"/>
  <c r="AC114" i="5"/>
  <c r="AC118" i="5"/>
  <c r="AC122" i="5"/>
  <c r="AC126" i="5"/>
  <c r="AC130" i="5"/>
  <c r="AC134" i="5"/>
  <c r="AC138" i="5"/>
  <c r="AC142" i="5"/>
  <c r="AC146" i="5"/>
  <c r="AC150" i="5"/>
  <c r="AC154" i="5"/>
  <c r="AC158" i="5"/>
  <c r="AC162" i="5"/>
  <c r="AC166" i="5"/>
  <c r="AC170" i="5"/>
  <c r="AC174" i="5"/>
  <c r="AC178" i="5"/>
  <c r="AC182" i="5"/>
  <c r="AC186" i="5"/>
  <c r="AC190" i="5"/>
  <c r="AC194" i="5"/>
  <c r="AC198" i="5"/>
  <c r="AC202" i="5"/>
  <c r="AC206" i="5"/>
  <c r="AC210" i="5"/>
  <c r="AC214" i="5"/>
  <c r="AC218" i="5"/>
  <c r="AC222" i="5"/>
  <c r="AC226" i="5"/>
  <c r="AC230" i="5"/>
  <c r="AC234" i="5"/>
  <c r="AC238" i="5"/>
  <c r="AC242" i="5"/>
  <c r="AC246" i="5"/>
  <c r="AC250" i="5"/>
  <c r="AC254" i="5"/>
  <c r="AC258" i="5"/>
  <c r="AC262" i="5"/>
  <c r="AC266" i="5"/>
  <c r="AC270" i="5"/>
  <c r="AC274" i="5"/>
  <c r="AC278" i="5"/>
  <c r="AC282" i="5"/>
  <c r="AC286" i="5"/>
  <c r="AC290" i="5"/>
  <c r="AC294" i="5"/>
  <c r="AC298" i="5"/>
  <c r="AC302" i="5"/>
  <c r="AC306" i="5"/>
  <c r="AC310" i="5"/>
  <c r="AC314" i="5"/>
  <c r="AC318" i="5"/>
  <c r="AC322" i="5"/>
  <c r="AC326" i="5"/>
  <c r="AC330" i="5"/>
  <c r="AC334" i="5"/>
  <c r="AC338" i="5"/>
  <c r="AC342" i="5"/>
  <c r="AC346" i="5"/>
  <c r="AC350" i="5"/>
  <c r="AC354" i="5"/>
  <c r="AC358" i="5"/>
  <c r="AC362" i="5"/>
  <c r="AC366" i="5"/>
  <c r="AC370" i="5"/>
  <c r="AC374" i="5"/>
  <c r="AC378" i="5"/>
  <c r="AC382" i="5"/>
  <c r="AC386" i="5"/>
  <c r="AC100" i="5"/>
  <c r="AC391" i="5"/>
  <c r="AC395" i="5"/>
  <c r="AC103" i="5"/>
  <c r="AC107" i="5"/>
  <c r="AC111" i="5"/>
  <c r="AC115" i="5"/>
  <c r="AC119" i="5"/>
  <c r="AC123" i="5"/>
  <c r="AC127" i="5"/>
  <c r="AC131" i="5"/>
  <c r="AC135" i="5"/>
  <c r="AC139" i="5"/>
  <c r="AC143" i="5"/>
  <c r="AC147" i="5"/>
  <c r="AC151" i="5"/>
  <c r="AC155" i="5"/>
  <c r="AC159" i="5"/>
  <c r="AC163" i="5"/>
  <c r="AC167" i="5"/>
  <c r="AC171" i="5"/>
  <c r="AC175" i="5"/>
  <c r="AC179" i="5"/>
  <c r="AC183" i="5"/>
  <c r="AC187" i="5"/>
  <c r="AC191" i="5"/>
  <c r="AC195" i="5"/>
  <c r="AC199" i="5"/>
  <c r="AC203" i="5"/>
  <c r="AC207" i="5"/>
  <c r="AC211" i="5"/>
  <c r="AC215" i="5"/>
  <c r="AC219" i="5"/>
  <c r="AC223" i="5"/>
  <c r="AC227" i="5"/>
  <c r="AC231" i="5"/>
  <c r="AC235" i="5"/>
  <c r="AC239" i="5"/>
  <c r="AC243" i="5"/>
  <c r="AC247" i="5"/>
  <c r="AC251" i="5"/>
  <c r="AC255" i="5"/>
  <c r="AC259" i="5"/>
  <c r="AC263" i="5"/>
  <c r="AC267" i="5"/>
  <c r="AC271" i="5"/>
  <c r="AC275" i="5"/>
  <c r="AC279" i="5"/>
  <c r="AC283" i="5"/>
  <c r="AC287" i="5"/>
  <c r="AC291" i="5"/>
  <c r="AC295" i="5"/>
  <c r="AC299" i="5"/>
  <c r="AC303" i="5"/>
  <c r="AC307" i="5"/>
  <c r="AC311" i="5"/>
  <c r="AC315" i="5"/>
  <c r="AC319" i="5"/>
  <c r="AC323" i="5"/>
  <c r="AC327" i="5"/>
  <c r="AC331" i="5"/>
  <c r="AC335" i="5"/>
  <c r="AC339" i="5"/>
  <c r="AC343" i="5"/>
  <c r="AC347" i="5"/>
  <c r="AC351" i="5"/>
  <c r="AC355" i="5"/>
  <c r="AC359" i="5"/>
  <c r="AC363" i="5"/>
  <c r="AC367" i="5"/>
  <c r="AC371" i="5"/>
  <c r="AC375" i="5"/>
  <c r="AC379" i="5"/>
  <c r="AC383" i="5"/>
  <c r="AC387" i="5"/>
  <c r="AC392" i="5"/>
  <c r="AC396" i="5"/>
  <c r="AC388" i="5"/>
  <c r="AC104" i="5"/>
  <c r="AC108" i="5"/>
  <c r="AC112" i="5"/>
  <c r="AC116" i="5"/>
  <c r="AC120" i="5"/>
  <c r="AC124" i="5"/>
  <c r="AC128" i="5"/>
  <c r="AC132" i="5"/>
  <c r="AC136" i="5"/>
  <c r="AC140" i="5"/>
  <c r="AC144" i="5"/>
  <c r="AC148" i="5"/>
  <c r="AC152" i="5"/>
  <c r="AC156" i="5"/>
  <c r="AC160" i="5"/>
  <c r="AC164" i="5"/>
  <c r="AC168" i="5"/>
  <c r="AC172" i="5"/>
  <c r="AC176" i="5"/>
  <c r="AC180" i="5"/>
  <c r="AC184" i="5"/>
  <c r="AC188" i="5"/>
  <c r="AC192" i="5"/>
  <c r="AC196" i="5"/>
  <c r="AC200" i="5"/>
  <c r="AC204" i="5"/>
  <c r="AC208" i="5"/>
  <c r="AC212" i="5"/>
  <c r="AC216" i="5"/>
  <c r="AC220" i="5"/>
  <c r="AC224" i="5"/>
  <c r="AC228" i="5"/>
  <c r="AC232" i="5"/>
  <c r="AC236" i="5"/>
  <c r="AC240" i="5"/>
  <c r="AC244" i="5"/>
  <c r="AC248" i="5"/>
  <c r="AC252" i="5"/>
  <c r="AC256" i="5"/>
  <c r="AC260" i="5"/>
  <c r="AC264" i="5"/>
  <c r="AC268" i="5"/>
  <c r="AC272" i="5"/>
  <c r="AC276" i="5"/>
  <c r="AC280" i="5"/>
  <c r="AC284" i="5"/>
  <c r="AC288" i="5"/>
  <c r="AC292" i="5"/>
  <c r="AC296" i="5"/>
  <c r="AC300" i="5"/>
  <c r="AC304" i="5"/>
  <c r="AC308" i="5"/>
  <c r="AC312" i="5"/>
  <c r="AC316" i="5"/>
  <c r="AC320" i="5"/>
  <c r="AC324" i="5"/>
  <c r="AC328" i="5"/>
  <c r="AC332" i="5"/>
  <c r="AC336" i="5"/>
  <c r="AC340" i="5"/>
  <c r="AC344" i="5"/>
  <c r="AC348" i="5"/>
  <c r="AC352" i="5"/>
  <c r="AC356" i="5"/>
  <c r="AC360" i="5"/>
  <c r="AC364" i="5"/>
  <c r="AC368" i="5"/>
  <c r="AC372" i="5"/>
  <c r="AC376" i="5"/>
  <c r="AC380" i="5"/>
  <c r="AC384" i="5"/>
  <c r="AE389" i="5"/>
  <c r="AE393" i="5"/>
  <c r="AE397" i="5"/>
  <c r="AE101" i="5"/>
  <c r="AE105" i="5"/>
  <c r="AE109" i="5"/>
  <c r="AE113" i="5"/>
  <c r="AE117" i="5"/>
  <c r="AE121" i="5"/>
  <c r="AE125" i="5"/>
  <c r="AE129" i="5"/>
  <c r="AE133" i="5"/>
  <c r="AE137" i="5"/>
  <c r="AE141" i="5"/>
  <c r="AE145" i="5"/>
  <c r="AE149" i="5"/>
  <c r="AE153" i="5"/>
  <c r="AE157" i="5"/>
  <c r="AE161" i="5"/>
  <c r="AE165" i="5"/>
  <c r="AE169" i="5"/>
  <c r="AE173" i="5"/>
  <c r="AE177" i="5"/>
  <c r="AE181" i="5"/>
  <c r="AE185" i="5"/>
  <c r="AE189" i="5"/>
  <c r="AE193" i="5"/>
  <c r="AE197" i="5"/>
  <c r="AE201" i="5"/>
  <c r="AE205" i="5"/>
  <c r="AE209" i="5"/>
  <c r="AE213" i="5"/>
  <c r="AE217" i="5"/>
  <c r="AE221" i="5"/>
  <c r="AE225" i="5"/>
  <c r="AE229" i="5"/>
  <c r="AE233" i="5"/>
  <c r="AE237" i="5"/>
  <c r="AE241" i="5"/>
  <c r="AE245" i="5"/>
  <c r="AE249" i="5"/>
  <c r="AE253" i="5"/>
  <c r="AE257" i="5"/>
  <c r="AE261" i="5"/>
  <c r="AE265" i="5"/>
  <c r="AE269" i="5"/>
  <c r="AE273" i="5"/>
  <c r="AE277" i="5"/>
  <c r="AE281" i="5"/>
  <c r="AE285" i="5"/>
  <c r="AE289" i="5"/>
  <c r="AE293" i="5"/>
  <c r="AE297" i="5"/>
  <c r="AE301" i="5"/>
  <c r="AE305" i="5"/>
  <c r="AE309" i="5"/>
  <c r="AE313" i="5"/>
  <c r="AE317" i="5"/>
  <c r="AE321" i="5"/>
  <c r="AE325" i="5"/>
  <c r="AE329" i="5"/>
  <c r="AE333" i="5"/>
  <c r="AE337" i="5"/>
  <c r="AE341" i="5"/>
  <c r="AE345" i="5"/>
  <c r="AE349" i="5"/>
  <c r="AE353" i="5"/>
  <c r="AE357" i="5"/>
  <c r="AE361" i="5"/>
  <c r="AE365" i="5"/>
  <c r="AE369" i="5"/>
  <c r="AE373" i="5"/>
  <c r="AE377" i="5"/>
  <c r="AE381" i="5"/>
  <c r="AE385" i="5"/>
  <c r="AE390" i="5"/>
  <c r="AE394" i="5"/>
  <c r="AE398" i="5"/>
  <c r="AE108" i="5"/>
  <c r="AE136" i="5"/>
  <c r="AE148" i="5"/>
  <c r="AE172" i="5"/>
  <c r="AE192" i="5"/>
  <c r="AE204" i="5"/>
  <c r="AE216" i="5"/>
  <c r="AE240" i="5"/>
  <c r="AE102" i="5"/>
  <c r="AE106" i="5"/>
  <c r="AE110" i="5"/>
  <c r="AE114" i="5"/>
  <c r="AE118" i="5"/>
  <c r="AE122" i="5"/>
  <c r="AE126" i="5"/>
  <c r="AE130" i="5"/>
  <c r="AE134" i="5"/>
  <c r="AE138" i="5"/>
  <c r="AE142" i="5"/>
  <c r="AE146" i="5"/>
  <c r="AE150" i="5"/>
  <c r="AE154" i="5"/>
  <c r="AE158" i="5"/>
  <c r="AE162" i="5"/>
  <c r="AE166" i="5"/>
  <c r="AE170" i="5"/>
  <c r="AE174" i="5"/>
  <c r="AE178" i="5"/>
  <c r="AE182" i="5"/>
  <c r="AE186" i="5"/>
  <c r="AE190" i="5"/>
  <c r="AE194" i="5"/>
  <c r="AE198" i="5"/>
  <c r="AE202" i="5"/>
  <c r="AE206" i="5"/>
  <c r="AE210" i="5"/>
  <c r="AE214" i="5"/>
  <c r="AE218" i="5"/>
  <c r="AE222" i="5"/>
  <c r="AE226" i="5"/>
  <c r="AE230" i="5"/>
  <c r="AE234" i="5"/>
  <c r="AE238" i="5"/>
  <c r="AE242" i="5"/>
  <c r="AE246" i="5"/>
  <c r="AE250" i="5"/>
  <c r="AE254" i="5"/>
  <c r="AE258" i="5"/>
  <c r="AE262" i="5"/>
  <c r="AE266" i="5"/>
  <c r="AE270" i="5"/>
  <c r="AE274" i="5"/>
  <c r="AE278" i="5"/>
  <c r="AE282" i="5"/>
  <c r="AE286" i="5"/>
  <c r="AE290" i="5"/>
  <c r="AE294" i="5"/>
  <c r="AE298" i="5"/>
  <c r="AE302" i="5"/>
  <c r="AE306" i="5"/>
  <c r="AE310" i="5"/>
  <c r="AE314" i="5"/>
  <c r="AE318" i="5"/>
  <c r="AE322" i="5"/>
  <c r="AE326" i="5"/>
  <c r="AE330" i="5"/>
  <c r="AE334" i="5"/>
  <c r="AE338" i="5"/>
  <c r="AE342" i="5"/>
  <c r="AE346" i="5"/>
  <c r="AE350" i="5"/>
  <c r="AE354" i="5"/>
  <c r="AE358" i="5"/>
  <c r="AE362" i="5"/>
  <c r="AE366" i="5"/>
  <c r="AE370" i="5"/>
  <c r="AE374" i="5"/>
  <c r="AE378" i="5"/>
  <c r="AE382" i="5"/>
  <c r="AE386" i="5"/>
  <c r="AE140" i="5"/>
  <c r="AE180" i="5"/>
  <c r="AE200" i="5"/>
  <c r="AE224" i="5"/>
  <c r="AE100" i="5"/>
  <c r="AE112" i="5"/>
  <c r="AE128" i="5"/>
  <c r="AE144" i="5"/>
  <c r="AE152" i="5"/>
  <c r="AE184" i="5"/>
  <c r="AE196" i="5"/>
  <c r="AE228" i="5"/>
  <c r="AE391" i="5"/>
  <c r="AE395" i="5"/>
  <c r="AE116" i="5"/>
  <c r="AE103" i="5"/>
  <c r="AE107" i="5"/>
  <c r="AE111" i="5"/>
  <c r="AE115" i="5"/>
  <c r="AE119" i="5"/>
  <c r="AE123" i="5"/>
  <c r="AE127" i="5"/>
  <c r="AE131" i="5"/>
  <c r="AE135" i="5"/>
  <c r="AE139" i="5"/>
  <c r="AE143" i="5"/>
  <c r="AE147" i="5"/>
  <c r="AE151" i="5"/>
  <c r="AE155" i="5"/>
  <c r="AE159" i="5"/>
  <c r="AE163" i="5"/>
  <c r="AE167" i="5"/>
  <c r="AE171" i="5"/>
  <c r="AE175" i="5"/>
  <c r="AE179" i="5"/>
  <c r="AE183" i="5"/>
  <c r="AE187" i="5"/>
  <c r="AE191" i="5"/>
  <c r="AE195" i="5"/>
  <c r="AE199" i="5"/>
  <c r="AE203" i="5"/>
  <c r="AE207" i="5"/>
  <c r="AE211" i="5"/>
  <c r="AE215" i="5"/>
  <c r="AE219" i="5"/>
  <c r="AE223" i="5"/>
  <c r="AE227" i="5"/>
  <c r="AE231" i="5"/>
  <c r="AE235" i="5"/>
  <c r="AE239" i="5"/>
  <c r="AE243" i="5"/>
  <c r="AE247" i="5"/>
  <c r="AE251" i="5"/>
  <c r="AE255" i="5"/>
  <c r="AE259" i="5"/>
  <c r="AE263" i="5"/>
  <c r="AE267" i="5"/>
  <c r="AE271" i="5"/>
  <c r="AE275" i="5"/>
  <c r="AE279" i="5"/>
  <c r="AE283" i="5"/>
  <c r="AE287" i="5"/>
  <c r="AE291" i="5"/>
  <c r="AE295" i="5"/>
  <c r="AE299" i="5"/>
  <c r="AE303" i="5"/>
  <c r="AE307" i="5"/>
  <c r="AE311" i="5"/>
  <c r="AE315" i="5"/>
  <c r="AE319" i="5"/>
  <c r="AE323" i="5"/>
  <c r="AE327" i="5"/>
  <c r="AE331" i="5"/>
  <c r="AE335" i="5"/>
  <c r="AE339" i="5"/>
  <c r="AE343" i="5"/>
  <c r="AE347" i="5"/>
  <c r="AE351" i="5"/>
  <c r="AE355" i="5"/>
  <c r="AE359" i="5"/>
  <c r="AE363" i="5"/>
  <c r="AE367" i="5"/>
  <c r="AE371" i="5"/>
  <c r="AE375" i="5"/>
  <c r="AE379" i="5"/>
  <c r="AE383" i="5"/>
  <c r="AE387" i="5"/>
  <c r="AE104" i="5"/>
  <c r="AE132" i="5"/>
  <c r="AE156" i="5"/>
  <c r="AE188" i="5"/>
  <c r="AE208" i="5"/>
  <c r="AE236" i="5"/>
  <c r="AE120" i="5"/>
  <c r="AE124" i="5"/>
  <c r="AE388" i="5"/>
  <c r="AE392" i="5"/>
  <c r="AE396" i="5"/>
  <c r="AE276" i="5"/>
  <c r="AE340" i="5"/>
  <c r="AE332" i="5"/>
  <c r="AE160" i="5"/>
  <c r="AE280" i="5"/>
  <c r="AE344" i="5"/>
  <c r="AE164" i="5"/>
  <c r="AE284" i="5"/>
  <c r="AE348" i="5"/>
  <c r="AE168" i="5"/>
  <c r="AE288" i="5"/>
  <c r="AE352" i="5"/>
  <c r="AE176" i="5"/>
  <c r="AE292" i="5"/>
  <c r="AE356" i="5"/>
  <c r="AE212" i="5"/>
  <c r="AE296" i="5"/>
  <c r="AE360" i="5"/>
  <c r="AE336" i="5"/>
  <c r="AE220" i="5"/>
  <c r="AE300" i="5"/>
  <c r="AE364" i="5"/>
  <c r="AE268" i="5"/>
  <c r="AE272" i="5"/>
  <c r="AE232" i="5"/>
  <c r="AE304" i="5"/>
  <c r="AE368" i="5"/>
  <c r="AE244" i="5"/>
  <c r="AE308" i="5"/>
  <c r="AE372" i="5"/>
  <c r="AE248" i="5"/>
  <c r="AE312" i="5"/>
  <c r="AE376" i="5"/>
  <c r="AE252" i="5"/>
  <c r="AE316" i="5"/>
  <c r="AE380" i="5"/>
  <c r="AE256" i="5"/>
  <c r="AE320" i="5"/>
  <c r="AE384" i="5"/>
  <c r="AE260" i="5"/>
  <c r="AE324" i="5"/>
  <c r="AE264" i="5"/>
  <c r="AE328" i="5"/>
  <c r="AB389" i="5"/>
  <c r="AB393" i="5"/>
  <c r="AB397" i="5"/>
  <c r="AB101" i="5"/>
  <c r="AB105" i="5"/>
  <c r="AB109" i="5"/>
  <c r="AB113" i="5"/>
  <c r="AB117" i="5"/>
  <c r="AB121" i="5"/>
  <c r="AB125" i="5"/>
  <c r="AB129" i="5"/>
  <c r="AB133" i="5"/>
  <c r="AB137" i="5"/>
  <c r="AB141" i="5"/>
  <c r="AB145" i="5"/>
  <c r="AB149" i="5"/>
  <c r="AB153" i="5"/>
  <c r="AB157" i="5"/>
  <c r="AB161" i="5"/>
  <c r="AB165" i="5"/>
  <c r="AB169" i="5"/>
  <c r="AB173" i="5"/>
  <c r="AB177" i="5"/>
  <c r="AB181" i="5"/>
  <c r="AB185" i="5"/>
  <c r="AB189" i="5"/>
  <c r="AB193" i="5"/>
  <c r="AB197" i="5"/>
  <c r="AB201" i="5"/>
  <c r="AB205" i="5"/>
  <c r="AB209" i="5"/>
  <c r="AB213" i="5"/>
  <c r="AB217" i="5"/>
  <c r="AB221" i="5"/>
  <c r="AB225" i="5"/>
  <c r="AB229" i="5"/>
  <c r="AB233" i="5"/>
  <c r="AB237" i="5"/>
  <c r="AB241" i="5"/>
  <c r="AB245" i="5"/>
  <c r="AB249" i="5"/>
  <c r="AB253" i="5"/>
  <c r="AB257" i="5"/>
  <c r="AB261" i="5"/>
  <c r="AB265" i="5"/>
  <c r="AB269" i="5"/>
  <c r="AB273" i="5"/>
  <c r="AB277" i="5"/>
  <c r="AB281" i="5"/>
  <c r="AB285" i="5"/>
  <c r="AB289" i="5"/>
  <c r="AB293" i="5"/>
  <c r="AB297" i="5"/>
  <c r="AB301" i="5"/>
  <c r="AB305" i="5"/>
  <c r="AB309" i="5"/>
  <c r="AB313" i="5"/>
  <c r="AB317" i="5"/>
  <c r="AB321" i="5"/>
  <c r="AB325" i="5"/>
  <c r="AB329" i="5"/>
  <c r="AB333" i="5"/>
  <c r="AB337" i="5"/>
  <c r="AB341" i="5"/>
  <c r="AB345" i="5"/>
  <c r="AB349" i="5"/>
  <c r="AB353" i="5"/>
  <c r="AB357" i="5"/>
  <c r="AB361" i="5"/>
  <c r="AB365" i="5"/>
  <c r="AB369" i="5"/>
  <c r="AB373" i="5"/>
  <c r="AB377" i="5"/>
  <c r="AB381" i="5"/>
  <c r="AB385" i="5"/>
  <c r="AB390" i="5"/>
  <c r="AB394" i="5"/>
  <c r="AB398" i="5"/>
  <c r="AB102" i="5"/>
  <c r="AB106" i="5"/>
  <c r="AB110" i="5"/>
  <c r="AB114" i="5"/>
  <c r="AB118" i="5"/>
  <c r="AB122" i="5"/>
  <c r="AB126" i="5"/>
  <c r="AB130" i="5"/>
  <c r="AB134" i="5"/>
  <c r="AB138" i="5"/>
  <c r="AB142" i="5"/>
  <c r="AB146" i="5"/>
  <c r="AB150" i="5"/>
  <c r="AB154" i="5"/>
  <c r="AB158" i="5"/>
  <c r="AB162" i="5"/>
  <c r="AB166" i="5"/>
  <c r="AB170" i="5"/>
  <c r="AB174" i="5"/>
  <c r="AB178" i="5"/>
  <c r="AB182" i="5"/>
  <c r="AB186" i="5"/>
  <c r="AB190" i="5"/>
  <c r="AB194" i="5"/>
  <c r="AB198" i="5"/>
  <c r="AB202" i="5"/>
  <c r="AB206" i="5"/>
  <c r="AB210" i="5"/>
  <c r="AB214" i="5"/>
  <c r="AB218" i="5"/>
  <c r="AB222" i="5"/>
  <c r="AB226" i="5"/>
  <c r="AB230" i="5"/>
  <c r="AB234" i="5"/>
  <c r="AB238" i="5"/>
  <c r="AB242" i="5"/>
  <c r="AB246" i="5"/>
  <c r="AB250" i="5"/>
  <c r="AB254" i="5"/>
  <c r="AB258" i="5"/>
  <c r="AB262" i="5"/>
  <c r="AB266" i="5"/>
  <c r="AB270" i="5"/>
  <c r="AB274" i="5"/>
  <c r="AB278" i="5"/>
  <c r="AB282" i="5"/>
  <c r="AB286" i="5"/>
  <c r="AB290" i="5"/>
  <c r="AB294" i="5"/>
  <c r="AB298" i="5"/>
  <c r="AB302" i="5"/>
  <c r="AB306" i="5"/>
  <c r="AB310" i="5"/>
  <c r="AB314" i="5"/>
  <c r="AB318" i="5"/>
  <c r="AB322" i="5"/>
  <c r="AB326" i="5"/>
  <c r="AB330" i="5"/>
  <c r="AB334" i="5"/>
  <c r="AB338" i="5"/>
  <c r="AB342" i="5"/>
  <c r="AB346" i="5"/>
  <c r="AB350" i="5"/>
  <c r="AB354" i="5"/>
  <c r="AB358" i="5"/>
  <c r="AB362" i="5"/>
  <c r="AB366" i="5"/>
  <c r="AB370" i="5"/>
  <c r="AB374" i="5"/>
  <c r="AB378" i="5"/>
  <c r="AB382" i="5"/>
  <c r="AB386" i="5"/>
  <c r="AB100" i="5"/>
  <c r="AB391" i="5"/>
  <c r="AB395" i="5"/>
  <c r="AB103" i="5"/>
  <c r="AB107" i="5"/>
  <c r="AB111" i="5"/>
  <c r="AB115" i="5"/>
  <c r="AB119" i="5"/>
  <c r="AB123" i="5"/>
  <c r="AB127" i="5"/>
  <c r="AB131" i="5"/>
  <c r="AB135" i="5"/>
  <c r="AB139" i="5"/>
  <c r="AB143" i="5"/>
  <c r="AB147" i="5"/>
  <c r="AB151" i="5"/>
  <c r="AB155" i="5"/>
  <c r="AB159" i="5"/>
  <c r="AB163" i="5"/>
  <c r="AB167" i="5"/>
  <c r="AB171" i="5"/>
  <c r="AB175" i="5"/>
  <c r="AB179" i="5"/>
  <c r="AB183" i="5"/>
  <c r="AB187" i="5"/>
  <c r="AB191" i="5"/>
  <c r="AB195" i="5"/>
  <c r="AB199" i="5"/>
  <c r="AB203" i="5"/>
  <c r="AB207" i="5"/>
  <c r="AB211" i="5"/>
  <c r="AB215" i="5"/>
  <c r="AB219" i="5"/>
  <c r="AB223" i="5"/>
  <c r="AB227" i="5"/>
  <c r="AB231" i="5"/>
  <c r="AB235" i="5"/>
  <c r="AB239" i="5"/>
  <c r="AB243" i="5"/>
  <c r="AB247" i="5"/>
  <c r="AB251" i="5"/>
  <c r="AB255" i="5"/>
  <c r="AB259" i="5"/>
  <c r="AB263" i="5"/>
  <c r="AB267" i="5"/>
  <c r="AB271" i="5"/>
  <c r="AB275" i="5"/>
  <c r="AB279" i="5"/>
  <c r="AB283" i="5"/>
  <c r="AB287" i="5"/>
  <c r="AB291" i="5"/>
  <c r="AB295" i="5"/>
  <c r="AB299" i="5"/>
  <c r="AB303" i="5"/>
  <c r="AB307" i="5"/>
  <c r="AB311" i="5"/>
  <c r="AB315" i="5"/>
  <c r="AB319" i="5"/>
  <c r="AB323" i="5"/>
  <c r="AB327" i="5"/>
  <c r="AB331" i="5"/>
  <c r="AB335" i="5"/>
  <c r="AB339" i="5"/>
  <c r="AB343" i="5"/>
  <c r="AB347" i="5"/>
  <c r="AB351" i="5"/>
  <c r="AB355" i="5"/>
  <c r="AB359" i="5"/>
  <c r="AB363" i="5"/>
  <c r="AB367" i="5"/>
  <c r="AB371" i="5"/>
  <c r="AB375" i="5"/>
  <c r="AB379" i="5"/>
  <c r="AB383" i="5"/>
  <c r="AB387" i="5"/>
  <c r="AB392" i="5"/>
  <c r="AB396" i="5"/>
  <c r="AB104" i="5"/>
  <c r="AB108" i="5"/>
  <c r="AB112" i="5"/>
  <c r="AB116" i="5"/>
  <c r="AB120" i="5"/>
  <c r="AB124" i="5"/>
  <c r="AB128" i="5"/>
  <c r="AB132" i="5"/>
  <c r="AB136" i="5"/>
  <c r="AB140" i="5"/>
  <c r="AB144" i="5"/>
  <c r="AB148" i="5"/>
  <c r="AB152" i="5"/>
  <c r="AB156" i="5"/>
  <c r="AB160" i="5"/>
  <c r="AB164" i="5"/>
  <c r="AB168" i="5"/>
  <c r="AB172" i="5"/>
  <c r="AB176" i="5"/>
  <c r="AB180" i="5"/>
  <c r="AB184" i="5"/>
  <c r="AB188" i="5"/>
  <c r="AB192" i="5"/>
  <c r="AB196" i="5"/>
  <c r="AB200" i="5"/>
  <c r="AB204" i="5"/>
  <c r="AB208" i="5"/>
  <c r="AB212" i="5"/>
  <c r="AB216" i="5"/>
  <c r="AB220" i="5"/>
  <c r="AB224" i="5"/>
  <c r="AB228" i="5"/>
  <c r="AB232" i="5"/>
  <c r="AB236" i="5"/>
  <c r="AB240" i="5"/>
  <c r="AB244" i="5"/>
  <c r="AB248" i="5"/>
  <c r="AB252" i="5"/>
  <c r="AB256" i="5"/>
  <c r="AB260" i="5"/>
  <c r="AB264" i="5"/>
  <c r="AB268" i="5"/>
  <c r="AB272" i="5"/>
  <c r="AB276" i="5"/>
  <c r="AB280" i="5"/>
  <c r="AB284" i="5"/>
  <c r="AB288" i="5"/>
  <c r="AB292" i="5"/>
  <c r="AB296" i="5"/>
  <c r="AB300" i="5"/>
  <c r="AB304" i="5"/>
  <c r="AB308" i="5"/>
  <c r="AB312" i="5"/>
  <c r="AB316" i="5"/>
  <c r="AB320" i="5"/>
  <c r="AB324" i="5"/>
  <c r="AB328" i="5"/>
  <c r="AB332" i="5"/>
  <c r="AB336" i="5"/>
  <c r="AB340" i="5"/>
  <c r="AB344" i="5"/>
  <c r="AB348" i="5"/>
  <c r="AB352" i="5"/>
  <c r="AB356" i="5"/>
  <c r="AB360" i="5"/>
  <c r="AB364" i="5"/>
  <c r="AB368" i="5"/>
  <c r="AB372" i="5"/>
  <c r="AB376" i="5"/>
  <c r="AB380" i="5"/>
  <c r="AB384" i="5"/>
  <c r="AB388" i="5"/>
  <c r="AP6" i="5"/>
  <c r="AA101" i="5"/>
  <c r="AA105" i="5"/>
  <c r="AA109" i="5"/>
  <c r="AA113" i="5"/>
  <c r="AA117" i="5"/>
  <c r="AA121" i="5"/>
  <c r="AA125" i="5"/>
  <c r="AA129" i="5"/>
  <c r="AA133" i="5"/>
  <c r="AA137" i="5"/>
  <c r="AA141" i="5"/>
  <c r="AA145" i="5"/>
  <c r="AA149" i="5"/>
  <c r="AA153" i="5"/>
  <c r="AA157" i="5"/>
  <c r="AA161" i="5"/>
  <c r="AA165" i="5"/>
  <c r="AA169" i="5"/>
  <c r="AA173" i="5"/>
  <c r="AA177" i="5"/>
  <c r="AA181" i="5"/>
  <c r="AA185" i="5"/>
  <c r="AA189" i="5"/>
  <c r="AA193" i="5"/>
  <c r="AA197" i="5"/>
  <c r="AA201" i="5"/>
  <c r="AA205" i="5"/>
  <c r="AA209" i="5"/>
  <c r="AA213" i="5"/>
  <c r="AA217" i="5"/>
  <c r="AA221" i="5"/>
  <c r="AA225" i="5"/>
  <c r="AA229" i="5"/>
  <c r="AA233" i="5"/>
  <c r="AA237" i="5"/>
  <c r="AA241" i="5"/>
  <c r="AA245" i="5"/>
  <c r="AA249" i="5"/>
  <c r="AA253" i="5"/>
  <c r="AA257" i="5"/>
  <c r="AA261" i="5"/>
  <c r="AA265" i="5"/>
  <c r="AA269" i="5"/>
  <c r="AA273" i="5"/>
  <c r="AA277" i="5"/>
  <c r="AA281" i="5"/>
  <c r="AA285" i="5"/>
  <c r="AA289" i="5"/>
  <c r="AA293" i="5"/>
  <c r="AA297" i="5"/>
  <c r="AA301" i="5"/>
  <c r="AA305" i="5"/>
  <c r="AA309" i="5"/>
  <c r="AA313" i="5"/>
  <c r="AA317" i="5"/>
  <c r="AA321" i="5"/>
  <c r="AA325" i="5"/>
  <c r="AA329" i="5"/>
  <c r="AA333" i="5"/>
  <c r="AA337" i="5"/>
  <c r="AA341" i="5"/>
  <c r="AA345" i="5"/>
  <c r="AA349" i="5"/>
  <c r="AA353" i="5"/>
  <c r="AA357" i="5"/>
  <c r="AA361" i="5"/>
  <c r="AA365" i="5"/>
  <c r="AA369" i="5"/>
  <c r="AA373" i="5"/>
  <c r="AA377" i="5"/>
  <c r="AA381" i="5"/>
  <c r="AA385" i="5"/>
  <c r="AA390" i="5"/>
  <c r="AA394" i="5"/>
  <c r="AA398" i="5"/>
  <c r="AA102" i="5"/>
  <c r="AA106" i="5"/>
  <c r="AA110" i="5"/>
  <c r="AA114" i="5"/>
  <c r="AA118" i="5"/>
  <c r="AA122" i="5"/>
  <c r="AA126" i="5"/>
  <c r="AA130" i="5"/>
  <c r="AA134" i="5"/>
  <c r="AA138" i="5"/>
  <c r="AA142" i="5"/>
  <c r="AA146" i="5"/>
  <c r="AA150" i="5"/>
  <c r="AA154" i="5"/>
  <c r="AA158" i="5"/>
  <c r="AA162" i="5"/>
  <c r="AA166" i="5"/>
  <c r="AA170" i="5"/>
  <c r="AA174" i="5"/>
  <c r="AA178" i="5"/>
  <c r="AA182" i="5"/>
  <c r="AA186" i="5"/>
  <c r="AA190" i="5"/>
  <c r="AA194" i="5"/>
  <c r="AA198" i="5"/>
  <c r="AA202" i="5"/>
  <c r="AA206" i="5"/>
  <c r="AA210" i="5"/>
  <c r="AA214" i="5"/>
  <c r="AA218" i="5"/>
  <c r="AA222" i="5"/>
  <c r="AA226" i="5"/>
  <c r="AA230" i="5"/>
  <c r="AA234" i="5"/>
  <c r="AA238" i="5"/>
  <c r="AA242" i="5"/>
  <c r="AA246" i="5"/>
  <c r="AA250" i="5"/>
  <c r="AA254" i="5"/>
  <c r="AA258" i="5"/>
  <c r="AA262" i="5"/>
  <c r="AA266" i="5"/>
  <c r="AA270" i="5"/>
  <c r="AA274" i="5"/>
  <c r="AA278" i="5"/>
  <c r="AA282" i="5"/>
  <c r="AA286" i="5"/>
  <c r="AA290" i="5"/>
  <c r="AA294" i="5"/>
  <c r="AA298" i="5"/>
  <c r="AA302" i="5"/>
  <c r="AA306" i="5"/>
  <c r="AA310" i="5"/>
  <c r="AA314" i="5"/>
  <c r="AA318" i="5"/>
  <c r="AA322" i="5"/>
  <c r="AA326" i="5"/>
  <c r="AA330" i="5"/>
  <c r="AA334" i="5"/>
  <c r="AA338" i="5"/>
  <c r="AA342" i="5"/>
  <c r="AA346" i="5"/>
  <c r="AA350" i="5"/>
  <c r="AA354" i="5"/>
  <c r="AA358" i="5"/>
  <c r="AA362" i="5"/>
  <c r="AA366" i="5"/>
  <c r="AA370" i="5"/>
  <c r="AA374" i="5"/>
  <c r="AA378" i="5"/>
  <c r="AA382" i="5"/>
  <c r="AA386" i="5"/>
  <c r="AA391" i="5"/>
  <c r="AA395" i="5"/>
  <c r="AA103" i="5"/>
  <c r="AA107" i="5"/>
  <c r="AA111" i="5"/>
  <c r="AA115" i="5"/>
  <c r="AA119" i="5"/>
  <c r="AA123" i="5"/>
  <c r="AA127" i="5"/>
  <c r="AA131" i="5"/>
  <c r="AA135" i="5"/>
  <c r="AA139" i="5"/>
  <c r="AA143" i="5"/>
  <c r="AA147" i="5"/>
  <c r="AA151" i="5"/>
  <c r="AA155" i="5"/>
  <c r="AA159" i="5"/>
  <c r="AA163" i="5"/>
  <c r="AA167" i="5"/>
  <c r="AA171" i="5"/>
  <c r="AA175" i="5"/>
  <c r="AA179" i="5"/>
  <c r="AA183" i="5"/>
  <c r="AA187" i="5"/>
  <c r="AA191" i="5"/>
  <c r="AA195" i="5"/>
  <c r="AA199" i="5"/>
  <c r="AA203" i="5"/>
  <c r="AA207" i="5"/>
  <c r="AA211" i="5"/>
  <c r="AA215" i="5"/>
  <c r="AA219" i="5"/>
  <c r="AA223" i="5"/>
  <c r="AA227" i="5"/>
  <c r="AA231" i="5"/>
  <c r="AA235" i="5"/>
  <c r="AA239" i="5"/>
  <c r="AA243" i="5"/>
  <c r="AA247" i="5"/>
  <c r="AA251" i="5"/>
  <c r="AA255" i="5"/>
  <c r="AA259" i="5"/>
  <c r="AA263" i="5"/>
  <c r="AA267" i="5"/>
  <c r="AA271" i="5"/>
  <c r="AA275" i="5"/>
  <c r="AA279" i="5"/>
  <c r="AA283" i="5"/>
  <c r="AA287" i="5"/>
  <c r="AA291" i="5"/>
  <c r="AA295" i="5"/>
  <c r="AA299" i="5"/>
  <c r="AA303" i="5"/>
  <c r="AA307" i="5"/>
  <c r="AA311" i="5"/>
  <c r="AA315" i="5"/>
  <c r="AA319" i="5"/>
  <c r="AA323" i="5"/>
  <c r="AA327" i="5"/>
  <c r="AA331" i="5"/>
  <c r="AA335" i="5"/>
  <c r="AA339" i="5"/>
  <c r="AA343" i="5"/>
  <c r="AA347" i="5"/>
  <c r="AA351" i="5"/>
  <c r="AA355" i="5"/>
  <c r="AA359" i="5"/>
  <c r="AA363" i="5"/>
  <c r="AA367" i="5"/>
  <c r="AA371" i="5"/>
  <c r="AA375" i="5"/>
  <c r="AA379" i="5"/>
  <c r="AA383" i="5"/>
  <c r="AA387" i="5"/>
  <c r="AA100" i="5"/>
  <c r="AA392" i="5"/>
  <c r="AA396" i="5"/>
  <c r="AA104" i="5"/>
  <c r="AA108" i="5"/>
  <c r="AA112" i="5"/>
  <c r="AA116" i="5"/>
  <c r="AA120" i="5"/>
  <c r="AA124" i="5"/>
  <c r="AA128" i="5"/>
  <c r="AA132" i="5"/>
  <c r="AA136" i="5"/>
  <c r="AA140" i="5"/>
  <c r="AA144" i="5"/>
  <c r="AA148" i="5"/>
  <c r="AA152" i="5"/>
  <c r="AA156" i="5"/>
  <c r="AA160" i="5"/>
  <c r="AA164" i="5"/>
  <c r="AA168" i="5"/>
  <c r="AA172" i="5"/>
  <c r="AA176" i="5"/>
  <c r="AA180" i="5"/>
  <c r="AA184" i="5"/>
  <c r="AA188" i="5"/>
  <c r="AA192" i="5"/>
  <c r="AA196" i="5"/>
  <c r="AA200" i="5"/>
  <c r="AA204" i="5"/>
  <c r="AA208" i="5"/>
  <c r="AA212" i="5"/>
  <c r="AA216" i="5"/>
  <c r="AA220" i="5"/>
  <c r="AA224" i="5"/>
  <c r="AA228" i="5"/>
  <c r="AA232" i="5"/>
  <c r="AA236" i="5"/>
  <c r="AA240" i="5"/>
  <c r="AA244" i="5"/>
  <c r="AA248" i="5"/>
  <c r="AA252" i="5"/>
  <c r="AA256" i="5"/>
  <c r="AA260" i="5"/>
  <c r="AA264" i="5"/>
  <c r="AA268" i="5"/>
  <c r="AA272" i="5"/>
  <c r="AA276" i="5"/>
  <c r="AA280" i="5"/>
  <c r="AA284" i="5"/>
  <c r="AA288" i="5"/>
  <c r="AA292" i="5"/>
  <c r="AA296" i="5"/>
  <c r="AA300" i="5"/>
  <c r="AA304" i="5"/>
  <c r="AA308" i="5"/>
  <c r="AA312" i="5"/>
  <c r="AA316" i="5"/>
  <c r="AA320" i="5"/>
  <c r="AA324" i="5"/>
  <c r="AA328" i="5"/>
  <c r="AA332" i="5"/>
  <c r="AA336" i="5"/>
  <c r="AA340" i="5"/>
  <c r="AA344" i="5"/>
  <c r="AA348" i="5"/>
  <c r="AA352" i="5"/>
  <c r="AA356" i="5"/>
  <c r="AA360" i="5"/>
  <c r="AA364" i="5"/>
  <c r="AA368" i="5"/>
  <c r="AA372" i="5"/>
  <c r="AA376" i="5"/>
  <c r="AA380" i="5"/>
  <c r="AA384" i="5"/>
  <c r="AA388" i="5"/>
  <c r="AA397" i="5"/>
  <c r="AA389" i="5"/>
  <c r="AA393" i="5"/>
  <c r="AD116" i="5"/>
  <c r="AD132" i="5"/>
  <c r="AD145" i="5"/>
  <c r="AD161" i="5"/>
  <c r="AD177" i="5"/>
  <c r="AD193" i="5"/>
  <c r="AD209" i="5"/>
  <c r="AD225" i="5"/>
  <c r="AD241" i="5"/>
  <c r="AD257" i="5"/>
  <c r="AD273" i="5"/>
  <c r="AD289" i="5"/>
  <c r="AD305" i="5"/>
  <c r="AD321" i="5"/>
  <c r="AD337" i="5"/>
  <c r="AD353" i="5"/>
  <c r="AD369" i="5"/>
  <c r="AD385" i="5"/>
  <c r="AD142" i="5"/>
  <c r="AD113" i="5"/>
  <c r="AD129" i="5"/>
  <c r="AD158" i="5"/>
  <c r="AD174" i="5"/>
  <c r="AD190" i="5"/>
  <c r="AD206" i="5"/>
  <c r="AD222" i="5"/>
  <c r="AD238" i="5"/>
  <c r="AD254" i="5"/>
  <c r="AD270" i="5"/>
  <c r="AD286" i="5"/>
  <c r="AD302" i="5"/>
  <c r="AD318" i="5"/>
  <c r="AD334" i="5"/>
  <c r="AD350" i="5"/>
  <c r="AD366" i="5"/>
  <c r="AD382" i="5"/>
  <c r="AD398" i="5"/>
  <c r="AD110" i="5"/>
  <c r="AD126" i="5"/>
  <c r="AD155" i="5"/>
  <c r="AD171" i="5"/>
  <c r="AD187" i="5"/>
  <c r="AD203" i="5"/>
  <c r="AD219" i="5"/>
  <c r="AD235" i="5"/>
  <c r="AD251" i="5"/>
  <c r="AD267" i="5"/>
  <c r="AD283" i="5"/>
  <c r="AD299" i="5"/>
  <c r="AD315" i="5"/>
  <c r="AD331" i="5"/>
  <c r="AD347" i="5"/>
  <c r="AD363" i="5"/>
  <c r="AD379" i="5"/>
  <c r="AD395" i="5"/>
  <c r="AD107" i="5"/>
  <c r="AD123" i="5"/>
  <c r="AD139" i="5"/>
  <c r="AD152" i="5"/>
  <c r="AD168" i="5"/>
  <c r="AD184" i="5"/>
  <c r="AD200" i="5"/>
  <c r="AD216" i="5"/>
  <c r="AD232" i="5"/>
  <c r="AD248" i="5"/>
  <c r="AD264" i="5"/>
  <c r="AD280" i="5"/>
  <c r="AD296" i="5"/>
  <c r="AD312" i="5"/>
  <c r="AD328" i="5"/>
  <c r="AD344" i="5"/>
  <c r="AD360" i="5"/>
  <c r="AD376" i="5"/>
  <c r="AD392" i="5"/>
  <c r="AD104" i="5"/>
  <c r="AD120" i="5"/>
  <c r="AD136" i="5"/>
  <c r="AD149" i="5"/>
  <c r="AD165" i="5"/>
  <c r="AD181" i="5"/>
  <c r="AD197" i="5"/>
  <c r="AD213" i="5"/>
  <c r="AD229" i="5"/>
  <c r="AD245" i="5"/>
  <c r="AD261" i="5"/>
  <c r="AD277" i="5"/>
  <c r="AD293" i="5"/>
  <c r="AD309" i="5"/>
  <c r="AD325" i="5"/>
  <c r="AD341" i="5"/>
  <c r="AD357" i="5"/>
  <c r="AD373" i="5"/>
  <c r="AD389" i="5"/>
  <c r="AD101" i="5"/>
  <c r="AD117" i="5"/>
  <c r="AD133" i="5"/>
  <c r="AD146" i="5"/>
  <c r="AD162" i="5"/>
  <c r="AD178" i="5"/>
  <c r="AD194" i="5"/>
  <c r="AD210" i="5"/>
  <c r="AD226" i="5"/>
  <c r="AD242" i="5"/>
  <c r="AD258" i="5"/>
  <c r="AD274" i="5"/>
  <c r="AD290" i="5"/>
  <c r="AD306" i="5"/>
  <c r="AD322" i="5"/>
  <c r="AD338" i="5"/>
  <c r="AD354" i="5"/>
  <c r="AD370" i="5"/>
  <c r="AD386" i="5"/>
  <c r="AD100" i="5"/>
  <c r="AD114" i="5"/>
  <c r="AD130" i="5"/>
  <c r="AD143" i="5"/>
  <c r="AD159" i="5"/>
  <c r="AD175" i="5"/>
  <c r="AD191" i="5"/>
  <c r="AD207" i="5"/>
  <c r="AD223" i="5"/>
  <c r="AD239" i="5"/>
  <c r="AD255" i="5"/>
  <c r="AD271" i="5"/>
  <c r="AD287" i="5"/>
  <c r="AD303" i="5"/>
  <c r="AD319" i="5"/>
  <c r="AD335" i="5"/>
  <c r="AD351" i="5"/>
  <c r="AD367" i="5"/>
  <c r="AD383" i="5"/>
  <c r="AD111" i="5"/>
  <c r="AD127" i="5"/>
  <c r="AD156" i="5"/>
  <c r="AD172" i="5"/>
  <c r="AD188" i="5"/>
  <c r="AD204" i="5"/>
  <c r="AD220" i="5"/>
  <c r="AD236" i="5"/>
  <c r="AD252" i="5"/>
  <c r="AD268" i="5"/>
  <c r="AD284" i="5"/>
  <c r="AD300" i="5"/>
  <c r="AD316" i="5"/>
  <c r="AD332" i="5"/>
  <c r="AD348" i="5"/>
  <c r="AD364" i="5"/>
  <c r="AD380" i="5"/>
  <c r="AD396" i="5"/>
  <c r="AD108" i="5"/>
  <c r="AD124" i="5"/>
  <c r="AD140" i="5"/>
  <c r="AD153" i="5"/>
  <c r="AD169" i="5"/>
  <c r="AD185" i="5"/>
  <c r="AD201" i="5"/>
  <c r="AD217" i="5"/>
  <c r="AD233" i="5"/>
  <c r="AD249" i="5"/>
  <c r="AD265" i="5"/>
  <c r="AD281" i="5"/>
  <c r="AD297" i="5"/>
  <c r="AD313" i="5"/>
  <c r="AD329" i="5"/>
  <c r="AD345" i="5"/>
  <c r="AD361" i="5"/>
  <c r="AD377" i="5"/>
  <c r="AD393" i="5"/>
  <c r="AD105" i="5"/>
  <c r="AD121" i="5"/>
  <c r="AD137" i="5"/>
  <c r="AD150" i="5"/>
  <c r="AD166" i="5"/>
  <c r="AD182" i="5"/>
  <c r="AD198" i="5"/>
  <c r="AD214" i="5"/>
  <c r="AD230" i="5"/>
  <c r="AD246" i="5"/>
  <c r="AD262" i="5"/>
  <c r="AD278" i="5"/>
  <c r="AD294" i="5"/>
  <c r="AD310" i="5"/>
  <c r="AD326" i="5"/>
  <c r="AD342" i="5"/>
  <c r="AD358" i="5"/>
  <c r="AD374" i="5"/>
  <c r="AD390" i="5"/>
  <c r="AD102" i="5"/>
  <c r="AD118" i="5"/>
  <c r="AD134" i="5"/>
  <c r="AD147" i="5"/>
  <c r="AD163" i="5"/>
  <c r="AD179" i="5"/>
  <c r="AD195" i="5"/>
  <c r="AD211" i="5"/>
  <c r="AD227" i="5"/>
  <c r="AD243" i="5"/>
  <c r="AD259" i="5"/>
  <c r="AD275" i="5"/>
  <c r="AD291" i="5"/>
  <c r="AD307" i="5"/>
  <c r="AD323" i="5"/>
  <c r="AD339" i="5"/>
  <c r="AD355" i="5"/>
  <c r="AD371" i="5"/>
  <c r="AD387" i="5"/>
  <c r="AD115" i="5"/>
  <c r="AD131" i="5"/>
  <c r="AD144" i="5"/>
  <c r="AD160" i="5"/>
  <c r="AD176" i="5"/>
  <c r="AD192" i="5"/>
  <c r="AD208" i="5"/>
  <c r="AD224" i="5"/>
  <c r="AD240" i="5"/>
  <c r="AD256" i="5"/>
  <c r="AD272" i="5"/>
  <c r="AD288" i="5"/>
  <c r="AD304" i="5"/>
  <c r="AD320" i="5"/>
  <c r="AD336" i="5"/>
  <c r="AD352" i="5"/>
  <c r="AD368" i="5"/>
  <c r="AD384" i="5"/>
  <c r="AD112" i="5"/>
  <c r="AD128" i="5"/>
  <c r="AD157" i="5"/>
  <c r="AD173" i="5"/>
  <c r="AD189" i="5"/>
  <c r="AD205" i="5"/>
  <c r="AD221" i="5"/>
  <c r="AD237" i="5"/>
  <c r="AD253" i="5"/>
  <c r="AD269" i="5"/>
  <c r="AD285" i="5"/>
  <c r="AD301" i="5"/>
  <c r="AD317" i="5"/>
  <c r="AD333" i="5"/>
  <c r="AD349" i="5"/>
  <c r="AD365" i="5"/>
  <c r="AD381" i="5"/>
  <c r="AD397" i="5"/>
  <c r="AD109" i="5"/>
  <c r="AD125" i="5"/>
  <c r="AD141" i="5"/>
  <c r="AD154" i="5"/>
  <c r="AD170" i="5"/>
  <c r="AD186" i="5"/>
  <c r="AD202" i="5"/>
  <c r="AD218" i="5"/>
  <c r="AD234" i="5"/>
  <c r="AD250" i="5"/>
  <c r="AD266" i="5"/>
  <c r="AD282" i="5"/>
  <c r="AD298" i="5"/>
  <c r="AD314" i="5"/>
  <c r="AD330" i="5"/>
  <c r="AD346" i="5"/>
  <c r="AD362" i="5"/>
  <c r="AD378" i="5"/>
  <c r="AD394" i="5"/>
  <c r="AD106" i="5"/>
  <c r="AD122" i="5"/>
  <c r="AD138" i="5"/>
  <c r="AD151" i="5"/>
  <c r="AD167" i="5"/>
  <c r="AD183" i="5"/>
  <c r="AD199" i="5"/>
  <c r="AD215" i="5"/>
  <c r="AD231" i="5"/>
  <c r="AD247" i="5"/>
  <c r="AD263" i="5"/>
  <c r="AD279" i="5"/>
  <c r="AD295" i="5"/>
  <c r="AD311" i="5"/>
  <c r="AD327" i="5"/>
  <c r="AD343" i="5"/>
  <c r="AD359" i="5"/>
  <c r="AD375" i="5"/>
  <c r="AD391" i="5"/>
  <c r="AD103" i="5"/>
  <c r="AD119" i="5"/>
  <c r="AD135" i="5"/>
  <c r="AD148" i="5"/>
  <c r="AD164" i="5"/>
  <c r="AD180" i="5"/>
  <c r="AD196" i="5"/>
  <c r="AD212" i="5"/>
  <c r="AD228" i="5"/>
  <c r="AD244" i="5"/>
  <c r="AD260" i="5"/>
  <c r="AD276" i="5"/>
  <c r="AD292" i="5"/>
  <c r="AD308" i="5"/>
  <c r="AD324" i="5"/>
  <c r="AD340" i="5"/>
  <c r="AD356" i="5"/>
  <c r="AD372" i="5"/>
  <c r="AD388" i="5"/>
  <c r="AQ6" i="5"/>
  <c r="AT4" i="5"/>
  <c r="AQ2" i="5"/>
  <c r="AR4" i="5"/>
  <c r="AP4" i="5"/>
  <c r="AO4" i="5"/>
  <c r="AQ3" i="5"/>
  <c r="AR3" i="5"/>
  <c r="AT3" i="5"/>
  <c r="AO3" i="5"/>
  <c r="AP7" i="5"/>
  <c r="AQ7" i="5"/>
  <c r="AO7" i="5"/>
  <c r="AT2" i="5"/>
  <c r="AR7" i="5"/>
  <c r="AS2" i="5"/>
  <c r="AR2" i="5"/>
  <c r="AP2" i="5"/>
  <c r="AQ5" i="5"/>
  <c r="AP5" i="5"/>
  <c r="AT5" i="5"/>
  <c r="AO5" i="5"/>
  <c r="AT6" i="5"/>
  <c r="AO6" i="5"/>
  <c r="AS5" i="5"/>
  <c r="AS7" i="5"/>
  <c r="AS4" i="5"/>
  <c r="AS3" i="5"/>
  <c r="AW3" i="5" l="1"/>
  <c r="AW4" i="5"/>
  <c r="AX4" i="5"/>
  <c r="AU7" i="5"/>
  <c r="AY2" i="5"/>
  <c r="AU3" i="5"/>
  <c r="AX3" i="5"/>
  <c r="AV2" i="5"/>
  <c r="AY3" i="5"/>
  <c r="AY5" i="5"/>
  <c r="AX5" i="5"/>
  <c r="AR6" i="5"/>
  <c r="AW5" i="5"/>
  <c r="AV5" i="5"/>
  <c r="AU5" i="5"/>
  <c r="AY6" i="5"/>
  <c r="AX6" i="5"/>
  <c r="AW6" i="5"/>
  <c r="AY7" i="5"/>
  <c r="AV6" i="5"/>
  <c r="AX7" i="5"/>
  <c r="AW2" i="5"/>
  <c r="AU6" i="5"/>
  <c r="AW7" i="5"/>
  <c r="AU4" i="5"/>
  <c r="AX2" i="5"/>
  <c r="AV7" i="5"/>
  <c r="AY4" i="5"/>
  <c r="AU2" i="5"/>
  <c r="AV3" i="5"/>
  <c r="AV4" i="5"/>
</calcChain>
</file>

<file path=xl/sharedStrings.xml><?xml version="1.0" encoding="utf-8"?>
<sst xmlns="http://schemas.openxmlformats.org/spreadsheetml/2006/main" count="135" uniqueCount="85">
  <si>
    <t>Период</t>
  </si>
  <si>
    <t>Энергопотребление</t>
  </si>
  <si>
    <t>Денежная масса (М2)</t>
  </si>
  <si>
    <t>Индекс экономической активности</t>
  </si>
  <si>
    <t>Baltic Dry Index</t>
  </si>
  <si>
    <t>ТЭК</t>
  </si>
  <si>
    <t>Объем работ, выполненных по виду деятельности "Строительство" в текущих ценах, млрд. руб.</t>
  </si>
  <si>
    <t>Цены на сырьевые товары: нефть</t>
  </si>
  <si>
    <t>Цены на сырьевые товары: медь</t>
  </si>
  <si>
    <t>Цены на сырьевые товары: сталь</t>
  </si>
  <si>
    <t>Цены на сырьевые товары: никель</t>
  </si>
  <si>
    <t>Учетная ставка</t>
  </si>
  <si>
    <t>Индекс инвестиций</t>
  </si>
  <si>
    <t>Биржевые индексы: MOEX</t>
  </si>
  <si>
    <t>Биржевые индексы: РТС</t>
  </si>
  <si>
    <t>Курс USD</t>
  </si>
  <si>
    <t>Оборот акц Газпром,руб</t>
  </si>
  <si>
    <t>Акц Газпром, Кол-во сделок,шт</t>
  </si>
  <si>
    <t>Индекс государственных облигаций</t>
  </si>
  <si>
    <t>Сальдо торгового баланса</t>
  </si>
  <si>
    <t>Объем государственного внутреннего долга Российской Федерации - всего,млрд.руб.</t>
  </si>
  <si>
    <t>Объем государственных расходов</t>
  </si>
  <si>
    <t>ВВП (реальный)</t>
  </si>
  <si>
    <t>Объем ФНБ на начало периода</t>
  </si>
  <si>
    <t>Инфляция, индекс %</t>
  </si>
  <si>
    <t>Азотные удобрения</t>
  </si>
  <si>
    <t>Калийные удобрения</t>
  </si>
  <si>
    <t>Экспорт зерновых</t>
  </si>
  <si>
    <t>Экспорт масложировой продукции</t>
  </si>
  <si>
    <t>Экспорт рыбы и морепродукты</t>
  </si>
  <si>
    <t>Акции АПК: Фосагро</t>
  </si>
  <si>
    <t>Акции АПК: Уралхим</t>
  </si>
  <si>
    <t>Акции АПК: Уралкалий</t>
  </si>
  <si>
    <t>Акции АПК: Акрон</t>
  </si>
  <si>
    <t>Акции АПК: Еврохим</t>
  </si>
  <si>
    <t>Акции Сахалин Энерджи</t>
  </si>
  <si>
    <t>Акции Сусуманский горно-обогатительный комбинат "Сусуманзолото"</t>
  </si>
  <si>
    <t>Акции Лобненский производственный филиал АО "Тетра Пак"</t>
  </si>
  <si>
    <t>Акции Хендэ Мотор Мануфактуринг Рус (Hyundai Motor Company)</t>
  </si>
  <si>
    <t>Акции Группа ЛУКОЙЛ</t>
  </si>
  <si>
    <t>Акции АНК "Башнефть"</t>
  </si>
  <si>
    <t>Акции Завод Лоджикруф</t>
  </si>
  <si>
    <t>Акции Удмуртнефть</t>
  </si>
  <si>
    <t>Акции НОВАТЭК</t>
  </si>
  <si>
    <t>Акции Севернефтегазпром</t>
  </si>
  <si>
    <t>в т.ч. по государственным гарантиям Российской Федерации в иностранной валюте:</t>
  </si>
  <si>
    <t>Индекс реального объема сельскохозяйственного производства (1993.1=100)</t>
  </si>
  <si>
    <t>Показателей за период</t>
  </si>
  <si>
    <t>Статистика</t>
  </si>
  <si>
    <t>Значение</t>
  </si>
  <si>
    <t>Alpha</t>
  </si>
  <si>
    <t>Beta</t>
  </si>
  <si>
    <t>Gamma</t>
  </si>
  <si>
    <t>MASE</t>
  </si>
  <si>
    <t>SMAPE</t>
  </si>
  <si>
    <t>MAE</t>
  </si>
  <si>
    <t>RMSE</t>
  </si>
  <si>
    <t>Оборот акц Газпром.руб</t>
  </si>
  <si>
    <t>Акц Газпром. Кол-во сделок.шт</t>
  </si>
  <si>
    <t>Инфляция. индекс %</t>
  </si>
  <si>
    <t>Объем государственного внутреннего долга Российской Федерации - всего.млрд.руб.</t>
  </si>
  <si>
    <t>Прогноз(Денежная масса (М2))</t>
  </si>
  <si>
    <t>Привязка низкой вероятности(Денежная масса (М2))</t>
  </si>
  <si>
    <t>Привязка высокой вероятности(Денежная масса (М2))</t>
  </si>
  <si>
    <t>Прогноз(Курс USD)</t>
  </si>
  <si>
    <t>Доверительный интервал(Курс USD)</t>
  </si>
  <si>
    <t>Объем промышленного производства в текущих ценах. млрд. руб.</t>
  </si>
  <si>
    <t>Объем работ. выполненных по виду деятельности "Строительство" в текущих ценах. млрд. руб.</t>
  </si>
  <si>
    <t>Цены на сырьевые товары: золото. руб./грамм.</t>
  </si>
  <si>
    <t>Цены на сырьевые товары: серебро. руб./грамм.</t>
  </si>
  <si>
    <t>Цены на сырьевые товары: платина. руб./грамм.</t>
  </si>
  <si>
    <t>Цены на сырьевые товары: палладий. руб./грамм.</t>
  </si>
  <si>
    <t>Курс акций Газпром. руб</t>
  </si>
  <si>
    <t>Курс акций. Сбер</t>
  </si>
  <si>
    <t>Санкции (0 - нет санкций. 1 - введены санкции)</t>
  </si>
  <si>
    <t>Доходы консолидированного бюджета РФ. млрд.руб.</t>
  </si>
  <si>
    <t>Количество безработных (на конец месяца). млн. чел.</t>
  </si>
  <si>
    <t>Норма безработицы (на конец месяца). %</t>
  </si>
  <si>
    <t>Индекс потребительских цен. в % к предыдущему периоду</t>
  </si>
  <si>
    <t>Инфляция в годовом исчислении. %</t>
  </si>
  <si>
    <t>Всего внешний долг.экв. млн. долл. США</t>
  </si>
  <si>
    <t>государственные гарантии Российской Федерации в валюте Российской Федерации. млрд.руб.</t>
  </si>
  <si>
    <t>Коммерческий грузооборот транспорта. млрд. т-км.</t>
  </si>
  <si>
    <t>Индекс реального объема сельскохозяйственного производства. с поправкой на сезонность (1993.1 (факт.) =100)</t>
  </si>
  <si>
    <t>ККОРПирсона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</si>
</sst>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9"/>
      <color rgb="FF999999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wrapText="1"/>
    </xf>
    <xf numFmtId="2" fontId="0" fillId="0" borderId="0" xfId="0" applyNumberFormat="1"/>
    <xf numFmtId="4" fontId="0" fillId="0" borderId="0" xfId="0" applyNumberFormat="1"/>
    <xf numFmtId="14" fontId="1" fillId="0" borderId="0" xfId="0" applyNumberFormat="1" applyFont="1" applyAlignment="1">
      <alignment horizontal="right" wrapText="1"/>
    </xf>
    <xf numFmtId="0" fontId="3" fillId="2" borderId="1" xfId="0" applyFont="1" applyFill="1" applyBorder="1" applyAlignment="1">
      <alignment wrapText="1"/>
    </xf>
    <xf numFmtId="14" fontId="1" fillId="5" borderId="1" xfId="0" applyNumberFormat="1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0" fillId="5" borderId="0" xfId="0" applyFill="1"/>
    <xf numFmtId="2" fontId="3" fillId="0" borderId="1" xfId="0" applyNumberFormat="1" applyFont="1" applyBorder="1" applyAlignment="1">
      <alignment horizontal="right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right" wrapText="1"/>
    </xf>
    <xf numFmtId="14" fontId="1" fillId="6" borderId="1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wrapText="1"/>
    </xf>
    <xf numFmtId="3" fontId="3" fillId="6" borderId="1" xfId="0" applyNumberFormat="1" applyFont="1" applyFill="1" applyBorder="1" applyAlignment="1">
      <alignment horizontal="right" wrapText="1"/>
    </xf>
    <xf numFmtId="0" fontId="0" fillId="6" borderId="0" xfId="0" applyFill="1"/>
    <xf numFmtId="2" fontId="2" fillId="2" borderId="1" xfId="0" applyNumberFormat="1" applyFont="1" applyFill="1" applyBorder="1" applyAlignment="1">
      <alignment horizontal="center" vertical="center" wrapText="1"/>
    </xf>
    <xf numFmtId="2" fontId="0" fillId="5" borderId="0" xfId="0" applyNumberFormat="1" applyFill="1"/>
    <xf numFmtId="2" fontId="0" fillId="7" borderId="0" xfId="0" applyNumberFormat="1" applyFill="1"/>
    <xf numFmtId="0" fontId="0" fillId="8" borderId="0" xfId="0" applyFill="1"/>
    <xf numFmtId="14" fontId="1" fillId="8" borderId="1" xfId="0" applyNumberFormat="1" applyFont="1" applyFill="1" applyBorder="1" applyAlignment="1">
      <alignment horizontal="right" wrapText="1"/>
    </xf>
  </cellXfs>
  <cellStyles count="1">
    <cellStyle name="Обычный" xfId="0" builtinId="0"/>
  </cellStyles>
  <dxfs count="5">
    <dxf>
      <numFmt numFmtId="19" formatCode="m/d/yyyy"/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576715101657107E-2"/>
          <c:y val="1.0722137621184133E-2"/>
          <c:w val="0.97698966631316742"/>
          <c:h val="0.87754597930214728"/>
        </c:manualLayout>
      </c:layout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Показателей за период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Лист1!$A$2:$A$388</c:f>
              <c:numCache>
                <c:formatCode>m/d/yyyy</c:formatCode>
                <c:ptCount val="38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  <c:pt idx="360">
                  <c:v>44197</c:v>
                </c:pt>
                <c:pt idx="361">
                  <c:v>44228</c:v>
                </c:pt>
                <c:pt idx="362">
                  <c:v>44256</c:v>
                </c:pt>
                <c:pt idx="363">
                  <c:v>44287</c:v>
                </c:pt>
                <c:pt idx="364">
                  <c:v>44317</c:v>
                </c:pt>
                <c:pt idx="365">
                  <c:v>44348</c:v>
                </c:pt>
                <c:pt idx="366">
                  <c:v>44378</c:v>
                </c:pt>
                <c:pt idx="367">
                  <c:v>44409</c:v>
                </c:pt>
                <c:pt idx="368">
                  <c:v>44440</c:v>
                </c:pt>
                <c:pt idx="369">
                  <c:v>44470</c:v>
                </c:pt>
                <c:pt idx="370">
                  <c:v>44501</c:v>
                </c:pt>
                <c:pt idx="371">
                  <c:v>44531</c:v>
                </c:pt>
                <c:pt idx="372">
                  <c:v>44562</c:v>
                </c:pt>
                <c:pt idx="373">
                  <c:v>44593</c:v>
                </c:pt>
                <c:pt idx="374">
                  <c:v>44621</c:v>
                </c:pt>
                <c:pt idx="375">
                  <c:v>44652</c:v>
                </c:pt>
                <c:pt idx="376">
                  <c:v>44682</c:v>
                </c:pt>
                <c:pt idx="377">
                  <c:v>44713</c:v>
                </c:pt>
                <c:pt idx="378">
                  <c:v>44743</c:v>
                </c:pt>
                <c:pt idx="379">
                  <c:v>44774</c:v>
                </c:pt>
                <c:pt idx="380">
                  <c:v>44805</c:v>
                </c:pt>
                <c:pt idx="381">
                  <c:v>44835</c:v>
                </c:pt>
                <c:pt idx="382">
                  <c:v>44866</c:v>
                </c:pt>
                <c:pt idx="383">
                  <c:v>44896</c:v>
                </c:pt>
                <c:pt idx="384">
                  <c:v>44927</c:v>
                </c:pt>
                <c:pt idx="385">
                  <c:v>44928</c:v>
                </c:pt>
              </c:numCache>
            </c:numRef>
          </c:cat>
          <c:val>
            <c:numRef>
              <c:f>Лист1!$B$2:$B$388</c:f>
              <c:numCache>
                <c:formatCode>General</c:formatCode>
                <c:ptCount val="38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24</c:v>
                </c:pt>
                <c:pt idx="384">
                  <c:v>17</c:v>
                </c:pt>
                <c:pt idx="38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E-49BD-B313-7FF70B12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17896"/>
        <c:axId val="447522160"/>
      </c:lineChart>
      <c:dateAx>
        <c:axId val="447517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522160"/>
        <c:crosses val="autoZero"/>
        <c:auto val="1"/>
        <c:lblOffset val="100"/>
        <c:baseTimeUnit val="days"/>
      </c:dateAx>
      <c:valAx>
        <c:axId val="447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51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Лист1!$C$1:$BN$1</c:f>
              <c:strCache>
                <c:ptCount val="64"/>
                <c:pt idx="0">
                  <c:v>Энергопотребление</c:v>
                </c:pt>
                <c:pt idx="1">
                  <c:v>Денежная масса (М2)</c:v>
                </c:pt>
                <c:pt idx="2">
                  <c:v>Индекс экономической активности</c:v>
                </c:pt>
                <c:pt idx="3">
                  <c:v>Baltic Dry Index</c:v>
                </c:pt>
                <c:pt idx="4">
                  <c:v>ТЭК</c:v>
                </c:pt>
                <c:pt idx="5">
                  <c:v>Объем промышленного производства в текущих ценах. млрд. руб.</c:v>
                </c:pt>
                <c:pt idx="6">
                  <c:v>Объем работ. выполненных по виду деятельности "Строительство" в текущих ценах. млрд. руб.</c:v>
                </c:pt>
                <c:pt idx="7">
                  <c:v>Цены на сырьевые товары: нефть</c:v>
                </c:pt>
                <c:pt idx="8">
                  <c:v>Цены на сырьевые товары: медь</c:v>
                </c:pt>
                <c:pt idx="9">
                  <c:v>Цены на сырьевые товары: сталь</c:v>
                </c:pt>
                <c:pt idx="10">
                  <c:v>Цены на сырьевые товары: золото. руб./грамм.</c:v>
                </c:pt>
                <c:pt idx="11">
                  <c:v>Цены на сырьевые товары: серебро. руб./грамм.</c:v>
                </c:pt>
                <c:pt idx="12">
                  <c:v>Цены на сырьевые товары: платина. руб./грамм.</c:v>
                </c:pt>
                <c:pt idx="13">
                  <c:v>Цены на сырьевые товары: палладий. руб./грамм.</c:v>
                </c:pt>
                <c:pt idx="14">
                  <c:v>Цены на сырьевые товары: никель</c:v>
                </c:pt>
                <c:pt idx="15">
                  <c:v>Учетная ставка</c:v>
                </c:pt>
                <c:pt idx="16">
                  <c:v>Индекс инвестиций</c:v>
                </c:pt>
                <c:pt idx="17">
                  <c:v>Биржевые индексы: MOEX</c:v>
                </c:pt>
                <c:pt idx="18">
                  <c:v>Биржевые индексы: РТС</c:v>
                </c:pt>
                <c:pt idx="19">
                  <c:v>Курс USD</c:v>
                </c:pt>
                <c:pt idx="20">
                  <c:v>Курс акций Газпром. руб</c:v>
                </c:pt>
                <c:pt idx="21">
                  <c:v>Оборот акц Газпром.руб</c:v>
                </c:pt>
                <c:pt idx="22">
                  <c:v>Акц Газпром. Кол-во сделок.шт</c:v>
                </c:pt>
                <c:pt idx="23">
                  <c:v>Курс акций. Сбер</c:v>
                </c:pt>
                <c:pt idx="24">
                  <c:v>Индекс государственных облигаций</c:v>
                </c:pt>
                <c:pt idx="25">
                  <c:v>Сальдо торгового баланса</c:v>
                </c:pt>
                <c:pt idx="26">
                  <c:v>Санкции (0 - нет санкций. 1 - введены санкции)</c:v>
                </c:pt>
                <c:pt idx="27">
                  <c:v>Объем государственного внутреннего долга Российской Федерации - всего.млрд.руб.</c:v>
                </c:pt>
                <c:pt idx="28">
                  <c:v>Доходы консолидированного бюджета РФ. млрд.руб.</c:v>
                </c:pt>
                <c:pt idx="29">
                  <c:v>Объем государственных расходов</c:v>
                </c:pt>
                <c:pt idx="30">
                  <c:v>Количество безработных (на конец месяца). млн. чел.</c:v>
                </c:pt>
                <c:pt idx="31">
                  <c:v>Норма безработицы (на конец месяца). %</c:v>
                </c:pt>
                <c:pt idx="32">
                  <c:v>ВВП (реальный)</c:v>
                </c:pt>
                <c:pt idx="33">
                  <c:v>Индекс потребительских цен. в % к предыдущему периоду</c:v>
                </c:pt>
                <c:pt idx="34">
                  <c:v>Объем ФНБ на начало периода</c:v>
                </c:pt>
                <c:pt idx="35">
                  <c:v>Инфляция. индекс %</c:v>
                </c:pt>
                <c:pt idx="36">
                  <c:v>Инфляция в годовом исчислении. %</c:v>
                </c:pt>
                <c:pt idx="37">
                  <c:v>Азотные удобрения</c:v>
                </c:pt>
                <c:pt idx="38">
                  <c:v>Калийные удобрения</c:v>
                </c:pt>
                <c:pt idx="39">
                  <c:v>Экспорт зерновых</c:v>
                </c:pt>
                <c:pt idx="40">
                  <c:v>Экспорт масложировой продукции</c:v>
                </c:pt>
                <c:pt idx="41">
                  <c:v>Экспорт рыбы и морепродукты</c:v>
                </c:pt>
                <c:pt idx="42">
                  <c:v>Акции АПК: Фосагро</c:v>
                </c:pt>
                <c:pt idx="43">
                  <c:v>Акции АПК: Уралхим</c:v>
                </c:pt>
                <c:pt idx="44">
                  <c:v>Акции АПК: Уралкалий</c:v>
                </c:pt>
                <c:pt idx="45">
                  <c:v>Акции АПК: Акрон</c:v>
                </c:pt>
                <c:pt idx="46">
                  <c:v>Акции АПК: Еврохим</c:v>
                </c:pt>
                <c:pt idx="47">
                  <c:v>Акции Сахалин Энерджи</c:v>
                </c:pt>
                <c:pt idx="48">
                  <c:v>Акции Сусуманский горно-обогатительный комбинат "Сусуманзолото"</c:v>
                </c:pt>
                <c:pt idx="49">
                  <c:v>Акции Лобненский производственный филиал АО "Тетра Пак"</c:v>
                </c:pt>
                <c:pt idx="50">
                  <c:v>Акции Хендэ Мотор Мануфактуринг Рус (Hyundai Motor Company)</c:v>
                </c:pt>
                <c:pt idx="51">
                  <c:v>Акции Группа ЛУКОЙЛ</c:v>
                </c:pt>
                <c:pt idx="52">
                  <c:v>Акции АНК "Башнефть"</c:v>
                </c:pt>
                <c:pt idx="53">
                  <c:v>Акции Завод Лоджикруф</c:v>
                </c:pt>
                <c:pt idx="54">
                  <c:v>Акции Удмуртнефть</c:v>
                </c:pt>
                <c:pt idx="55">
                  <c:v>Акции НОВАТЭК</c:v>
                </c:pt>
                <c:pt idx="56">
                  <c:v>Акции Севернефтегазпром</c:v>
                </c:pt>
                <c:pt idx="57">
                  <c:v>Всего внешний долг.экв. млн. долл. США</c:v>
                </c:pt>
                <c:pt idx="58">
                  <c:v>в т.ч. по государственным гарантиям Российской Федерации в иностранной валюте:</c:v>
                </c:pt>
                <c:pt idx="59">
                  <c:v>Объем государственного внутреннего долга Российской Федерации - всего.млрд.руб.</c:v>
                </c:pt>
                <c:pt idx="60">
                  <c:v>государственные гарантии Российской Федерации в валюте Российской Федерации. млрд.руб.</c:v>
                </c:pt>
                <c:pt idx="61">
                  <c:v>Коммерческий грузооборот транспорта. млрд. т-км.</c:v>
                </c:pt>
                <c:pt idx="62">
                  <c:v>Индекс реального объема сельскохозяйственного производства (1993.1=100)</c:v>
                </c:pt>
                <c:pt idx="63">
                  <c:v>Индекс реального объема сельскохозяйственного производства. с поправкой на сезонность (1993.1 (факт.) =100)</c:v>
                </c:pt>
              </c:strCache>
            </c:strRef>
          </c:cat>
          <c:val>
            <c:numRef>
              <c:f>Лист1!$A$391:$BN$391</c:f>
              <c:numCache>
                <c:formatCode>0.00</c:formatCode>
                <c:ptCount val="66"/>
                <c:pt idx="0" formatCode="General">
                  <c:v>385</c:v>
                </c:pt>
                <c:pt idx="2" formatCode="General">
                  <c:v>0</c:v>
                </c:pt>
                <c:pt idx="3" formatCode="General">
                  <c:v>362</c:v>
                </c:pt>
                <c:pt idx="4" formatCode="General">
                  <c:v>0</c:v>
                </c:pt>
                <c:pt idx="5" formatCode="General">
                  <c:v>386</c:v>
                </c:pt>
                <c:pt idx="6" formatCode="General">
                  <c:v>0</c:v>
                </c:pt>
                <c:pt idx="7" formatCode="General">
                  <c:v>132</c:v>
                </c:pt>
                <c:pt idx="8" formatCode="General">
                  <c:v>288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76</c:v>
                </c:pt>
                <c:pt idx="13" formatCode="General">
                  <c:v>76</c:v>
                </c:pt>
                <c:pt idx="14" formatCode="General">
                  <c:v>76</c:v>
                </c:pt>
                <c:pt idx="15" formatCode="General">
                  <c:v>45</c:v>
                </c:pt>
                <c:pt idx="16" formatCode="General">
                  <c:v>0</c:v>
                </c:pt>
                <c:pt idx="17" formatCode="General">
                  <c:v>374</c:v>
                </c:pt>
                <c:pt idx="18" formatCode="General">
                  <c:v>0</c:v>
                </c:pt>
                <c:pt idx="19" formatCode="General">
                  <c:v>306</c:v>
                </c:pt>
                <c:pt idx="20" formatCode="General">
                  <c:v>330</c:v>
                </c:pt>
                <c:pt idx="21" formatCode="General">
                  <c:v>368</c:v>
                </c:pt>
                <c:pt idx="22" formatCode="General">
                  <c:v>207</c:v>
                </c:pt>
                <c:pt idx="23" formatCode="General">
                  <c:v>207</c:v>
                </c:pt>
                <c:pt idx="24" formatCode="General">
                  <c:v>207</c:v>
                </c:pt>
                <c:pt idx="25" formatCode="General">
                  <c:v>136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170</c:v>
                </c:pt>
                <c:pt idx="30" formatCode="General">
                  <c:v>143</c:v>
                </c:pt>
                <c:pt idx="31" formatCode="General">
                  <c:v>143</c:v>
                </c:pt>
                <c:pt idx="32" formatCode="General">
                  <c:v>348</c:v>
                </c:pt>
                <c:pt idx="33" formatCode="General">
                  <c:v>348</c:v>
                </c:pt>
                <c:pt idx="34" formatCode="General">
                  <c:v>0</c:v>
                </c:pt>
                <c:pt idx="35" formatCode="General">
                  <c:v>385</c:v>
                </c:pt>
                <c:pt idx="36" formatCode="General">
                  <c:v>180</c:v>
                </c:pt>
                <c:pt idx="37" formatCode="General">
                  <c:v>384</c:v>
                </c:pt>
                <c:pt idx="38" formatCode="General">
                  <c:v>372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146</c:v>
                </c:pt>
                <c:pt idx="60" formatCode="General">
                  <c:v>146</c:v>
                </c:pt>
                <c:pt idx="61" formatCode="General">
                  <c:v>170</c:v>
                </c:pt>
                <c:pt idx="62" formatCode="General">
                  <c:v>170</c:v>
                </c:pt>
                <c:pt idx="63" formatCode="General">
                  <c:v>319</c:v>
                </c:pt>
                <c:pt idx="64" formatCode="General">
                  <c:v>360</c:v>
                </c:pt>
                <c:pt idx="65" formatCode="General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7A8-974F-8C9DE2A9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17720"/>
        <c:axId val="727418048"/>
      </c:lineChart>
      <c:catAx>
        <c:axId val="7274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8048"/>
        <c:crosses val="autoZero"/>
        <c:auto val="1"/>
        <c:lblAlgn val="ctr"/>
        <c:lblOffset val="100"/>
        <c:noMultiLvlLbl val="0"/>
      </c:catAx>
      <c:valAx>
        <c:axId val="7274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Денежная масса (М2)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Лист8!$B$2:$B$315</c:f>
              <c:numCache>
                <c:formatCode>General</c:formatCode>
                <c:ptCount val="314"/>
                <c:pt idx="0">
                  <c:v>0.47467716359256074</c:v>
                </c:pt>
                <c:pt idx="1">
                  <c:v>0.47727884714198554</c:v>
                </c:pt>
                <c:pt idx="2">
                  <c:v>0.47441699523761827</c:v>
                </c:pt>
                <c:pt idx="3">
                  <c:v>0.48469364525784636</c:v>
                </c:pt>
                <c:pt idx="4">
                  <c:v>0.48872625475945486</c:v>
                </c:pt>
                <c:pt idx="5">
                  <c:v>0.48716524462979993</c:v>
                </c:pt>
                <c:pt idx="6">
                  <c:v>0.47558775283485943</c:v>
                </c:pt>
                <c:pt idx="7">
                  <c:v>0.45594504203670189</c:v>
                </c:pt>
                <c:pt idx="8">
                  <c:v>0.48664490791991499</c:v>
                </c:pt>
                <c:pt idx="9">
                  <c:v>0.50329568263623392</c:v>
                </c:pt>
                <c:pt idx="10">
                  <c:v>0.52996293901783842</c:v>
                </c:pt>
                <c:pt idx="11">
                  <c:v>0.59019191318702324</c:v>
                </c:pt>
                <c:pt idx="12">
                  <c:v>0.5861593036854148</c:v>
                </c:pt>
                <c:pt idx="13">
                  <c:v>0.61308672842196188</c:v>
                </c:pt>
                <c:pt idx="14">
                  <c:v>0.62726590376632718</c:v>
                </c:pt>
                <c:pt idx="15">
                  <c:v>0.67487671272080152</c:v>
                </c:pt>
                <c:pt idx="16">
                  <c:v>0.72027609065826503</c:v>
                </c:pt>
                <c:pt idx="17">
                  <c:v>0.75643949199527005</c:v>
                </c:pt>
                <c:pt idx="18">
                  <c:v>0.77530169772860014</c:v>
                </c:pt>
                <c:pt idx="19">
                  <c:v>0.78791986294331062</c:v>
                </c:pt>
                <c:pt idx="20">
                  <c:v>0.79598508194652751</c:v>
                </c:pt>
                <c:pt idx="21">
                  <c:v>0.83175823075111899</c:v>
                </c:pt>
                <c:pt idx="22">
                  <c:v>0.86310851752168827</c:v>
                </c:pt>
                <c:pt idx="23">
                  <c:v>0.9295815322094928</c:v>
                </c:pt>
                <c:pt idx="24">
                  <c:v>0.92307732333593062</c:v>
                </c:pt>
                <c:pt idx="25">
                  <c:v>0.96522459683661299</c:v>
                </c:pt>
                <c:pt idx="26">
                  <c:v>0.99956681968902072</c:v>
                </c:pt>
                <c:pt idx="27">
                  <c:v>1.0439255242067143</c:v>
                </c:pt>
                <c:pt idx="28">
                  <c:v>1.1058455926830253</c:v>
                </c:pt>
                <c:pt idx="29">
                  <c:v>1.1783024795345067</c:v>
                </c:pt>
                <c:pt idx="30">
                  <c:v>1.2364501068641518</c:v>
                </c:pt>
                <c:pt idx="31">
                  <c:v>1.2717029189588585</c:v>
                </c:pt>
                <c:pt idx="32">
                  <c:v>1.3122891823298855</c:v>
                </c:pt>
                <c:pt idx="33">
                  <c:v>1.3221755798177</c:v>
                </c:pt>
                <c:pt idx="34">
                  <c:v>1.3718677356117142</c:v>
                </c:pt>
                <c:pt idx="35">
                  <c:v>1.4967485459841063</c:v>
                </c:pt>
                <c:pt idx="36">
                  <c:v>1.4180476186140052</c:v>
                </c:pt>
                <c:pt idx="37">
                  <c:v>1.4549915250158378</c:v>
                </c:pt>
                <c:pt idx="38">
                  <c:v>1.5085862061339894</c:v>
                </c:pt>
                <c:pt idx="39">
                  <c:v>1.5876773860365041</c:v>
                </c:pt>
                <c:pt idx="40">
                  <c:v>1.6164259892576485</c:v>
                </c:pt>
                <c:pt idx="41">
                  <c:v>1.6927854014332675</c:v>
                </c:pt>
                <c:pt idx="42">
                  <c:v>1.7397457895003858</c:v>
                </c:pt>
                <c:pt idx="43">
                  <c:v>1.7880070193422162</c:v>
                </c:pt>
                <c:pt idx="44">
                  <c:v>1.8492766669311709</c:v>
                </c:pt>
                <c:pt idx="45">
                  <c:v>1.8859604049780612</c:v>
                </c:pt>
                <c:pt idx="46">
                  <c:v>1.8838790581385214</c:v>
                </c:pt>
                <c:pt idx="47">
                  <c:v>2.093574752222163</c:v>
                </c:pt>
                <c:pt idx="48">
                  <c:v>1.9658320899454036</c:v>
                </c:pt>
                <c:pt idx="49">
                  <c:v>1.9939302722791918</c:v>
                </c:pt>
                <c:pt idx="50">
                  <c:v>2.0476550375748146</c:v>
                </c:pt>
                <c:pt idx="51">
                  <c:v>2.1212826820235375</c:v>
                </c:pt>
                <c:pt idx="52">
                  <c:v>2.2116911853660506</c:v>
                </c:pt>
                <c:pt idx="53">
                  <c:v>2.2948149747701736</c:v>
                </c:pt>
                <c:pt idx="54">
                  <c:v>2.3287669450901678</c:v>
                </c:pt>
                <c:pt idx="55">
                  <c:v>2.3731256496078612</c:v>
                </c:pt>
                <c:pt idx="56">
                  <c:v>2.4161835123508424</c:v>
                </c:pt>
                <c:pt idx="57">
                  <c:v>2.4715993719535909</c:v>
                </c:pt>
                <c:pt idx="58">
                  <c:v>2.5287063258634661</c:v>
                </c:pt>
                <c:pt idx="59">
                  <c:v>2.7714434010248032</c:v>
                </c:pt>
                <c:pt idx="60">
                  <c:v>2.6450015805227562</c:v>
                </c:pt>
                <c:pt idx="61">
                  <c:v>2.7499795117420485</c:v>
                </c:pt>
                <c:pt idx="62">
                  <c:v>2.8857873930220244</c:v>
                </c:pt>
                <c:pt idx="63">
                  <c:v>3.0258880521585514</c:v>
                </c:pt>
                <c:pt idx="64">
                  <c:v>3.1834199910762253</c:v>
                </c:pt>
                <c:pt idx="65">
                  <c:v>3.4072948605042326</c:v>
                </c:pt>
                <c:pt idx="66">
                  <c:v>3.4320108542237682</c:v>
                </c:pt>
                <c:pt idx="67">
                  <c:v>3.5061588353823758</c:v>
                </c:pt>
                <c:pt idx="68">
                  <c:v>3.5695098298108703</c:v>
                </c:pt>
                <c:pt idx="69">
                  <c:v>3.5818678266706385</c:v>
                </c:pt>
                <c:pt idx="70">
                  <c:v>3.6881465996646425</c:v>
                </c:pt>
                <c:pt idx="71">
                  <c:v>4.1694580563082368</c:v>
                </c:pt>
                <c:pt idx="72">
                  <c:v>4.166986456936284</c:v>
                </c:pt>
                <c:pt idx="73">
                  <c:v>4.323347638256716</c:v>
                </c:pt>
                <c:pt idx="74">
                  <c:v>4.4354801992369257</c:v>
                </c:pt>
                <c:pt idx="75">
                  <c:v>4.5193844937058767</c:v>
                </c:pt>
                <c:pt idx="76">
                  <c:v>4.5723287539366719</c:v>
                </c:pt>
                <c:pt idx="77">
                  <c:v>4.7752600707918091</c:v>
                </c:pt>
                <c:pt idx="78">
                  <c:v>4.717892948526992</c:v>
                </c:pt>
                <c:pt idx="79">
                  <c:v>4.7478123093453775</c:v>
                </c:pt>
                <c:pt idx="80">
                  <c:v>4.8358792974934079</c:v>
                </c:pt>
                <c:pt idx="81">
                  <c:v>4.9273284742556909</c:v>
                </c:pt>
                <c:pt idx="82">
                  <c:v>5.1103569119577275</c:v>
                </c:pt>
                <c:pt idx="83">
                  <c:v>5.6637350029203892</c:v>
                </c:pt>
                <c:pt idx="84">
                  <c:v>5.4373885341204282</c:v>
                </c:pt>
                <c:pt idx="85">
                  <c:v>5.5944001363282183</c:v>
                </c:pt>
                <c:pt idx="86">
                  <c:v>5.8052665880090997</c:v>
                </c:pt>
                <c:pt idx="87">
                  <c:v>5.9546032237460853</c:v>
                </c:pt>
                <c:pt idx="88">
                  <c:v>6.0849475695722699</c:v>
                </c:pt>
                <c:pt idx="89">
                  <c:v>6.3941576594214116</c:v>
                </c:pt>
                <c:pt idx="90">
                  <c:v>6.470777239951973</c:v>
                </c:pt>
                <c:pt idx="91">
                  <c:v>6.6579683713330891</c:v>
                </c:pt>
                <c:pt idx="92">
                  <c:v>6.861810277430525</c:v>
                </c:pt>
                <c:pt idx="93">
                  <c:v>6.889908459764313</c:v>
                </c:pt>
                <c:pt idx="94">
                  <c:v>7.0467899777946315</c:v>
                </c:pt>
                <c:pt idx="95">
                  <c:v>7.8468076692427671</c:v>
                </c:pt>
                <c:pt idx="96">
                  <c:v>7.5736308965531594</c:v>
                </c:pt>
                <c:pt idx="97">
                  <c:v>7.6745762182708424</c:v>
                </c:pt>
                <c:pt idx="98">
                  <c:v>7.9977053151094069</c:v>
                </c:pt>
                <c:pt idx="99">
                  <c:v>8.2387512959636169</c:v>
                </c:pt>
                <c:pt idx="100">
                  <c:v>8.6680290816187142</c:v>
                </c:pt>
                <c:pt idx="101">
                  <c:v>9.1803005725004638</c:v>
                </c:pt>
                <c:pt idx="102">
                  <c:v>9.3655404412195136</c:v>
                </c:pt>
                <c:pt idx="103">
                  <c:v>9.6488637797518759</c:v>
                </c:pt>
                <c:pt idx="104">
                  <c:v>10.051734477380313</c:v>
                </c:pt>
                <c:pt idx="105">
                  <c:v>10.072938198308124</c:v>
                </c:pt>
                <c:pt idx="106">
                  <c:v>10.373432648266693</c:v>
                </c:pt>
                <c:pt idx="107">
                  <c:v>11.669461308412675</c:v>
                </c:pt>
                <c:pt idx="108">
                  <c:v>11.284672311452741</c:v>
                </c:pt>
                <c:pt idx="109">
                  <c:v>11.542889403733154</c:v>
                </c:pt>
                <c:pt idx="110">
                  <c:v>12.204107277819478</c:v>
                </c:pt>
                <c:pt idx="111">
                  <c:v>12.961977695766929</c:v>
                </c:pt>
                <c:pt idx="112">
                  <c:v>13.883884261505619</c:v>
                </c:pt>
                <c:pt idx="113">
                  <c:v>14.084734231521217</c:v>
                </c:pt>
                <c:pt idx="114">
                  <c:v>14.164085579778673</c:v>
                </c:pt>
                <c:pt idx="115">
                  <c:v>14.476417689887127</c:v>
                </c:pt>
                <c:pt idx="116">
                  <c:v>14.909988253398772</c:v>
                </c:pt>
                <c:pt idx="117">
                  <c:v>14.806441248131666</c:v>
                </c:pt>
                <c:pt idx="118">
                  <c:v>15.292695903519167</c:v>
                </c:pt>
                <c:pt idx="119">
                  <c:v>16.740532798774087</c:v>
                </c:pt>
                <c:pt idx="120">
                  <c:v>16.273140349119917</c:v>
                </c:pt>
                <c:pt idx="121">
                  <c:v>16.472429309005857</c:v>
                </c:pt>
                <c:pt idx="122">
                  <c:v>16.876861016763947</c:v>
                </c:pt>
                <c:pt idx="123">
                  <c:v>16.838616268587401</c:v>
                </c:pt>
                <c:pt idx="124">
                  <c:v>17.317846378391454</c:v>
                </c:pt>
                <c:pt idx="125">
                  <c:v>18.005211172149497</c:v>
                </c:pt>
                <c:pt idx="126">
                  <c:v>18.007032350634095</c:v>
                </c:pt>
                <c:pt idx="127">
                  <c:v>18.467530338882291</c:v>
                </c:pt>
                <c:pt idx="128">
                  <c:v>18.271233315078188</c:v>
                </c:pt>
                <c:pt idx="129">
                  <c:v>17.136118782464131</c:v>
                </c:pt>
                <c:pt idx="130">
                  <c:v>16.701767713887659</c:v>
                </c:pt>
                <c:pt idx="131">
                  <c:v>16.879592784490843</c:v>
                </c:pt>
                <c:pt idx="132">
                  <c:v>14.869792242560159</c:v>
                </c:pt>
                <c:pt idx="133">
                  <c:v>14.914411115432797</c:v>
                </c:pt>
                <c:pt idx="134">
                  <c:v>15.065829098009321</c:v>
                </c:pt>
                <c:pt idx="135">
                  <c:v>15.400275518287884</c:v>
                </c:pt>
                <c:pt idx="136">
                  <c:v>16.041460429043635</c:v>
                </c:pt>
                <c:pt idx="137">
                  <c:v>16.456298870999422</c:v>
                </c:pt>
                <c:pt idx="138">
                  <c:v>16.414151597498741</c:v>
                </c:pt>
                <c:pt idx="139">
                  <c:v>16.647262443527204</c:v>
                </c:pt>
                <c:pt idx="140">
                  <c:v>17.043498848104608</c:v>
                </c:pt>
                <c:pt idx="141">
                  <c:v>17.401230336150523</c:v>
                </c:pt>
                <c:pt idx="142">
                  <c:v>17.838833509163777</c:v>
                </c:pt>
                <c:pt idx="143">
                  <c:v>19.860731879599289</c:v>
                </c:pt>
                <c:pt idx="144">
                  <c:v>19.387875894491327</c:v>
                </c:pt>
                <c:pt idx="145">
                  <c:v>19.82014561622826</c:v>
                </c:pt>
                <c:pt idx="146">
                  <c:v>20.344384851437365</c:v>
                </c:pt>
                <c:pt idx="147">
                  <c:v>20.941731394385307</c:v>
                </c:pt>
                <c:pt idx="148">
                  <c:v>21.425644534578325</c:v>
                </c:pt>
                <c:pt idx="149">
                  <c:v>21.985396750237079</c:v>
                </c:pt>
                <c:pt idx="150">
                  <c:v>22.196653454450374</c:v>
                </c:pt>
                <c:pt idx="151">
                  <c:v>22.683688614902703</c:v>
                </c:pt>
                <c:pt idx="152">
                  <c:v>23.012151163017588</c:v>
                </c:pt>
                <c:pt idx="153">
                  <c:v>23.217814247599623</c:v>
                </c:pt>
                <c:pt idx="154">
                  <c:v>23.759744930944816</c:v>
                </c:pt>
                <c:pt idx="155">
                  <c:v>26.032315511367408</c:v>
                </c:pt>
                <c:pt idx="156">
                  <c:v>25.116262733614924</c:v>
                </c:pt>
                <c:pt idx="157">
                  <c:v>25.414155500024066</c:v>
                </c:pt>
                <c:pt idx="158">
                  <c:v>25.741967627251594</c:v>
                </c:pt>
                <c:pt idx="159">
                  <c:v>26.043893003162346</c:v>
                </c:pt>
                <c:pt idx="160">
                  <c:v>26.226140935799556</c:v>
                </c:pt>
                <c:pt idx="161">
                  <c:v>26.955913171413222</c:v>
                </c:pt>
                <c:pt idx="162">
                  <c:v>27.094062567887676</c:v>
                </c:pt>
                <c:pt idx="163">
                  <c:v>27.398199374815444</c:v>
                </c:pt>
                <c:pt idx="164">
                  <c:v>27.942601657532592</c:v>
                </c:pt>
                <c:pt idx="165">
                  <c:v>27.794695947747787</c:v>
                </c:pt>
                <c:pt idx="166">
                  <c:v>28.514451701696167</c:v>
                </c:pt>
                <c:pt idx="167">
                  <c:v>31.486614988559094</c:v>
                </c:pt>
                <c:pt idx="168">
                  <c:v>30.373484681937676</c:v>
                </c:pt>
                <c:pt idx="169">
                  <c:v>30.625067481167061</c:v>
                </c:pt>
                <c:pt idx="170">
                  <c:v>30.892130297515521</c:v>
                </c:pt>
                <c:pt idx="171">
                  <c:v>31.121078449864907</c:v>
                </c:pt>
                <c:pt idx="172">
                  <c:v>31.267423149520052</c:v>
                </c:pt>
                <c:pt idx="173">
                  <c:v>31.819890651240417</c:v>
                </c:pt>
                <c:pt idx="174">
                  <c:v>31.618650428692405</c:v>
                </c:pt>
                <c:pt idx="175">
                  <c:v>31.589901825471262</c:v>
                </c:pt>
                <c:pt idx="176">
                  <c:v>31.789711122067089</c:v>
                </c:pt>
                <c:pt idx="177">
                  <c:v>31.798817014490073</c:v>
                </c:pt>
                <c:pt idx="178">
                  <c:v>32.184126348159893</c:v>
                </c:pt>
                <c:pt idx="179">
                  <c:v>35.336846473352907</c:v>
                </c:pt>
                <c:pt idx="180">
                  <c:v>34.275489669365044</c:v>
                </c:pt>
                <c:pt idx="181">
                  <c:v>34.821452962211843</c:v>
                </c:pt>
                <c:pt idx="182">
                  <c:v>35.381075093693127</c:v>
                </c:pt>
                <c:pt idx="183">
                  <c:v>35.613275350479292</c:v>
                </c:pt>
                <c:pt idx="184">
                  <c:v>35.894647426349593</c:v>
                </c:pt>
                <c:pt idx="185">
                  <c:v>36.699738400719106</c:v>
                </c:pt>
                <c:pt idx="186">
                  <c:v>37.001013355742501</c:v>
                </c:pt>
                <c:pt idx="187">
                  <c:v>37.073860495126397</c:v>
                </c:pt>
                <c:pt idx="188">
                  <c:v>36.882246501711251</c:v>
                </c:pt>
                <c:pt idx="189">
                  <c:v>36.783122358478174</c:v>
                </c:pt>
                <c:pt idx="190">
                  <c:v>37.559594813804011</c:v>
                </c:pt>
                <c:pt idx="191">
                  <c:v>40.528505996230159</c:v>
                </c:pt>
                <c:pt idx="192">
                  <c:v>38.844696403042413</c:v>
                </c:pt>
                <c:pt idx="193">
                  <c:v>39.245095501298891</c:v>
                </c:pt>
                <c:pt idx="194">
                  <c:v>38.399938600268229</c:v>
                </c:pt>
                <c:pt idx="195">
                  <c:v>38.867851386632289</c:v>
                </c:pt>
                <c:pt idx="196">
                  <c:v>38.883201319573892</c:v>
                </c:pt>
                <c:pt idx="197">
                  <c:v>39.120344775103966</c:v>
                </c:pt>
                <c:pt idx="198">
                  <c:v>39.257193329803712</c:v>
                </c:pt>
                <c:pt idx="199">
                  <c:v>39.465848350467589</c:v>
                </c:pt>
                <c:pt idx="200">
                  <c:v>39.412383753526903</c:v>
                </c:pt>
                <c:pt idx="201">
                  <c:v>38.805671149801036</c:v>
                </c:pt>
                <c:pt idx="202">
                  <c:v>39.209842689204187</c:v>
                </c:pt>
                <c:pt idx="203">
                  <c:v>41.127023296775342</c:v>
                </c:pt>
                <c:pt idx="204">
                  <c:v>40.369933383892715</c:v>
                </c:pt>
                <c:pt idx="205">
                  <c:v>40.618784415395204</c:v>
                </c:pt>
                <c:pt idx="206">
                  <c:v>40.363559259196627</c:v>
                </c:pt>
                <c:pt idx="207">
                  <c:v>41.232651648881991</c:v>
                </c:pt>
                <c:pt idx="208">
                  <c:v>41.393305608058974</c:v>
                </c:pt>
                <c:pt idx="209">
                  <c:v>41.544073169748145</c:v>
                </c:pt>
                <c:pt idx="210">
                  <c:v>41.721247819463976</c:v>
                </c:pt>
                <c:pt idx="211">
                  <c:v>42.096540671468503</c:v>
                </c:pt>
                <c:pt idx="212">
                  <c:v>41.695230983969722</c:v>
                </c:pt>
                <c:pt idx="213">
                  <c:v>41.836372316526024</c:v>
                </c:pt>
                <c:pt idx="214">
                  <c:v>42.596063912958073</c:v>
                </c:pt>
                <c:pt idx="215">
                  <c:v>45.763223381850388</c:v>
                </c:pt>
                <c:pt idx="216">
                  <c:v>44.185042140769291</c:v>
                </c:pt>
                <c:pt idx="217">
                  <c:v>44.631360953673124</c:v>
                </c:pt>
                <c:pt idx="218">
                  <c:v>45.125420659708901</c:v>
                </c:pt>
                <c:pt idx="219">
                  <c:v>45.666700922166733</c:v>
                </c:pt>
                <c:pt idx="220">
                  <c:v>46.365773291897192</c:v>
                </c:pt>
                <c:pt idx="221">
                  <c:v>46.644153431685652</c:v>
                </c:pt>
                <c:pt idx="222">
                  <c:v>46.871540573905371</c:v>
                </c:pt>
                <c:pt idx="223">
                  <c:v>47.050926654638218</c:v>
                </c:pt>
                <c:pt idx="224">
                  <c:v>47.023869145724206</c:v>
                </c:pt>
                <c:pt idx="225">
                  <c:v>46.896646820157329</c:v>
                </c:pt>
                <c:pt idx="226">
                  <c:v>47.393568378097463</c:v>
                </c:pt>
                <c:pt idx="227">
                  <c:v>49.975739300901616</c:v>
                </c:pt>
                <c:pt idx="228">
                  <c:v>49.453841580886994</c:v>
                </c:pt>
                <c:pt idx="229">
                  <c:v>50.033366591521379</c:v>
                </c:pt>
                <c:pt idx="230">
                  <c:v>50.154214792392153</c:v>
                </c:pt>
                <c:pt idx="231">
                  <c:v>50.295486209125933</c:v>
                </c:pt>
                <c:pt idx="232">
                  <c:v>51.022786845367634</c:v>
                </c:pt>
                <c:pt idx="233">
                  <c:v>51.543383723607541</c:v>
                </c:pt>
                <c:pt idx="234">
                  <c:v>51.0917314594274</c:v>
                </c:pt>
                <c:pt idx="235">
                  <c:v>51.278272169921159</c:v>
                </c:pt>
                <c:pt idx="236">
                  <c:v>51.475609867145032</c:v>
                </c:pt>
                <c:pt idx="237">
                  <c:v>51.601141098404774</c:v>
                </c:pt>
                <c:pt idx="238">
                  <c:v>52.182487287523756</c:v>
                </c:pt>
                <c:pt idx="239">
                  <c:v>55.210586770699308</c:v>
                </c:pt>
                <c:pt idx="240">
                  <c:v>54.111765723599738</c:v>
                </c:pt>
                <c:pt idx="241">
                  <c:v>54.694542838670898</c:v>
                </c:pt>
                <c:pt idx="242">
                  <c:v>55.125771886988069</c:v>
                </c:pt>
                <c:pt idx="243">
                  <c:v>56.094899009148818</c:v>
                </c:pt>
                <c:pt idx="244">
                  <c:v>56.271032985444883</c:v>
                </c:pt>
                <c:pt idx="245">
                  <c:v>57.401854740202381</c:v>
                </c:pt>
                <c:pt idx="246">
                  <c:v>57.120352580154623</c:v>
                </c:pt>
                <c:pt idx="247">
                  <c:v>57.717178786392672</c:v>
                </c:pt>
                <c:pt idx="248">
                  <c:v>57.568362487365569</c:v>
                </c:pt>
                <c:pt idx="249">
                  <c:v>57.521141930943514</c:v>
                </c:pt>
                <c:pt idx="250">
                  <c:v>58.396868613679906</c:v>
                </c:pt>
                <c:pt idx="251">
                  <c:v>61.281745417459639</c:v>
                </c:pt>
                <c:pt idx="252">
                  <c:v>59.476046949981324</c:v>
                </c:pt>
                <c:pt idx="253">
                  <c:v>60.11528059807501</c:v>
                </c:pt>
                <c:pt idx="254">
                  <c:v>60.022400495360543</c:v>
                </c:pt>
                <c:pt idx="255">
                  <c:v>60.405758566368299</c:v>
                </c:pt>
                <c:pt idx="256">
                  <c:v>60.795230593717193</c:v>
                </c:pt>
                <c:pt idx="257">
                  <c:v>61.594077527568089</c:v>
                </c:pt>
                <c:pt idx="258">
                  <c:v>61.596158874407628</c:v>
                </c:pt>
                <c:pt idx="259">
                  <c:v>61.899385092093091</c:v>
                </c:pt>
                <c:pt idx="260">
                  <c:v>62.78746977168926</c:v>
                </c:pt>
                <c:pt idx="261">
                  <c:v>62.547594548432293</c:v>
                </c:pt>
                <c:pt idx="262">
                  <c:v>63.995301359509739</c:v>
                </c:pt>
                <c:pt idx="263">
                  <c:v>67.20187633417585</c:v>
                </c:pt>
                <c:pt idx="264">
                  <c:v>65.852383077089186</c:v>
                </c:pt>
                <c:pt idx="265">
                  <c:v>66.751654995947874</c:v>
                </c:pt>
                <c:pt idx="266">
                  <c:v>68.069147545376609</c:v>
                </c:pt>
                <c:pt idx="267">
                  <c:v>68.881783402039446</c:v>
                </c:pt>
                <c:pt idx="268">
                  <c:v>69.033071300438507</c:v>
                </c:pt>
                <c:pt idx="269">
                  <c:v>70.756166315222572</c:v>
                </c:pt>
                <c:pt idx="270">
                  <c:v>71.139654470407805</c:v>
                </c:pt>
                <c:pt idx="271">
                  <c:v>71.929005259303281</c:v>
                </c:pt>
                <c:pt idx="272">
                  <c:v>72.878229502310944</c:v>
                </c:pt>
                <c:pt idx="273">
                  <c:v>72.680111300022233</c:v>
                </c:pt>
                <c:pt idx="274">
                  <c:v>73.006622585475057</c:v>
                </c:pt>
                <c:pt idx="275">
                  <c:v>76.297101854610119</c:v>
                </c:pt>
                <c:pt idx="276">
                  <c:v>74.92640487659564</c:v>
                </c:pt>
                <c:pt idx="277">
                  <c:v>75.68063293757389</c:v>
                </c:pt>
                <c:pt idx="278">
                  <c:v>75.789123141584923</c:v>
                </c:pt>
                <c:pt idx="279">
                  <c:v>77.018028366155733</c:v>
                </c:pt>
                <c:pt idx="280">
                  <c:v>77.002158096504246</c:v>
                </c:pt>
                <c:pt idx="281">
                  <c:v>77.509226220287147</c:v>
                </c:pt>
                <c:pt idx="282">
                  <c:v>77.243594329890854</c:v>
                </c:pt>
                <c:pt idx="283">
                  <c:v>77.812322353795139</c:v>
                </c:pt>
                <c:pt idx="284">
                  <c:v>78.839076766575644</c:v>
                </c:pt>
                <c:pt idx="285">
                  <c:v>79.109001434828471</c:v>
                </c:pt>
                <c:pt idx="286">
                  <c:v>81.058703086767451</c:v>
                </c:pt>
                <c:pt idx="287">
                  <c:v>86.184540015844235</c:v>
                </c:pt>
                <c:pt idx="288">
                  <c:v>84.958366559000325</c:v>
                </c:pt>
                <c:pt idx="289">
                  <c:v>86.713722449797245</c:v>
                </c:pt>
                <c:pt idx="290">
                  <c:v>88.721961981598298</c:v>
                </c:pt>
                <c:pt idx="291">
                  <c:v>89.07553077596512</c:v>
                </c:pt>
                <c:pt idx="292">
                  <c:v>89.749509907861366</c:v>
                </c:pt>
                <c:pt idx="293">
                  <c:v>90.568767049157501</c:v>
                </c:pt>
                <c:pt idx="294">
                  <c:v>92.13263903071676</c:v>
                </c:pt>
                <c:pt idx="295">
                  <c:v>95.395020117518044</c:v>
                </c:pt>
                <c:pt idx="296">
                  <c:v>97.689054587223396</c:v>
                </c:pt>
                <c:pt idx="297">
                  <c:v>98.391118893035667</c:v>
                </c:pt>
                <c:pt idx="2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1-4FAE-936D-82F64384B02C}"/>
            </c:ext>
          </c:extLst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Прогноз(Денежная масса (М2))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Лист8!$A$2:$A$315</c:f>
              <c:numCache>
                <c:formatCode>m/d/yyyy</c:formatCode>
                <c:ptCount val="314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  <c:pt idx="299">
                  <c:v>44927</c:v>
                </c:pt>
                <c:pt idx="300">
                  <c:v>44958</c:v>
                </c:pt>
                <c:pt idx="301">
                  <c:v>44986</c:v>
                </c:pt>
                <c:pt idx="302">
                  <c:v>45017</c:v>
                </c:pt>
                <c:pt idx="303">
                  <c:v>45047</c:v>
                </c:pt>
                <c:pt idx="304">
                  <c:v>45078</c:v>
                </c:pt>
                <c:pt idx="305">
                  <c:v>45108</c:v>
                </c:pt>
                <c:pt idx="306">
                  <c:v>45139</c:v>
                </c:pt>
                <c:pt idx="307">
                  <c:v>45170</c:v>
                </c:pt>
                <c:pt idx="308">
                  <c:v>45200</c:v>
                </c:pt>
                <c:pt idx="309">
                  <c:v>45231</c:v>
                </c:pt>
                <c:pt idx="310">
                  <c:v>45261</c:v>
                </c:pt>
                <c:pt idx="311">
                  <c:v>45292</c:v>
                </c:pt>
                <c:pt idx="312">
                  <c:v>45323</c:v>
                </c:pt>
                <c:pt idx="313">
                  <c:v>45352</c:v>
                </c:pt>
              </c:numCache>
            </c:numRef>
          </c:cat>
          <c:val>
            <c:numRef>
              <c:f>Лист8!$C$2:$C$315</c:f>
              <c:numCache>
                <c:formatCode>General</c:formatCode>
                <c:ptCount val="314"/>
                <c:pt idx="298">
                  <c:v>100</c:v>
                </c:pt>
                <c:pt idx="299">
                  <c:v>100.29462764475409</c:v>
                </c:pt>
                <c:pt idx="300">
                  <c:v>100.58925528950812</c:v>
                </c:pt>
                <c:pt idx="301">
                  <c:v>100.88388293426219</c:v>
                </c:pt>
                <c:pt idx="302">
                  <c:v>101.17851057901622</c:v>
                </c:pt>
                <c:pt idx="303">
                  <c:v>101.47313822377031</c:v>
                </c:pt>
                <c:pt idx="304">
                  <c:v>101.76776586852434</c:v>
                </c:pt>
                <c:pt idx="305">
                  <c:v>102.06239351327842</c:v>
                </c:pt>
                <c:pt idx="306">
                  <c:v>102.35702115803245</c:v>
                </c:pt>
                <c:pt idx="307">
                  <c:v>102.65164880278653</c:v>
                </c:pt>
                <c:pt idx="308">
                  <c:v>102.94627644754055</c:v>
                </c:pt>
                <c:pt idx="309">
                  <c:v>103.24090409229464</c:v>
                </c:pt>
                <c:pt idx="310">
                  <c:v>103.53553173704867</c:v>
                </c:pt>
                <c:pt idx="311">
                  <c:v>103.83015938180276</c:v>
                </c:pt>
                <c:pt idx="312">
                  <c:v>104.12478702655677</c:v>
                </c:pt>
                <c:pt idx="313">
                  <c:v>104.41941467131086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4FAE-936D-82F64384B02C}"/>
            </c:ext>
          </c:extLst>
        </c:ser>
        <c:ser>
          <c:idx val="2"/>
          <c:order val="2"/>
          <c:tx>
            <c:strRef>
              <c:f>Лист8!$D$1</c:f>
              <c:strCache>
                <c:ptCount val="1"/>
                <c:pt idx="0">
                  <c:v>Привязка низкой вероятности(Денежная масса (М2))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Лист8!$A$2:$A$315</c:f>
              <c:numCache>
                <c:formatCode>m/d/yyyy</c:formatCode>
                <c:ptCount val="314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  <c:pt idx="299">
                  <c:v>44927</c:v>
                </c:pt>
                <c:pt idx="300">
                  <c:v>44958</c:v>
                </c:pt>
                <c:pt idx="301">
                  <c:v>44986</c:v>
                </c:pt>
                <c:pt idx="302">
                  <c:v>45017</c:v>
                </c:pt>
                <c:pt idx="303">
                  <c:v>45047</c:v>
                </c:pt>
                <c:pt idx="304">
                  <c:v>45078</c:v>
                </c:pt>
                <c:pt idx="305">
                  <c:v>45108</c:v>
                </c:pt>
                <c:pt idx="306">
                  <c:v>45139</c:v>
                </c:pt>
                <c:pt idx="307">
                  <c:v>45170</c:v>
                </c:pt>
                <c:pt idx="308">
                  <c:v>45200</c:v>
                </c:pt>
                <c:pt idx="309">
                  <c:v>45231</c:v>
                </c:pt>
                <c:pt idx="310">
                  <c:v>45261</c:v>
                </c:pt>
                <c:pt idx="311">
                  <c:v>45292</c:v>
                </c:pt>
                <c:pt idx="312">
                  <c:v>45323</c:v>
                </c:pt>
                <c:pt idx="313">
                  <c:v>45352</c:v>
                </c:pt>
              </c:numCache>
            </c:numRef>
          </c:cat>
          <c:val>
            <c:numRef>
              <c:f>Лист8!$D$2:$D$315</c:f>
              <c:numCache>
                <c:formatCode>General</c:formatCode>
                <c:ptCount val="314"/>
                <c:pt idx="298" formatCode="0.00">
                  <c:v>100</c:v>
                </c:pt>
                <c:pt idx="299" formatCode="0.00">
                  <c:v>98.317226199653817</c:v>
                </c:pt>
                <c:pt idx="300" formatCode="0.00">
                  <c:v>97.794185231828777</c:v>
                </c:pt>
                <c:pt idx="301" formatCode="0.00">
                  <c:v>97.460064436967073</c:v>
                </c:pt>
                <c:pt idx="302" formatCode="0.00">
                  <c:v>97.223706700115088</c:v>
                </c:pt>
                <c:pt idx="303" formatCode="0.00">
                  <c:v>97.049763233785583</c:v>
                </c:pt>
                <c:pt idx="304" formatCode="0.00">
                  <c:v>96.920100588515226</c:v>
                </c:pt>
                <c:pt idx="305" formatCode="0.00">
                  <c:v>96.823947308939324</c:v>
                </c:pt>
                <c:pt idx="306" formatCode="0.00">
                  <c:v>96.754286644555833</c:v>
                </c:pt>
                <c:pt idx="307" formatCode="0.00">
                  <c:v>96.706246153219311</c:v>
                </c:pt>
                <c:pt idx="308" formatCode="0.00">
                  <c:v>96.676279448584026</c:v>
                </c:pt>
                <c:pt idx="309" formatCode="0.00">
                  <c:v>96.661710300266293</c:v>
                </c:pt>
                <c:pt idx="310" formatCode="0.00">
                  <c:v>96.660460374209237</c:v>
                </c:pt>
                <c:pt idx="311" formatCode="0.00">
                  <c:v>96.670877570030797</c:v>
                </c:pt>
                <c:pt idx="312" formatCode="0.00">
                  <c:v>96.691622947781255</c:v>
                </c:pt>
                <c:pt idx="313" formatCode="0.00">
                  <c:v>96.721593515343557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1-4FAE-936D-82F64384B02C}"/>
            </c:ext>
          </c:extLst>
        </c:ser>
        <c:ser>
          <c:idx val="3"/>
          <c:order val="3"/>
          <c:tx>
            <c:strRef>
              <c:f>Лист8!$E$1</c:f>
              <c:strCache>
                <c:ptCount val="1"/>
                <c:pt idx="0">
                  <c:v>Привязка высокой вероятности(Денежная масса (М2))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Лист8!$A$2:$A$315</c:f>
              <c:numCache>
                <c:formatCode>m/d/yyyy</c:formatCode>
                <c:ptCount val="314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  <c:pt idx="299">
                  <c:v>44927</c:v>
                </c:pt>
                <c:pt idx="300">
                  <c:v>44958</c:v>
                </c:pt>
                <c:pt idx="301">
                  <c:v>44986</c:v>
                </c:pt>
                <c:pt idx="302">
                  <c:v>45017</c:v>
                </c:pt>
                <c:pt idx="303">
                  <c:v>45047</c:v>
                </c:pt>
                <c:pt idx="304">
                  <c:v>45078</c:v>
                </c:pt>
                <c:pt idx="305">
                  <c:v>45108</c:v>
                </c:pt>
                <c:pt idx="306">
                  <c:v>45139</c:v>
                </c:pt>
                <c:pt idx="307">
                  <c:v>45170</c:v>
                </c:pt>
                <c:pt idx="308">
                  <c:v>45200</c:v>
                </c:pt>
                <c:pt idx="309">
                  <c:v>45231</c:v>
                </c:pt>
                <c:pt idx="310">
                  <c:v>45261</c:v>
                </c:pt>
                <c:pt idx="311">
                  <c:v>45292</c:v>
                </c:pt>
                <c:pt idx="312">
                  <c:v>45323</c:v>
                </c:pt>
                <c:pt idx="313">
                  <c:v>45352</c:v>
                </c:pt>
              </c:numCache>
            </c:numRef>
          </c:cat>
          <c:val>
            <c:numRef>
              <c:f>Лист8!$E$2:$E$315</c:f>
              <c:numCache>
                <c:formatCode>General</c:formatCode>
                <c:ptCount val="314"/>
                <c:pt idx="298" formatCode="0.00">
                  <c:v>100</c:v>
                </c:pt>
                <c:pt idx="299" formatCode="0.00">
                  <c:v>102.27202908985436</c:v>
                </c:pt>
                <c:pt idx="300" formatCode="0.00">
                  <c:v>103.38432534718746</c:v>
                </c:pt>
                <c:pt idx="301" formatCode="0.00">
                  <c:v>104.30770143155731</c:v>
                </c:pt>
                <c:pt idx="302" formatCode="0.00">
                  <c:v>105.13331445791735</c:v>
                </c:pt>
                <c:pt idx="303" formatCode="0.00">
                  <c:v>105.89651321375503</c:v>
                </c:pt>
                <c:pt idx="304" formatCode="0.00">
                  <c:v>106.61543114853345</c:v>
                </c:pt>
                <c:pt idx="305" formatCode="0.00">
                  <c:v>107.30083971761752</c:v>
                </c:pt>
                <c:pt idx="306" formatCode="0.00">
                  <c:v>107.95975567150907</c:v>
                </c:pt>
                <c:pt idx="307" formatCode="0.00">
                  <c:v>108.59705145235374</c:v>
                </c:pt>
                <c:pt idx="308" formatCode="0.00">
                  <c:v>109.21627344649708</c:v>
                </c:pt>
                <c:pt idx="309" formatCode="0.00">
                  <c:v>109.82009788432299</c:v>
                </c:pt>
                <c:pt idx="310" formatCode="0.00">
                  <c:v>110.41060309988811</c:v>
                </c:pt>
                <c:pt idx="311" formatCode="0.00">
                  <c:v>110.98944119357472</c:v>
                </c:pt>
                <c:pt idx="312" formatCode="0.00">
                  <c:v>111.55795110533229</c:v>
                </c:pt>
                <c:pt idx="313" formatCode="0.00">
                  <c:v>112.11723582727817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1-4FAE-936D-82F64384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downBars>
        </c:upDownBars>
        <c:smooth val="0"/>
        <c:axId val="852247768"/>
        <c:axId val="852250064"/>
      </c:lineChart>
      <c:catAx>
        <c:axId val="852247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250064"/>
        <c:crosses val="autoZero"/>
        <c:auto val="1"/>
        <c:lblAlgn val="ctr"/>
        <c:lblOffset val="100"/>
        <c:noMultiLvlLbl val="0"/>
      </c:catAx>
      <c:valAx>
        <c:axId val="8522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2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Курс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Лист9!$B$2:$B$375</c:f>
              <c:numCache>
                <c:formatCode>General</c:formatCode>
                <c:ptCount val="374"/>
                <c:pt idx="0">
                  <c:v>5.8471054411906831</c:v>
                </c:pt>
                <c:pt idx="1">
                  <c:v>5.885763989562192</c:v>
                </c:pt>
                <c:pt idx="2">
                  <c:v>5.914757900840824</c:v>
                </c:pt>
                <c:pt idx="3">
                  <c:v>5.943751812119455</c:v>
                </c:pt>
                <c:pt idx="4">
                  <c:v>5.972745723398087</c:v>
                </c:pt>
                <c:pt idx="5">
                  <c:v>6.0114042717695941</c:v>
                </c:pt>
                <c:pt idx="6">
                  <c:v>6.5236300376920848</c:v>
                </c:pt>
                <c:pt idx="7">
                  <c:v>13.92674205083599</c:v>
                </c:pt>
                <c:pt idx="8">
                  <c:v>15.376437614767566</c:v>
                </c:pt>
                <c:pt idx="9">
                  <c:v>15.917657291968686</c:v>
                </c:pt>
                <c:pt idx="10">
                  <c:v>19.319609548661447</c:v>
                </c:pt>
                <c:pt idx="11">
                  <c:v>21.532811442930321</c:v>
                </c:pt>
                <c:pt idx="12">
                  <c:v>22.141683579781578</c:v>
                </c:pt>
                <c:pt idx="13">
                  <c:v>22.711897168261331</c:v>
                </c:pt>
                <c:pt idx="14">
                  <c:v>23.900647530685223</c:v>
                </c:pt>
                <c:pt idx="15">
                  <c:v>23.639702329177538</c:v>
                </c:pt>
                <c:pt idx="16">
                  <c:v>23.475403498598624</c:v>
                </c:pt>
                <c:pt idx="17">
                  <c:v>23.485068135691503</c:v>
                </c:pt>
                <c:pt idx="18">
                  <c:v>23.881318256499473</c:v>
                </c:pt>
                <c:pt idx="19">
                  <c:v>24.606166038465254</c:v>
                </c:pt>
                <c:pt idx="20">
                  <c:v>24.867111239972942</c:v>
                </c:pt>
                <c:pt idx="21">
                  <c:v>25.427660191359813</c:v>
                </c:pt>
                <c:pt idx="22">
                  <c:v>25.891562771817917</c:v>
                </c:pt>
                <c:pt idx="23">
                  <c:v>27.302599787377986</c:v>
                </c:pt>
                <c:pt idx="24">
                  <c:v>27.756837730743211</c:v>
                </c:pt>
                <c:pt idx="25">
                  <c:v>27.505557166328405</c:v>
                </c:pt>
                <c:pt idx="26">
                  <c:v>27.640862085628687</c:v>
                </c:pt>
                <c:pt idx="27">
                  <c:v>27.360587609935244</c:v>
                </c:pt>
                <c:pt idx="28">
                  <c:v>27.292935150285107</c:v>
                </c:pt>
                <c:pt idx="29">
                  <c:v>26.916014303662898</c:v>
                </c:pt>
                <c:pt idx="30">
                  <c:v>26.809703295641246</c:v>
                </c:pt>
                <c:pt idx="31">
                  <c:v>26.867691118198511</c:v>
                </c:pt>
                <c:pt idx="32">
                  <c:v>26.935343577848652</c:v>
                </c:pt>
                <c:pt idx="33">
                  <c:v>26.877355755291386</c:v>
                </c:pt>
                <c:pt idx="34">
                  <c:v>27.089977771334688</c:v>
                </c:pt>
                <c:pt idx="35">
                  <c:v>27.41857543249251</c:v>
                </c:pt>
                <c:pt idx="36">
                  <c:v>27.631197448535808</c:v>
                </c:pt>
                <c:pt idx="37">
                  <c:v>27.718179182371699</c:v>
                </c:pt>
                <c:pt idx="38">
                  <c:v>27.882478012950617</c:v>
                </c:pt>
                <c:pt idx="39">
                  <c:v>28.056441480622404</c:v>
                </c:pt>
                <c:pt idx="40">
                  <c:v>28.13375857736542</c:v>
                </c:pt>
                <c:pt idx="41">
                  <c:v>28.240069585387069</c:v>
                </c:pt>
                <c:pt idx="42">
                  <c:v>28.356045230501593</c:v>
                </c:pt>
                <c:pt idx="43">
                  <c:v>28.443026964337488</c:v>
                </c:pt>
                <c:pt idx="44">
                  <c:v>28.549337972359137</c:v>
                </c:pt>
                <c:pt idx="45">
                  <c:v>28.800618536773946</c:v>
                </c:pt>
                <c:pt idx="46">
                  <c:v>29.09055764956026</c:v>
                </c:pt>
                <c:pt idx="47">
                  <c:v>29.448149221996715</c:v>
                </c:pt>
                <c:pt idx="48">
                  <c:v>29.776746883154537</c:v>
                </c:pt>
                <c:pt idx="49">
                  <c:v>30.018362810476464</c:v>
                </c:pt>
                <c:pt idx="50">
                  <c:v>30.124673818498117</c:v>
                </c:pt>
                <c:pt idx="51">
                  <c:v>30.201990915241137</c:v>
                </c:pt>
                <c:pt idx="52">
                  <c:v>30.346960471634286</c:v>
                </c:pt>
                <c:pt idx="53">
                  <c:v>30.453271479655939</c:v>
                </c:pt>
                <c:pt idx="54">
                  <c:v>30.491930028027451</c:v>
                </c:pt>
                <c:pt idx="55">
                  <c:v>30.569247124770463</c:v>
                </c:pt>
                <c:pt idx="56">
                  <c:v>30.627234947327729</c:v>
                </c:pt>
                <c:pt idx="57">
                  <c:v>30.743210592442253</c:v>
                </c:pt>
                <c:pt idx="58">
                  <c:v>30.772204503720886</c:v>
                </c:pt>
                <c:pt idx="59">
                  <c:v>30.752875229535132</c:v>
                </c:pt>
                <c:pt idx="60">
                  <c:v>30.636899584420604</c:v>
                </c:pt>
                <c:pt idx="61">
                  <c:v>30.395283657098677</c:v>
                </c:pt>
                <c:pt idx="62">
                  <c:v>30.163332366869628</c:v>
                </c:pt>
                <c:pt idx="63">
                  <c:v>29.873393254083307</c:v>
                </c:pt>
                <c:pt idx="64">
                  <c:v>29.448149221996715</c:v>
                </c:pt>
                <c:pt idx="65">
                  <c:v>29.341838213975066</c:v>
                </c:pt>
                <c:pt idx="66">
                  <c:v>29.419155310718086</c:v>
                </c:pt>
                <c:pt idx="67">
                  <c:v>28.249734222479947</c:v>
                </c:pt>
                <c:pt idx="68">
                  <c:v>28.636319706195032</c:v>
                </c:pt>
                <c:pt idx="69">
                  <c:v>28.549337972359137</c:v>
                </c:pt>
                <c:pt idx="70">
                  <c:v>28.462356238523242</c:v>
                </c:pt>
                <c:pt idx="71">
                  <c:v>27.834154827486227</c:v>
                </c:pt>
                <c:pt idx="72">
                  <c:v>27.582874263071421</c:v>
                </c:pt>
                <c:pt idx="73">
                  <c:v>27.563544988885667</c:v>
                </c:pt>
                <c:pt idx="74">
                  <c:v>27.68918527109307</c:v>
                </c:pt>
                <c:pt idx="75">
                  <c:v>27.901807287136371</c:v>
                </c:pt>
                <c:pt idx="76">
                  <c:v>28.056441480622404</c:v>
                </c:pt>
                <c:pt idx="77">
                  <c:v>19.367932734125834</c:v>
                </c:pt>
                <c:pt idx="78">
                  <c:v>28.201411037015561</c:v>
                </c:pt>
                <c:pt idx="79">
                  <c:v>28.23040494829419</c:v>
                </c:pt>
                <c:pt idx="80">
                  <c:v>28.269063496665702</c:v>
                </c:pt>
                <c:pt idx="81">
                  <c:v>27.650526722721562</c:v>
                </c:pt>
                <c:pt idx="82">
                  <c:v>26.819367932734124</c:v>
                </c:pt>
                <c:pt idx="83">
                  <c:v>26.916014303662898</c:v>
                </c:pt>
                <c:pt idx="84">
                  <c:v>26.80003865854837</c:v>
                </c:pt>
                <c:pt idx="85">
                  <c:v>26.616410553783705</c:v>
                </c:pt>
                <c:pt idx="86">
                  <c:v>26.877355755291386</c:v>
                </c:pt>
                <c:pt idx="87">
                  <c:v>27.002996037498793</c:v>
                </c:pt>
                <c:pt idx="88">
                  <c:v>27.51522180342128</c:v>
                </c:pt>
                <c:pt idx="89">
                  <c:v>27.573209625978546</c:v>
                </c:pt>
                <c:pt idx="90">
                  <c:v>27.505557166328405</c:v>
                </c:pt>
                <c:pt idx="91">
                  <c:v>27.505557166328405</c:v>
                </c:pt>
                <c:pt idx="92">
                  <c:v>27.602203537257175</c:v>
                </c:pt>
                <c:pt idx="93">
                  <c:v>27.853484101671981</c:v>
                </c:pt>
                <c:pt idx="94">
                  <c:v>27.766502367836086</c:v>
                </c:pt>
                <c:pt idx="95">
                  <c:v>27.51522180342128</c:v>
                </c:pt>
                <c:pt idx="96">
                  <c:v>27.321929061563736</c:v>
                </c:pt>
                <c:pt idx="97">
                  <c:v>26.887020392384269</c:v>
                </c:pt>
                <c:pt idx="98">
                  <c:v>26.722721561805351</c:v>
                </c:pt>
                <c:pt idx="99">
                  <c:v>27.51522180342128</c:v>
                </c:pt>
                <c:pt idx="100">
                  <c:v>25.978544505653812</c:v>
                </c:pt>
                <c:pt idx="101">
                  <c:v>25.978544505653812</c:v>
                </c:pt>
                <c:pt idx="102">
                  <c:v>25.727263941239006</c:v>
                </c:pt>
                <c:pt idx="103">
                  <c:v>25.852904223446412</c:v>
                </c:pt>
                <c:pt idx="104">
                  <c:v>25.910892046003671</c:v>
                </c:pt>
                <c:pt idx="105">
                  <c:v>25.669276118681744</c:v>
                </c:pt>
                <c:pt idx="106">
                  <c:v>25.408330917174059</c:v>
                </c:pt>
                <c:pt idx="107">
                  <c:v>25.640282207403114</c:v>
                </c:pt>
                <c:pt idx="108">
                  <c:v>25.591959021938727</c:v>
                </c:pt>
                <c:pt idx="109">
                  <c:v>25.137721078573502</c:v>
                </c:pt>
                <c:pt idx="110">
                  <c:v>25.118391804387745</c:v>
                </c:pt>
                <c:pt idx="111">
                  <c:v>25.012080796366096</c:v>
                </c:pt>
                <c:pt idx="112">
                  <c:v>25.050739344737607</c:v>
                </c:pt>
                <c:pt idx="113">
                  <c:v>24.702812409394024</c:v>
                </c:pt>
                <c:pt idx="114">
                  <c:v>24.596501401372379</c:v>
                </c:pt>
                <c:pt idx="115">
                  <c:v>24.345220836957573</c:v>
                </c:pt>
                <c:pt idx="116">
                  <c:v>24.171257369285783</c:v>
                </c:pt>
                <c:pt idx="117">
                  <c:v>23.543055958248768</c:v>
                </c:pt>
                <c:pt idx="118">
                  <c:v>23.726684063013433</c:v>
                </c:pt>
                <c:pt idx="119">
                  <c:v>23.659031603363296</c:v>
                </c:pt>
                <c:pt idx="120">
                  <c:v>23.823330433942203</c:v>
                </c:pt>
                <c:pt idx="121">
                  <c:v>23.127476563255048</c:v>
                </c:pt>
                <c:pt idx="122">
                  <c:v>22.808543539190104</c:v>
                </c:pt>
                <c:pt idx="123">
                  <c:v>22.914854547211753</c:v>
                </c:pt>
                <c:pt idx="124">
                  <c:v>22.731226442447088</c:v>
                </c:pt>
                <c:pt idx="125">
                  <c:v>22.653909345704072</c:v>
                </c:pt>
                <c:pt idx="126">
                  <c:v>23.204793659998067</c:v>
                </c:pt>
                <c:pt idx="127">
                  <c:v>24.151928095100029</c:v>
                </c:pt>
                <c:pt idx="128">
                  <c:v>25.369672368802551</c:v>
                </c:pt>
                <c:pt idx="129">
                  <c:v>26.742050835991112</c:v>
                </c:pt>
                <c:pt idx="130">
                  <c:v>27.321929061563736</c:v>
                </c:pt>
                <c:pt idx="131">
                  <c:v>31.477723011500917</c:v>
                </c:pt>
                <c:pt idx="132">
                  <c:v>35.2952546631874</c:v>
                </c:pt>
                <c:pt idx="133">
                  <c:v>33.371991881704844</c:v>
                </c:pt>
                <c:pt idx="134">
                  <c:v>32.289552527302597</c:v>
                </c:pt>
                <c:pt idx="135">
                  <c:v>30.115009181405238</c:v>
                </c:pt>
                <c:pt idx="136">
                  <c:v>30.105344544312359</c:v>
                </c:pt>
                <c:pt idx="137">
                  <c:v>30.317966560355661</c:v>
                </c:pt>
                <c:pt idx="138">
                  <c:v>31.207113172900357</c:v>
                </c:pt>
                <c:pt idx="139">
                  <c:v>29.844399342804678</c:v>
                </c:pt>
                <c:pt idx="140">
                  <c:v>28.346380593408718</c:v>
                </c:pt>
                <c:pt idx="141">
                  <c:v>27.708514545278824</c:v>
                </c:pt>
                <c:pt idx="142">
                  <c:v>29.167874746303276</c:v>
                </c:pt>
                <c:pt idx="143">
                  <c:v>29.032569827002995</c:v>
                </c:pt>
                <c:pt idx="144">
                  <c:v>29.032569827002995</c:v>
                </c:pt>
                <c:pt idx="145">
                  <c:v>28.926258818981346</c:v>
                </c:pt>
                <c:pt idx="146">
                  <c:v>28.172417125736928</c:v>
                </c:pt>
                <c:pt idx="147">
                  <c:v>29.283850391417804</c:v>
                </c:pt>
                <c:pt idx="148">
                  <c:v>30.153667729776746</c:v>
                </c:pt>
                <c:pt idx="149">
                  <c:v>29.941045713733452</c:v>
                </c:pt>
                <c:pt idx="150">
                  <c:v>29.013240552817241</c:v>
                </c:pt>
                <c:pt idx="151">
                  <c:v>29.709094423504396</c:v>
                </c:pt>
                <c:pt idx="152">
                  <c:v>29.11955156083889</c:v>
                </c:pt>
                <c:pt idx="153">
                  <c:v>29.738088334783029</c:v>
                </c:pt>
                <c:pt idx="154">
                  <c:v>29.825070068618924</c:v>
                </c:pt>
                <c:pt idx="155">
                  <c:v>28.674978254566543</c:v>
                </c:pt>
                <c:pt idx="156">
                  <c:v>28.800618536773946</c:v>
                </c:pt>
                <c:pt idx="157">
                  <c:v>27.524886440514159</c:v>
                </c:pt>
                <c:pt idx="158">
                  <c:v>27.41857543249251</c:v>
                </c:pt>
                <c:pt idx="159">
                  <c:v>27.128636319706196</c:v>
                </c:pt>
                <c:pt idx="160">
                  <c:v>26.945008214941527</c:v>
                </c:pt>
                <c:pt idx="161">
                  <c:v>27.138300956799071</c:v>
                </c:pt>
                <c:pt idx="162">
                  <c:v>26.935343577848652</c:v>
                </c:pt>
                <c:pt idx="163">
                  <c:v>29.834734705711803</c:v>
                </c:pt>
                <c:pt idx="164">
                  <c:v>30.298637286169907</c:v>
                </c:pt>
                <c:pt idx="165">
                  <c:v>29.699429786411521</c:v>
                </c:pt>
                <c:pt idx="166">
                  <c:v>30.61757031023485</c:v>
                </c:pt>
                <c:pt idx="167">
                  <c:v>29.844399342804678</c:v>
                </c:pt>
                <c:pt idx="168">
                  <c:v>28.877935633516962</c:v>
                </c:pt>
                <c:pt idx="169">
                  <c:v>28.597661157823524</c:v>
                </c:pt>
                <c:pt idx="170">
                  <c:v>28.810283173866818</c:v>
                </c:pt>
                <c:pt idx="171">
                  <c:v>29.177539383396155</c:v>
                </c:pt>
                <c:pt idx="172">
                  <c:v>31.719338938822847</c:v>
                </c:pt>
                <c:pt idx="173">
                  <c:v>31.439064463129412</c:v>
                </c:pt>
                <c:pt idx="174">
                  <c:v>30.79153377790664</c:v>
                </c:pt>
                <c:pt idx="175">
                  <c:v>30.627234947327729</c:v>
                </c:pt>
                <c:pt idx="176">
                  <c:v>30.076350633033734</c:v>
                </c:pt>
                <c:pt idx="177">
                  <c:v>30.25031410070552</c:v>
                </c:pt>
                <c:pt idx="178">
                  <c:v>29.699429786411521</c:v>
                </c:pt>
                <c:pt idx="179">
                  <c:v>29.283850391417804</c:v>
                </c:pt>
                <c:pt idx="180">
                  <c:v>29.158210109210401</c:v>
                </c:pt>
                <c:pt idx="181">
                  <c:v>29.854063979897553</c:v>
                </c:pt>
                <c:pt idx="182">
                  <c:v>30.288972649077028</c:v>
                </c:pt>
                <c:pt idx="183">
                  <c:v>30.182661641055379</c:v>
                </c:pt>
                <c:pt idx="184">
                  <c:v>30.762539866628007</c:v>
                </c:pt>
                <c:pt idx="185">
                  <c:v>31.342418092200639</c:v>
                </c:pt>
                <c:pt idx="186">
                  <c:v>31.941625591959017</c:v>
                </c:pt>
                <c:pt idx="187">
                  <c:v>31.642021842079831</c:v>
                </c:pt>
                <c:pt idx="188">
                  <c:v>30.675558132792112</c:v>
                </c:pt>
                <c:pt idx="189">
                  <c:v>31.361747366386396</c:v>
                </c:pt>
                <c:pt idx="190">
                  <c:v>32.14458297090944</c:v>
                </c:pt>
                <c:pt idx="191">
                  <c:v>32.734125833574943</c:v>
                </c:pt>
                <c:pt idx="192">
                  <c:v>33.690924905769791</c:v>
                </c:pt>
                <c:pt idx="193">
                  <c:v>34.956992364936696</c:v>
                </c:pt>
                <c:pt idx="194">
                  <c:v>34.425437324828451</c:v>
                </c:pt>
                <c:pt idx="195">
                  <c:v>33.613607809026774</c:v>
                </c:pt>
                <c:pt idx="196">
                  <c:v>33.130375954382913</c:v>
                </c:pt>
                <c:pt idx="197">
                  <c:v>33.903546921813081</c:v>
                </c:pt>
                <c:pt idx="198">
                  <c:v>34.831352082729296</c:v>
                </c:pt>
                <c:pt idx="199">
                  <c:v>37.015560065719527</c:v>
                </c:pt>
                <c:pt idx="200">
                  <c:v>40.968396636706295</c:v>
                </c:pt>
                <c:pt idx="201">
                  <c:v>45.742727360587608</c:v>
                </c:pt>
                <c:pt idx="202">
                  <c:v>53.899681066975937</c:v>
                </c:pt>
                <c:pt idx="203">
                  <c:v>62.965110660094723</c:v>
                </c:pt>
                <c:pt idx="204">
                  <c:v>62.356238523243448</c:v>
                </c:pt>
                <c:pt idx="205">
                  <c:v>58.335749492606553</c:v>
                </c:pt>
                <c:pt idx="206">
                  <c:v>51.435198608292261</c:v>
                </c:pt>
                <c:pt idx="207">
                  <c:v>48.777423407751044</c:v>
                </c:pt>
                <c:pt idx="208">
                  <c:v>52.62394897071615</c:v>
                </c:pt>
                <c:pt idx="209">
                  <c:v>55.262394897071616</c:v>
                </c:pt>
                <c:pt idx="210">
                  <c:v>63.226055861602404</c:v>
                </c:pt>
                <c:pt idx="211">
                  <c:v>64.540446506233693</c:v>
                </c:pt>
                <c:pt idx="212">
                  <c:v>61.128829612448051</c:v>
                </c:pt>
                <c:pt idx="213">
                  <c:v>62.849135014980185</c:v>
                </c:pt>
                <c:pt idx="214">
                  <c:v>67.362520537353831</c:v>
                </c:pt>
                <c:pt idx="215">
                  <c:v>75.316516864791737</c:v>
                </c:pt>
                <c:pt idx="216">
                  <c:v>74.736638639219095</c:v>
                </c:pt>
                <c:pt idx="217">
                  <c:v>68.058374408040976</c:v>
                </c:pt>
                <c:pt idx="218">
                  <c:v>64.443800135304926</c:v>
                </c:pt>
                <c:pt idx="219">
                  <c:v>63.631970619503242</c:v>
                </c:pt>
                <c:pt idx="220">
                  <c:v>63.03276311974485</c:v>
                </c:pt>
                <c:pt idx="221">
                  <c:v>62.182275055571672</c:v>
                </c:pt>
                <c:pt idx="222">
                  <c:v>62.762153281144293</c:v>
                </c:pt>
                <c:pt idx="223">
                  <c:v>62.394897071614963</c:v>
                </c:pt>
                <c:pt idx="224">
                  <c:v>60.51995747559679</c:v>
                </c:pt>
                <c:pt idx="225">
                  <c:v>62.15328114429304</c:v>
                </c:pt>
                <c:pt idx="226">
                  <c:v>60.00773170967431</c:v>
                </c:pt>
                <c:pt idx="227">
                  <c:v>57.630230984826525</c:v>
                </c:pt>
                <c:pt idx="228">
                  <c:v>56.576785541702911</c:v>
                </c:pt>
                <c:pt idx="229">
                  <c:v>56.064559775780417</c:v>
                </c:pt>
                <c:pt idx="230">
                  <c:v>54.547211752198699</c:v>
                </c:pt>
                <c:pt idx="231">
                  <c:v>55.040108243935443</c:v>
                </c:pt>
                <c:pt idx="232">
                  <c:v>55.948584130665893</c:v>
                </c:pt>
                <c:pt idx="233">
                  <c:v>57.688218807383784</c:v>
                </c:pt>
                <c:pt idx="234">
                  <c:v>57.610901710640768</c:v>
                </c:pt>
                <c:pt idx="235">
                  <c:v>55.803614574272743</c:v>
                </c:pt>
                <c:pt idx="236">
                  <c:v>55.764956025901235</c:v>
                </c:pt>
                <c:pt idx="237">
                  <c:v>56.953706388325116</c:v>
                </c:pt>
                <c:pt idx="238">
                  <c:v>56.605779452981544</c:v>
                </c:pt>
                <c:pt idx="239">
                  <c:v>54.605199574755972</c:v>
                </c:pt>
                <c:pt idx="240">
                  <c:v>54.904803324635168</c:v>
                </c:pt>
                <c:pt idx="241">
                  <c:v>55.146419251957091</c:v>
                </c:pt>
                <c:pt idx="242">
                  <c:v>58.731999613414523</c:v>
                </c:pt>
                <c:pt idx="243">
                  <c:v>60.143036628974578</c:v>
                </c:pt>
                <c:pt idx="244">
                  <c:v>60.664927031989947</c:v>
                </c:pt>
                <c:pt idx="245">
                  <c:v>60.751908765825846</c:v>
                </c:pt>
                <c:pt idx="246">
                  <c:v>63.863921909732291</c:v>
                </c:pt>
                <c:pt idx="247">
                  <c:v>65.400599207499752</c:v>
                </c:pt>
                <c:pt idx="248">
                  <c:v>63.641635256596111</c:v>
                </c:pt>
                <c:pt idx="249">
                  <c:v>64.134531748332847</c:v>
                </c:pt>
                <c:pt idx="250">
                  <c:v>65.08166618343482</c:v>
                </c:pt>
                <c:pt idx="251">
                  <c:v>64.279501304726011</c:v>
                </c:pt>
                <c:pt idx="252">
                  <c:v>63.60297670822461</c:v>
                </c:pt>
                <c:pt idx="253">
                  <c:v>62.907122837537457</c:v>
                </c:pt>
                <c:pt idx="254">
                  <c:v>62.433555619986464</c:v>
                </c:pt>
                <c:pt idx="255">
                  <c:v>62.646177636029762</c:v>
                </c:pt>
                <c:pt idx="256">
                  <c:v>62.017976224992758</c:v>
                </c:pt>
                <c:pt idx="257">
                  <c:v>61.099835701169418</c:v>
                </c:pt>
                <c:pt idx="258">
                  <c:v>63.487001063110085</c:v>
                </c:pt>
                <c:pt idx="259">
                  <c:v>62.781482555330037</c:v>
                </c:pt>
                <c:pt idx="260">
                  <c:v>62.211268966850298</c:v>
                </c:pt>
                <c:pt idx="261">
                  <c:v>61.72803711220643</c:v>
                </c:pt>
                <c:pt idx="262">
                  <c:v>60.819561225475979</c:v>
                </c:pt>
                <c:pt idx="263">
                  <c:v>59.737121871073739</c:v>
                </c:pt>
                <c:pt idx="264">
                  <c:v>40.38851841113366</c:v>
                </c:pt>
                <c:pt idx="265">
                  <c:v>71.247704648690444</c:v>
                </c:pt>
                <c:pt idx="266">
                  <c:v>72.252826906349682</c:v>
                </c:pt>
                <c:pt idx="267">
                  <c:v>70.068618923359423</c:v>
                </c:pt>
                <c:pt idx="268">
                  <c:v>66.879288682709969</c:v>
                </c:pt>
                <c:pt idx="269">
                  <c:v>68.899197835121299</c:v>
                </c:pt>
                <c:pt idx="270">
                  <c:v>71.32502174543346</c:v>
                </c:pt>
                <c:pt idx="271">
                  <c:v>73.190296704358758</c:v>
                </c:pt>
                <c:pt idx="272">
                  <c:v>75.055571663284042</c:v>
                </c:pt>
                <c:pt idx="273">
                  <c:v>74.263071421668116</c:v>
                </c:pt>
                <c:pt idx="274">
                  <c:v>71.730936503334306</c:v>
                </c:pt>
                <c:pt idx="275">
                  <c:v>71.895235333913206</c:v>
                </c:pt>
                <c:pt idx="276">
                  <c:v>71.827582874263072</c:v>
                </c:pt>
                <c:pt idx="277">
                  <c:v>71.904899971006088</c:v>
                </c:pt>
                <c:pt idx="278">
                  <c:v>73.586546825166721</c:v>
                </c:pt>
                <c:pt idx="279">
                  <c:v>71.518314487291008</c:v>
                </c:pt>
                <c:pt idx="280">
                  <c:v>70.184594568473969</c:v>
                </c:pt>
                <c:pt idx="281">
                  <c:v>71.412003479269345</c:v>
                </c:pt>
                <c:pt idx="282">
                  <c:v>71.112399729390162</c:v>
                </c:pt>
                <c:pt idx="283">
                  <c:v>70.484198318353165</c:v>
                </c:pt>
                <c:pt idx="284">
                  <c:v>69.053832028607331</c:v>
                </c:pt>
                <c:pt idx="285">
                  <c:v>70.261911665216971</c:v>
                </c:pt>
                <c:pt idx="286">
                  <c:v>71.131729003575913</c:v>
                </c:pt>
                <c:pt idx="287">
                  <c:v>74.021455494346185</c:v>
                </c:pt>
                <c:pt idx="288">
                  <c:v>74.582004445733062</c:v>
                </c:pt>
                <c:pt idx="289">
                  <c:v>100</c:v>
                </c:pt>
                <c:pt idx="290">
                  <c:v>75.287522953513104</c:v>
                </c:pt>
                <c:pt idx="291">
                  <c:v>61.186817435005317</c:v>
                </c:pt>
                <c:pt idx="292">
                  <c:v>55.262394897071616</c:v>
                </c:pt>
                <c:pt idx="293">
                  <c:v>56.267517154730839</c:v>
                </c:pt>
                <c:pt idx="294">
                  <c:v>58.364743403885178</c:v>
                </c:pt>
                <c:pt idx="295">
                  <c:v>57.81385908959119</c:v>
                </c:pt>
                <c:pt idx="296">
                  <c:v>59.070261911665213</c:v>
                </c:pt>
                <c:pt idx="297">
                  <c:v>58.809316710157532</c:v>
                </c:pt>
                <c:pt idx="298">
                  <c:v>63.60297670822461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4-4E20-8103-8A7563D77C09}"/>
            </c:ext>
          </c:extLst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Прогноз(Курс 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Лист9!$D$2:$D$375</c:f>
                <c:numCache>
                  <c:formatCode>General</c:formatCode>
                  <c:ptCount val="374"/>
                  <c:pt idx="299">
                    <c:v>7.2828978444215515</c:v>
                  </c:pt>
                  <c:pt idx="300">
                    <c:v>9.8030104536642231</c:v>
                  </c:pt>
                  <c:pt idx="301">
                    <c:v>11.800553338748367</c:v>
                  </c:pt>
                  <c:pt idx="302">
                    <c:v>13.5093612925063</c:v>
                  </c:pt>
                  <c:pt idx="303">
                    <c:v>15.028255731398735</c:v>
                  </c:pt>
                  <c:pt idx="304">
                    <c:v>16.410059371385639</c:v>
                  </c:pt>
                  <c:pt idx="305">
                    <c:v>17.686935385897627</c:v>
                  </c:pt>
                  <c:pt idx="306">
                    <c:v>18.880187518323773</c:v>
                  </c:pt>
                  <c:pt idx="307">
                    <c:v>20.004788096854647</c:v>
                  </c:pt>
                  <c:pt idx="308">
                    <c:v>21.071734329311511</c:v>
                  </c:pt>
                  <c:pt idx="309">
                    <c:v>22.089384539713961</c:v>
                  </c:pt>
                  <c:pt idx="310">
                    <c:v>23.064267124191627</c:v>
                  </c:pt>
                  <c:pt idx="311">
                    <c:v>24.001596189095935</c:v>
                  </c:pt>
                  <c:pt idx="312">
                    <c:v>24.905614233935889</c:v>
                  </c:pt>
                  <c:pt idx="313">
                    <c:v>25.779827894943068</c:v>
                  </c:pt>
                  <c:pt idx="314">
                    <c:v>26.627174906012673</c:v>
                  </c:pt>
                  <c:pt idx="315">
                    <c:v>27.450145318346689</c:v>
                  </c:pt>
                  <c:pt idx="316">
                    <c:v>28.250871419178662</c:v>
                  </c:pt>
                  <c:pt idx="317">
                    <c:v>29.031195693433617</c:v>
                  </c:pt>
                  <c:pt idx="318">
                    <c:v>29.79272304476331</c:v>
                  </c:pt>
                  <c:pt idx="319">
                    <c:v>30.536861513894394</c:v>
                  </c:pt>
                  <c:pt idx="320">
                    <c:v>31.264854446519053</c:v>
                  </c:pt>
                  <c:pt idx="321">
                    <c:v>31.977806207320498</c:v>
                  </c:pt>
                  <c:pt idx="322">
                    <c:v>32.676702955052484</c:v>
                  </c:pt>
                  <c:pt idx="323">
                    <c:v>33.362429590522879</c:v>
                  </c:pt>
                  <c:pt idx="324">
                    <c:v>34.035783705149619</c:v>
                  </c:pt>
                  <c:pt idx="325">
                    <c:v>34.697487154221044</c:v>
                  </c:pt>
                  <c:pt idx="326">
                    <c:v>35.3481957311065</c:v>
                  </c:pt>
                  <c:pt idx="327">
                    <c:v>35.988507309789547</c:v>
                  </c:pt>
                  <c:pt idx="328">
                    <c:v>36.61896874196507</c:v>
                  </c:pt>
                  <c:pt idx="329">
                    <c:v>37.240081733805795</c:v>
                  </c:pt>
                  <c:pt idx="330">
                    <c:v>37.852307880954115</c:v>
                  </c:pt>
                  <c:pt idx="331">
                    <c:v>38.456073004510372</c:v>
                  </c:pt>
                  <c:pt idx="332">
                    <c:v>39.051770903030885</c:v>
                  </c:pt>
                  <c:pt idx="333">
                    <c:v>39.63976661383716</c:v>
                  </c:pt>
                  <c:pt idx="334">
                    <c:v>40.22039925982137</c:v>
                  </c:pt>
                  <c:pt idx="335">
                    <c:v>40.793984544340525</c:v>
                  </c:pt>
                  <c:pt idx="336">
                    <c:v>41.360816945921712</c:v>
                  </c:pt>
                  <c:pt idx="337">
                    <c:v>41.921171655752815</c:v>
                  </c:pt>
                  <c:pt idx="338">
                    <c:v>42.475306293848448</c:v>
                  </c:pt>
                  <c:pt idx="339">
                    <c:v>43.023462434010263</c:v>
                  </c:pt>
                  <c:pt idx="340">
                    <c:v>43.565866962975122</c:v>
                  </c:pt>
                  <c:pt idx="341">
                    <c:v>44.102733295254019</c:v>
                  </c:pt>
                  <c:pt idx="342">
                    <c:v>44.634262461945944</c:v>
                  </c:pt>
                  <c:pt idx="343">
                    <c:v>45.16064408913536</c:v>
                  </c:pt>
                  <c:pt idx="344">
                    <c:v>45.682057279248582</c:v>
                  </c:pt>
                  <c:pt idx="345">
                    <c:v>46.198671406871142</c:v>
                  </c:pt>
                  <c:pt idx="346">
                    <c:v>46.710646838951774</c:v>
                  </c:pt>
                  <c:pt idx="347">
                    <c:v>47.218135587985842</c:v>
                  </c:pt>
                  <c:pt idx="348">
                    <c:v>47.72128190564117</c:v>
                  </c:pt>
                  <c:pt idx="349">
                    <c:v>48.220222823326509</c:v>
                  </c:pt>
                  <c:pt idx="350">
                    <c:v>48.715088645381378</c:v>
                  </c:pt>
                  <c:pt idx="351">
                    <c:v>49.206003399861686</c:v>
                  </c:pt>
                  <c:pt idx="352">
                    <c:v>49.693085251289858</c:v>
                  </c:pt>
                  <c:pt idx="353">
                    <c:v>50.176446879216684</c:v>
                  </c:pt>
                  <c:pt idx="354">
                    <c:v>50.656195825990316</c:v>
                  </c:pt>
                  <c:pt idx="355">
                    <c:v>51.132434816736797</c:v>
                  </c:pt>
                  <c:pt idx="356">
                    <c:v>51.605262054216269</c:v>
                  </c:pt>
                  <c:pt idx="357">
                    <c:v>52.074771490922238</c:v>
                  </c:pt>
                  <c:pt idx="358">
                    <c:v>52.541053080532578</c:v>
                  </c:pt>
                  <c:pt idx="359">
                    <c:v>53.004193010593603</c:v>
                  </c:pt>
                  <c:pt idx="360">
                    <c:v>53.464273918119581</c:v>
                  </c:pt>
                  <c:pt idx="361">
                    <c:v>53.921375089614784</c:v>
                  </c:pt>
                  <c:pt idx="362">
                    <c:v>54.375572646870467</c:v>
                  </c:pt>
                  <c:pt idx="363">
                    <c:v>54.826939719752687</c:v>
                  </c:pt>
                  <c:pt idx="364">
                    <c:v>55.275546607076222</c:v>
                  </c:pt>
                  <c:pt idx="365">
                    <c:v>55.721460926552091</c:v>
                  </c:pt>
                  <c:pt idx="366">
                    <c:v>56.164747754701459</c:v>
                  </c:pt>
                  <c:pt idx="367">
                    <c:v>56.605469757543517</c:v>
                  </c:pt>
                  <c:pt idx="368">
                    <c:v>57.043687312789181</c:v>
                  </c:pt>
                  <c:pt idx="369">
                    <c:v>57.479458624205215</c:v>
                  </c:pt>
                  <c:pt idx="370">
                    <c:v>57.912839828752475</c:v>
                  </c:pt>
                  <c:pt idx="371">
                    <c:v>58.343885097047874</c:v>
                  </c:pt>
                  <c:pt idx="372">
                    <c:v>58.772646727651114</c:v>
                  </c:pt>
                  <c:pt idx="373">
                    <c:v>59.199175235633184</c:v>
                  </c:pt>
                </c:numCache>
              </c:numRef>
            </c:plus>
            <c:minus>
              <c:numRef>
                <c:f>Лист9!$D$2:$D$375</c:f>
                <c:numCache>
                  <c:formatCode>General</c:formatCode>
                  <c:ptCount val="374"/>
                  <c:pt idx="299">
                    <c:v>7.2828978444215515</c:v>
                  </c:pt>
                  <c:pt idx="300">
                    <c:v>9.8030104536642231</c:v>
                  </c:pt>
                  <c:pt idx="301">
                    <c:v>11.800553338748367</c:v>
                  </c:pt>
                  <c:pt idx="302">
                    <c:v>13.5093612925063</c:v>
                  </c:pt>
                  <c:pt idx="303">
                    <c:v>15.028255731398735</c:v>
                  </c:pt>
                  <c:pt idx="304">
                    <c:v>16.410059371385639</c:v>
                  </c:pt>
                  <c:pt idx="305">
                    <c:v>17.686935385897627</c:v>
                  </c:pt>
                  <c:pt idx="306">
                    <c:v>18.880187518323773</c:v>
                  </c:pt>
                  <c:pt idx="307">
                    <c:v>20.004788096854647</c:v>
                  </c:pt>
                  <c:pt idx="308">
                    <c:v>21.071734329311511</c:v>
                  </c:pt>
                  <c:pt idx="309">
                    <c:v>22.089384539713961</c:v>
                  </c:pt>
                  <c:pt idx="310">
                    <c:v>23.064267124191627</c:v>
                  </c:pt>
                  <c:pt idx="311">
                    <c:v>24.001596189095935</c:v>
                  </c:pt>
                  <c:pt idx="312">
                    <c:v>24.905614233935889</c:v>
                  </c:pt>
                  <c:pt idx="313">
                    <c:v>25.779827894943068</c:v>
                  </c:pt>
                  <c:pt idx="314">
                    <c:v>26.627174906012673</c:v>
                  </c:pt>
                  <c:pt idx="315">
                    <c:v>27.450145318346689</c:v>
                  </c:pt>
                  <c:pt idx="316">
                    <c:v>28.250871419178662</c:v>
                  </c:pt>
                  <c:pt idx="317">
                    <c:v>29.031195693433617</c:v>
                  </c:pt>
                  <c:pt idx="318">
                    <c:v>29.79272304476331</c:v>
                  </c:pt>
                  <c:pt idx="319">
                    <c:v>30.536861513894394</c:v>
                  </c:pt>
                  <c:pt idx="320">
                    <c:v>31.264854446519053</c:v>
                  </c:pt>
                  <c:pt idx="321">
                    <c:v>31.977806207320498</c:v>
                  </c:pt>
                  <c:pt idx="322">
                    <c:v>32.676702955052484</c:v>
                  </c:pt>
                  <c:pt idx="323">
                    <c:v>33.362429590522879</c:v>
                  </c:pt>
                  <c:pt idx="324">
                    <c:v>34.035783705149619</c:v>
                  </c:pt>
                  <c:pt idx="325">
                    <c:v>34.697487154221044</c:v>
                  </c:pt>
                  <c:pt idx="326">
                    <c:v>35.3481957311065</c:v>
                  </c:pt>
                  <c:pt idx="327">
                    <c:v>35.988507309789547</c:v>
                  </c:pt>
                  <c:pt idx="328">
                    <c:v>36.61896874196507</c:v>
                  </c:pt>
                  <c:pt idx="329">
                    <c:v>37.240081733805795</c:v>
                  </c:pt>
                  <c:pt idx="330">
                    <c:v>37.852307880954115</c:v>
                  </c:pt>
                  <c:pt idx="331">
                    <c:v>38.456073004510372</c:v>
                  </c:pt>
                  <c:pt idx="332">
                    <c:v>39.051770903030885</c:v>
                  </c:pt>
                  <c:pt idx="333">
                    <c:v>39.63976661383716</c:v>
                  </c:pt>
                  <c:pt idx="334">
                    <c:v>40.22039925982137</c:v>
                  </c:pt>
                  <c:pt idx="335">
                    <c:v>40.793984544340525</c:v>
                  </c:pt>
                  <c:pt idx="336">
                    <c:v>41.360816945921712</c:v>
                  </c:pt>
                  <c:pt idx="337">
                    <c:v>41.921171655752815</c:v>
                  </c:pt>
                  <c:pt idx="338">
                    <c:v>42.475306293848448</c:v>
                  </c:pt>
                  <c:pt idx="339">
                    <c:v>43.023462434010263</c:v>
                  </c:pt>
                  <c:pt idx="340">
                    <c:v>43.565866962975122</c:v>
                  </c:pt>
                  <c:pt idx="341">
                    <c:v>44.102733295254019</c:v>
                  </c:pt>
                  <c:pt idx="342">
                    <c:v>44.634262461945944</c:v>
                  </c:pt>
                  <c:pt idx="343">
                    <c:v>45.16064408913536</c:v>
                  </c:pt>
                  <c:pt idx="344">
                    <c:v>45.682057279248582</c:v>
                  </c:pt>
                  <c:pt idx="345">
                    <c:v>46.198671406871142</c:v>
                  </c:pt>
                  <c:pt idx="346">
                    <c:v>46.710646838951774</c:v>
                  </c:pt>
                  <c:pt idx="347">
                    <c:v>47.218135587985842</c:v>
                  </c:pt>
                  <c:pt idx="348">
                    <c:v>47.72128190564117</c:v>
                  </c:pt>
                  <c:pt idx="349">
                    <c:v>48.220222823326509</c:v>
                  </c:pt>
                  <c:pt idx="350">
                    <c:v>48.715088645381378</c:v>
                  </c:pt>
                  <c:pt idx="351">
                    <c:v>49.206003399861686</c:v>
                  </c:pt>
                  <c:pt idx="352">
                    <c:v>49.693085251289858</c:v>
                  </c:pt>
                  <c:pt idx="353">
                    <c:v>50.176446879216684</c:v>
                  </c:pt>
                  <c:pt idx="354">
                    <c:v>50.656195825990316</c:v>
                  </c:pt>
                  <c:pt idx="355">
                    <c:v>51.132434816736797</c:v>
                  </c:pt>
                  <c:pt idx="356">
                    <c:v>51.605262054216269</c:v>
                  </c:pt>
                  <c:pt idx="357">
                    <c:v>52.074771490922238</c:v>
                  </c:pt>
                  <c:pt idx="358">
                    <c:v>52.541053080532578</c:v>
                  </c:pt>
                  <c:pt idx="359">
                    <c:v>53.004193010593603</c:v>
                  </c:pt>
                  <c:pt idx="360">
                    <c:v>53.464273918119581</c:v>
                  </c:pt>
                  <c:pt idx="361">
                    <c:v>53.921375089614784</c:v>
                  </c:pt>
                  <c:pt idx="362">
                    <c:v>54.375572646870467</c:v>
                  </c:pt>
                  <c:pt idx="363">
                    <c:v>54.826939719752687</c:v>
                  </c:pt>
                  <c:pt idx="364">
                    <c:v>55.275546607076222</c:v>
                  </c:pt>
                  <c:pt idx="365">
                    <c:v>55.721460926552091</c:v>
                  </c:pt>
                  <c:pt idx="366">
                    <c:v>56.164747754701459</c:v>
                  </c:pt>
                  <c:pt idx="367">
                    <c:v>56.605469757543517</c:v>
                  </c:pt>
                  <c:pt idx="368">
                    <c:v>57.043687312789181</c:v>
                  </c:pt>
                  <c:pt idx="369">
                    <c:v>57.479458624205215</c:v>
                  </c:pt>
                  <c:pt idx="370">
                    <c:v>57.912839828752475</c:v>
                  </c:pt>
                  <c:pt idx="371">
                    <c:v>58.343885097047874</c:v>
                  </c:pt>
                  <c:pt idx="372">
                    <c:v>58.772646727651114</c:v>
                  </c:pt>
                  <c:pt idx="373">
                    <c:v>59.199175235633184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Лист9!$A$2:$A$375</c:f>
              <c:numCache>
                <c:formatCode>m/d/yyyy</c:formatCode>
                <c:ptCount val="374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  <c:pt idx="299">
                  <c:v>44927</c:v>
                </c:pt>
                <c:pt idx="300">
                  <c:v>44958</c:v>
                </c:pt>
                <c:pt idx="301">
                  <c:v>44986</c:v>
                </c:pt>
                <c:pt idx="302">
                  <c:v>45017</c:v>
                </c:pt>
                <c:pt idx="303">
                  <c:v>45047</c:v>
                </c:pt>
                <c:pt idx="304">
                  <c:v>45078</c:v>
                </c:pt>
                <c:pt idx="305">
                  <c:v>45108</c:v>
                </c:pt>
                <c:pt idx="306">
                  <c:v>45139</c:v>
                </c:pt>
                <c:pt idx="307">
                  <c:v>45170</c:v>
                </c:pt>
                <c:pt idx="308">
                  <c:v>45200</c:v>
                </c:pt>
                <c:pt idx="309">
                  <c:v>45231</c:v>
                </c:pt>
                <c:pt idx="310">
                  <c:v>45261</c:v>
                </c:pt>
                <c:pt idx="311">
                  <c:v>45292</c:v>
                </c:pt>
                <c:pt idx="312">
                  <c:v>45323</c:v>
                </c:pt>
                <c:pt idx="313">
                  <c:v>45352</c:v>
                </c:pt>
                <c:pt idx="314">
                  <c:v>45383</c:v>
                </c:pt>
                <c:pt idx="315">
                  <c:v>45413</c:v>
                </c:pt>
                <c:pt idx="316">
                  <c:v>45444</c:v>
                </c:pt>
                <c:pt idx="317">
                  <c:v>45474</c:v>
                </c:pt>
                <c:pt idx="318">
                  <c:v>45505</c:v>
                </c:pt>
                <c:pt idx="319">
                  <c:v>45536</c:v>
                </c:pt>
                <c:pt idx="320">
                  <c:v>45566</c:v>
                </c:pt>
                <c:pt idx="321">
                  <c:v>45597</c:v>
                </c:pt>
                <c:pt idx="322">
                  <c:v>45627</c:v>
                </c:pt>
                <c:pt idx="323">
                  <c:v>45658</c:v>
                </c:pt>
                <c:pt idx="324">
                  <c:v>45689</c:v>
                </c:pt>
                <c:pt idx="325">
                  <c:v>45717</c:v>
                </c:pt>
                <c:pt idx="326">
                  <c:v>45748</c:v>
                </c:pt>
                <c:pt idx="327">
                  <c:v>45778</c:v>
                </c:pt>
                <c:pt idx="328">
                  <c:v>45809</c:v>
                </c:pt>
                <c:pt idx="329">
                  <c:v>45839</c:v>
                </c:pt>
                <c:pt idx="330">
                  <c:v>45870</c:v>
                </c:pt>
                <c:pt idx="331">
                  <c:v>45901</c:v>
                </c:pt>
                <c:pt idx="332">
                  <c:v>45931</c:v>
                </c:pt>
                <c:pt idx="333">
                  <c:v>45962</c:v>
                </c:pt>
                <c:pt idx="334">
                  <c:v>45992</c:v>
                </c:pt>
                <c:pt idx="335">
                  <c:v>46023</c:v>
                </c:pt>
                <c:pt idx="336">
                  <c:v>46054</c:v>
                </c:pt>
                <c:pt idx="337">
                  <c:v>46082</c:v>
                </c:pt>
                <c:pt idx="338">
                  <c:v>46113</c:v>
                </c:pt>
                <c:pt idx="339">
                  <c:v>46143</c:v>
                </c:pt>
                <c:pt idx="340">
                  <c:v>46174</c:v>
                </c:pt>
                <c:pt idx="341">
                  <c:v>46204</c:v>
                </c:pt>
                <c:pt idx="342">
                  <c:v>46235</c:v>
                </c:pt>
                <c:pt idx="343">
                  <c:v>46266</c:v>
                </c:pt>
                <c:pt idx="344">
                  <c:v>46296</c:v>
                </c:pt>
                <c:pt idx="345">
                  <c:v>46327</c:v>
                </c:pt>
                <c:pt idx="346">
                  <c:v>46357</c:v>
                </c:pt>
                <c:pt idx="347">
                  <c:v>46388</c:v>
                </c:pt>
                <c:pt idx="348">
                  <c:v>46419</c:v>
                </c:pt>
                <c:pt idx="349">
                  <c:v>46447</c:v>
                </c:pt>
                <c:pt idx="350">
                  <c:v>46478</c:v>
                </c:pt>
                <c:pt idx="351">
                  <c:v>46508</c:v>
                </c:pt>
                <c:pt idx="352">
                  <c:v>46539</c:v>
                </c:pt>
                <c:pt idx="353">
                  <c:v>46569</c:v>
                </c:pt>
                <c:pt idx="354">
                  <c:v>46600</c:v>
                </c:pt>
                <c:pt idx="355">
                  <c:v>46631</c:v>
                </c:pt>
                <c:pt idx="356">
                  <c:v>46661</c:v>
                </c:pt>
                <c:pt idx="357">
                  <c:v>46692</c:v>
                </c:pt>
                <c:pt idx="358">
                  <c:v>46722</c:v>
                </c:pt>
                <c:pt idx="359">
                  <c:v>46753</c:v>
                </c:pt>
                <c:pt idx="360">
                  <c:v>46784</c:v>
                </c:pt>
                <c:pt idx="361">
                  <c:v>46813</c:v>
                </c:pt>
                <c:pt idx="362">
                  <c:v>46844</c:v>
                </c:pt>
                <c:pt idx="363">
                  <c:v>46874</c:v>
                </c:pt>
                <c:pt idx="364">
                  <c:v>46905</c:v>
                </c:pt>
                <c:pt idx="365">
                  <c:v>46935</c:v>
                </c:pt>
                <c:pt idx="366">
                  <c:v>46966</c:v>
                </c:pt>
                <c:pt idx="367">
                  <c:v>46997</c:v>
                </c:pt>
                <c:pt idx="368">
                  <c:v>47027</c:v>
                </c:pt>
                <c:pt idx="369">
                  <c:v>47058</c:v>
                </c:pt>
                <c:pt idx="370">
                  <c:v>47088</c:v>
                </c:pt>
                <c:pt idx="371">
                  <c:v>47119</c:v>
                </c:pt>
                <c:pt idx="372">
                  <c:v>47150</c:v>
                </c:pt>
                <c:pt idx="373">
                  <c:v>47178</c:v>
                </c:pt>
              </c:numCache>
            </c:numRef>
          </c:cat>
          <c:val>
            <c:numRef>
              <c:f>Лист9!$C$2:$C$375</c:f>
              <c:numCache>
                <c:formatCode>General</c:formatCode>
                <c:ptCount val="374"/>
                <c:pt idx="299">
                  <c:v>63.326345833714178</c:v>
                </c:pt>
                <c:pt idx="300">
                  <c:v>63.508015156607762</c:v>
                </c:pt>
                <c:pt idx="301">
                  <c:v>63.689684479501373</c:v>
                </c:pt>
                <c:pt idx="302">
                  <c:v>63.871353802394964</c:v>
                </c:pt>
                <c:pt idx="303">
                  <c:v>64.053023125288561</c:v>
                </c:pt>
                <c:pt idx="304">
                  <c:v>64.234692448182159</c:v>
                </c:pt>
                <c:pt idx="305">
                  <c:v>64.416361771075756</c:v>
                </c:pt>
                <c:pt idx="306">
                  <c:v>64.598031093969368</c:v>
                </c:pt>
                <c:pt idx="307">
                  <c:v>64.779700416862966</c:v>
                </c:pt>
                <c:pt idx="308">
                  <c:v>64.961369739756563</c:v>
                </c:pt>
                <c:pt idx="309">
                  <c:v>65.143039062650161</c:v>
                </c:pt>
                <c:pt idx="310">
                  <c:v>65.324708385543758</c:v>
                </c:pt>
                <c:pt idx="311">
                  <c:v>65.506377708437356</c:v>
                </c:pt>
                <c:pt idx="312">
                  <c:v>65.688047031330953</c:v>
                </c:pt>
                <c:pt idx="313">
                  <c:v>65.869716354224551</c:v>
                </c:pt>
                <c:pt idx="314">
                  <c:v>66.051385677118148</c:v>
                </c:pt>
                <c:pt idx="315">
                  <c:v>66.233055000011746</c:v>
                </c:pt>
                <c:pt idx="316">
                  <c:v>66.414724322905343</c:v>
                </c:pt>
                <c:pt idx="317">
                  <c:v>66.59639364579894</c:v>
                </c:pt>
                <c:pt idx="318">
                  <c:v>66.778062968692538</c:v>
                </c:pt>
                <c:pt idx="319">
                  <c:v>66.959732291586135</c:v>
                </c:pt>
                <c:pt idx="320">
                  <c:v>67.141401614479733</c:v>
                </c:pt>
                <c:pt idx="321">
                  <c:v>67.32307093737333</c:v>
                </c:pt>
                <c:pt idx="322">
                  <c:v>67.504740260266942</c:v>
                </c:pt>
                <c:pt idx="323">
                  <c:v>67.68640958316054</c:v>
                </c:pt>
                <c:pt idx="324">
                  <c:v>67.868078906054137</c:v>
                </c:pt>
                <c:pt idx="325">
                  <c:v>68.049748228947735</c:v>
                </c:pt>
                <c:pt idx="326">
                  <c:v>68.231417551841332</c:v>
                </c:pt>
                <c:pt idx="327">
                  <c:v>68.41308687473493</c:v>
                </c:pt>
                <c:pt idx="328">
                  <c:v>68.594756197628527</c:v>
                </c:pt>
                <c:pt idx="329">
                  <c:v>68.776425520522125</c:v>
                </c:pt>
                <c:pt idx="330">
                  <c:v>68.958094843415722</c:v>
                </c:pt>
                <c:pt idx="331">
                  <c:v>69.13976416630932</c:v>
                </c:pt>
                <c:pt idx="332">
                  <c:v>69.321433489202917</c:v>
                </c:pt>
                <c:pt idx="333">
                  <c:v>69.503102812096515</c:v>
                </c:pt>
                <c:pt idx="334">
                  <c:v>69.684772134990112</c:v>
                </c:pt>
                <c:pt idx="335">
                  <c:v>69.86644145788371</c:v>
                </c:pt>
                <c:pt idx="336">
                  <c:v>70.048110780777307</c:v>
                </c:pt>
                <c:pt idx="337">
                  <c:v>70.229780103670919</c:v>
                </c:pt>
                <c:pt idx="338">
                  <c:v>70.411449426564516</c:v>
                </c:pt>
                <c:pt idx="339">
                  <c:v>70.593118749458114</c:v>
                </c:pt>
                <c:pt idx="340">
                  <c:v>70.774788072351711</c:v>
                </c:pt>
                <c:pt idx="341">
                  <c:v>70.956457395245309</c:v>
                </c:pt>
                <c:pt idx="342">
                  <c:v>71.138126718138906</c:v>
                </c:pt>
                <c:pt idx="343">
                  <c:v>71.319796041032504</c:v>
                </c:pt>
                <c:pt idx="344">
                  <c:v>71.501465363926101</c:v>
                </c:pt>
                <c:pt idx="345">
                  <c:v>71.683134686819699</c:v>
                </c:pt>
                <c:pt idx="346">
                  <c:v>71.864804009713296</c:v>
                </c:pt>
                <c:pt idx="347">
                  <c:v>72.046473332606894</c:v>
                </c:pt>
                <c:pt idx="348">
                  <c:v>72.228142655500491</c:v>
                </c:pt>
                <c:pt idx="349">
                  <c:v>72.409811978394089</c:v>
                </c:pt>
                <c:pt idx="350">
                  <c:v>72.5914813012877</c:v>
                </c:pt>
                <c:pt idx="351">
                  <c:v>72.773150624181284</c:v>
                </c:pt>
                <c:pt idx="352">
                  <c:v>72.954819947074895</c:v>
                </c:pt>
                <c:pt idx="353">
                  <c:v>73.136489269968493</c:v>
                </c:pt>
                <c:pt idx="354">
                  <c:v>73.31815859286209</c:v>
                </c:pt>
                <c:pt idx="355">
                  <c:v>73.499827915755688</c:v>
                </c:pt>
                <c:pt idx="356">
                  <c:v>73.681497238649285</c:v>
                </c:pt>
                <c:pt idx="357">
                  <c:v>73.863166561542883</c:v>
                </c:pt>
                <c:pt idx="358">
                  <c:v>74.04483588443648</c:v>
                </c:pt>
                <c:pt idx="359">
                  <c:v>74.226505207330078</c:v>
                </c:pt>
                <c:pt idx="360">
                  <c:v>74.408174530223675</c:v>
                </c:pt>
                <c:pt idx="361">
                  <c:v>74.589843853117273</c:v>
                </c:pt>
                <c:pt idx="362">
                  <c:v>74.77151317601087</c:v>
                </c:pt>
                <c:pt idx="363">
                  <c:v>74.953182498904468</c:v>
                </c:pt>
                <c:pt idx="364">
                  <c:v>75.134851821798065</c:v>
                </c:pt>
                <c:pt idx="365">
                  <c:v>75.316521144691677</c:v>
                </c:pt>
                <c:pt idx="366">
                  <c:v>75.49819046758526</c:v>
                </c:pt>
                <c:pt idx="367">
                  <c:v>75.679859790478872</c:v>
                </c:pt>
                <c:pt idx="368">
                  <c:v>75.86152911337247</c:v>
                </c:pt>
                <c:pt idx="369">
                  <c:v>76.043198436266067</c:v>
                </c:pt>
                <c:pt idx="370">
                  <c:v>76.224867759159665</c:v>
                </c:pt>
                <c:pt idx="371">
                  <c:v>76.406537082053262</c:v>
                </c:pt>
                <c:pt idx="372">
                  <c:v>76.58820640494686</c:v>
                </c:pt>
                <c:pt idx="373">
                  <c:v>76.769875727840457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4-4E20-8103-8A7563D7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64303656"/>
        <c:axId val="864306936"/>
      </c:barChart>
      <c:catAx>
        <c:axId val="864303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306936"/>
        <c:crosses val="autoZero"/>
        <c:auto val="1"/>
        <c:lblAlgn val="ctr"/>
        <c:lblOffset val="100"/>
        <c:noMultiLvlLbl val="0"/>
      </c:catAx>
      <c:valAx>
        <c:axId val="8643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30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Лист5!$U$14</c:f>
              <c:strCache>
                <c:ptCount val="1"/>
                <c:pt idx="0">
                  <c:v>Денежная масса (М2)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Лист5!$T$14:$T$398</c:f>
              <c:strCache>
                <c:ptCount val="300"/>
                <c:pt idx="0">
                  <c:v>Период</c:v>
                </c:pt>
                <c:pt idx="1">
                  <c:v>2/1/1998</c:v>
                </c:pt>
                <c:pt idx="2">
                  <c:v>3/1/1998</c:v>
                </c:pt>
                <c:pt idx="3">
                  <c:v>4/1/1998</c:v>
                </c:pt>
                <c:pt idx="4">
                  <c:v>5/1/1998</c:v>
                </c:pt>
                <c:pt idx="5">
                  <c:v>6/1/1998</c:v>
                </c:pt>
                <c:pt idx="6">
                  <c:v>7/1/1998</c:v>
                </c:pt>
                <c:pt idx="7">
                  <c:v>8/1/1998</c:v>
                </c:pt>
                <c:pt idx="8">
                  <c:v>9/1/1998</c:v>
                </c:pt>
                <c:pt idx="9">
                  <c:v>10/1/1998</c:v>
                </c:pt>
                <c:pt idx="10">
                  <c:v>11/1/1998</c:v>
                </c:pt>
                <c:pt idx="11">
                  <c:v>12/1/1998</c:v>
                </c:pt>
                <c:pt idx="12">
                  <c:v>1/1/1999</c:v>
                </c:pt>
                <c:pt idx="13">
                  <c:v>2/1/1999</c:v>
                </c:pt>
                <c:pt idx="14">
                  <c:v>3/1/1999</c:v>
                </c:pt>
                <c:pt idx="15">
                  <c:v>4/1/1999</c:v>
                </c:pt>
                <c:pt idx="16">
                  <c:v>5/1/1999</c:v>
                </c:pt>
                <c:pt idx="17">
                  <c:v>6/1/1999</c:v>
                </c:pt>
                <c:pt idx="18">
                  <c:v>7/1/1999</c:v>
                </c:pt>
                <c:pt idx="19">
                  <c:v>8/1/1999</c:v>
                </c:pt>
                <c:pt idx="20">
                  <c:v>9/1/1999</c:v>
                </c:pt>
                <c:pt idx="21">
                  <c:v>10/1/1999</c:v>
                </c:pt>
                <c:pt idx="22">
                  <c:v>11/1/1999</c:v>
                </c:pt>
                <c:pt idx="23">
                  <c:v>12/1/1999</c:v>
                </c:pt>
                <c:pt idx="24">
                  <c:v>1/1/2000</c:v>
                </c:pt>
                <c:pt idx="25">
                  <c:v>2/1/2000</c:v>
                </c:pt>
                <c:pt idx="26">
                  <c:v>3/1/2000</c:v>
                </c:pt>
                <c:pt idx="27">
                  <c:v>4/1/2000</c:v>
                </c:pt>
                <c:pt idx="28">
                  <c:v>5/1/2000</c:v>
                </c:pt>
                <c:pt idx="29">
                  <c:v>6/1/2000</c:v>
                </c:pt>
                <c:pt idx="30">
                  <c:v>7/1/2000</c:v>
                </c:pt>
                <c:pt idx="31">
                  <c:v>8/1/2000</c:v>
                </c:pt>
                <c:pt idx="32">
                  <c:v>9/1/2000</c:v>
                </c:pt>
                <c:pt idx="33">
                  <c:v>10/1/2000</c:v>
                </c:pt>
                <c:pt idx="34">
                  <c:v>11/1/2000</c:v>
                </c:pt>
                <c:pt idx="35">
                  <c:v>12/1/2000</c:v>
                </c:pt>
                <c:pt idx="36">
                  <c:v>1/1/2001</c:v>
                </c:pt>
                <c:pt idx="37">
                  <c:v>2/1/2001</c:v>
                </c:pt>
                <c:pt idx="38">
                  <c:v>3/1/2001</c:v>
                </c:pt>
                <c:pt idx="39">
                  <c:v>4/1/2001</c:v>
                </c:pt>
                <c:pt idx="40">
                  <c:v>5/1/2001</c:v>
                </c:pt>
                <c:pt idx="41">
                  <c:v>6/1/2001</c:v>
                </c:pt>
                <c:pt idx="42">
                  <c:v>7/1/2001</c:v>
                </c:pt>
                <c:pt idx="43">
                  <c:v>8/1/2001</c:v>
                </c:pt>
                <c:pt idx="44">
                  <c:v>9/1/2001</c:v>
                </c:pt>
                <c:pt idx="45">
                  <c:v>10/1/2001</c:v>
                </c:pt>
                <c:pt idx="46">
                  <c:v>11/1/2001</c:v>
                </c:pt>
                <c:pt idx="47">
                  <c:v>12/1/2001</c:v>
                </c:pt>
                <c:pt idx="48">
                  <c:v>1/1/2002</c:v>
                </c:pt>
                <c:pt idx="49">
                  <c:v>2/1/2002</c:v>
                </c:pt>
                <c:pt idx="50">
                  <c:v>3/1/2002</c:v>
                </c:pt>
                <c:pt idx="51">
                  <c:v>4/1/2002</c:v>
                </c:pt>
                <c:pt idx="52">
                  <c:v>5/1/2002</c:v>
                </c:pt>
                <c:pt idx="53">
                  <c:v>6/1/2002</c:v>
                </c:pt>
                <c:pt idx="54">
                  <c:v>7/1/2002</c:v>
                </c:pt>
                <c:pt idx="55">
                  <c:v>8/1/2002</c:v>
                </c:pt>
                <c:pt idx="56">
                  <c:v>9/1/2002</c:v>
                </c:pt>
                <c:pt idx="57">
                  <c:v>10/1/2002</c:v>
                </c:pt>
                <c:pt idx="58">
                  <c:v>11/1/2002</c:v>
                </c:pt>
                <c:pt idx="59">
                  <c:v>12/1/2002</c:v>
                </c:pt>
                <c:pt idx="60">
                  <c:v>1/1/2003</c:v>
                </c:pt>
                <c:pt idx="61">
                  <c:v>2/1/2003</c:v>
                </c:pt>
                <c:pt idx="62">
                  <c:v>3/1/2003</c:v>
                </c:pt>
                <c:pt idx="63">
                  <c:v>4/1/2003</c:v>
                </c:pt>
                <c:pt idx="64">
                  <c:v>5/1/2003</c:v>
                </c:pt>
                <c:pt idx="65">
                  <c:v>6/1/2003</c:v>
                </c:pt>
                <c:pt idx="66">
                  <c:v>7/1/2003</c:v>
                </c:pt>
                <c:pt idx="67">
                  <c:v>8/1/2003</c:v>
                </c:pt>
                <c:pt idx="68">
                  <c:v>9/1/2003</c:v>
                </c:pt>
                <c:pt idx="69">
                  <c:v>10/1/2003</c:v>
                </c:pt>
                <c:pt idx="70">
                  <c:v>11/1/2003</c:v>
                </c:pt>
                <c:pt idx="71">
                  <c:v>12/1/2003</c:v>
                </c:pt>
                <c:pt idx="72">
                  <c:v>1/1/2004</c:v>
                </c:pt>
                <c:pt idx="73">
                  <c:v>2/1/2004</c:v>
                </c:pt>
                <c:pt idx="74">
                  <c:v>3/1/2004</c:v>
                </c:pt>
                <c:pt idx="75">
                  <c:v>4/1/2004</c:v>
                </c:pt>
                <c:pt idx="76">
                  <c:v>5/1/2004</c:v>
                </c:pt>
                <c:pt idx="77">
                  <c:v>6/1/2004</c:v>
                </c:pt>
                <c:pt idx="78">
                  <c:v>7/1/2004</c:v>
                </c:pt>
                <c:pt idx="79">
                  <c:v>8/1/2004</c:v>
                </c:pt>
                <c:pt idx="80">
                  <c:v>9/1/2004</c:v>
                </c:pt>
                <c:pt idx="81">
                  <c:v>10/1/2004</c:v>
                </c:pt>
                <c:pt idx="82">
                  <c:v>11/1/2004</c:v>
                </c:pt>
                <c:pt idx="83">
                  <c:v>12/1/2004</c:v>
                </c:pt>
                <c:pt idx="84">
                  <c:v>1/1/2005</c:v>
                </c:pt>
                <c:pt idx="85">
                  <c:v>2/1/2005</c:v>
                </c:pt>
                <c:pt idx="86">
                  <c:v>3/1/2005</c:v>
                </c:pt>
                <c:pt idx="87">
                  <c:v>4/1/2005</c:v>
                </c:pt>
                <c:pt idx="88">
                  <c:v>5/1/2005</c:v>
                </c:pt>
                <c:pt idx="89">
                  <c:v>6/1/2005</c:v>
                </c:pt>
                <c:pt idx="90">
                  <c:v>7/1/2005</c:v>
                </c:pt>
                <c:pt idx="91">
                  <c:v>8/1/2005</c:v>
                </c:pt>
                <c:pt idx="92">
                  <c:v>9/1/2005</c:v>
                </c:pt>
                <c:pt idx="93">
                  <c:v>10/1/2005</c:v>
                </c:pt>
                <c:pt idx="94">
                  <c:v>11/1/2005</c:v>
                </c:pt>
                <c:pt idx="95">
                  <c:v>12/1/2005</c:v>
                </c:pt>
                <c:pt idx="96">
                  <c:v>1/1/2006</c:v>
                </c:pt>
                <c:pt idx="97">
                  <c:v>2/1/2006</c:v>
                </c:pt>
                <c:pt idx="98">
                  <c:v>3/1/2006</c:v>
                </c:pt>
                <c:pt idx="99">
                  <c:v>4/1/2006</c:v>
                </c:pt>
                <c:pt idx="100">
                  <c:v>5/1/2006</c:v>
                </c:pt>
                <c:pt idx="101">
                  <c:v>6/1/2006</c:v>
                </c:pt>
                <c:pt idx="102">
                  <c:v>7/1/2006</c:v>
                </c:pt>
                <c:pt idx="103">
                  <c:v>8/1/2006</c:v>
                </c:pt>
                <c:pt idx="104">
                  <c:v>9/1/2006</c:v>
                </c:pt>
                <c:pt idx="105">
                  <c:v>10/1/2006</c:v>
                </c:pt>
                <c:pt idx="106">
                  <c:v>11/1/2006</c:v>
                </c:pt>
                <c:pt idx="107">
                  <c:v>12/1/2006</c:v>
                </c:pt>
                <c:pt idx="108">
                  <c:v>1/1/2007</c:v>
                </c:pt>
                <c:pt idx="109">
                  <c:v>2/1/2007</c:v>
                </c:pt>
                <c:pt idx="110">
                  <c:v>3/1/2007</c:v>
                </c:pt>
                <c:pt idx="111">
                  <c:v>4/1/2007</c:v>
                </c:pt>
                <c:pt idx="112">
                  <c:v>5/1/2007</c:v>
                </c:pt>
                <c:pt idx="113">
                  <c:v>6/1/2007</c:v>
                </c:pt>
                <c:pt idx="114">
                  <c:v>7/1/2007</c:v>
                </c:pt>
                <c:pt idx="115">
                  <c:v>8/1/2007</c:v>
                </c:pt>
                <c:pt idx="116">
                  <c:v>9/1/2007</c:v>
                </c:pt>
                <c:pt idx="117">
                  <c:v>10/1/2007</c:v>
                </c:pt>
                <c:pt idx="118">
                  <c:v>11/1/2007</c:v>
                </c:pt>
                <c:pt idx="119">
                  <c:v>12/1/2007</c:v>
                </c:pt>
                <c:pt idx="120">
                  <c:v>1/1/2008</c:v>
                </c:pt>
                <c:pt idx="121">
                  <c:v>2/1/2008</c:v>
                </c:pt>
                <c:pt idx="122">
                  <c:v>3/1/2008</c:v>
                </c:pt>
                <c:pt idx="123">
                  <c:v>4/1/2008</c:v>
                </c:pt>
                <c:pt idx="124">
                  <c:v>5/1/2008</c:v>
                </c:pt>
                <c:pt idx="125">
                  <c:v>6/1/2008</c:v>
                </c:pt>
                <c:pt idx="126">
                  <c:v>7/1/2008</c:v>
                </c:pt>
                <c:pt idx="127">
                  <c:v>8/1/2008</c:v>
                </c:pt>
                <c:pt idx="128">
                  <c:v>9/1/2008</c:v>
                </c:pt>
                <c:pt idx="129">
                  <c:v>10/1/2008</c:v>
                </c:pt>
                <c:pt idx="130">
                  <c:v>11/1/2008</c:v>
                </c:pt>
                <c:pt idx="131">
                  <c:v>12/1/2008</c:v>
                </c:pt>
                <c:pt idx="132">
                  <c:v>1/1/2009</c:v>
                </c:pt>
                <c:pt idx="133">
                  <c:v>2/1/2009</c:v>
                </c:pt>
                <c:pt idx="134">
                  <c:v>3/1/2009</c:v>
                </c:pt>
                <c:pt idx="135">
                  <c:v>4/1/2009</c:v>
                </c:pt>
                <c:pt idx="136">
                  <c:v>5/1/2009</c:v>
                </c:pt>
                <c:pt idx="137">
                  <c:v>6/1/2009</c:v>
                </c:pt>
                <c:pt idx="138">
                  <c:v>7/1/2009</c:v>
                </c:pt>
                <c:pt idx="139">
                  <c:v>8/1/2009</c:v>
                </c:pt>
                <c:pt idx="140">
                  <c:v>9/1/2009</c:v>
                </c:pt>
                <c:pt idx="141">
                  <c:v>10/1/2009</c:v>
                </c:pt>
                <c:pt idx="142">
                  <c:v>11/1/2009</c:v>
                </c:pt>
                <c:pt idx="143">
                  <c:v>12/1/2009</c:v>
                </c:pt>
                <c:pt idx="144">
                  <c:v>1/1/2010</c:v>
                </c:pt>
                <c:pt idx="145">
                  <c:v>2/1/2010</c:v>
                </c:pt>
                <c:pt idx="146">
                  <c:v>3/1/2010</c:v>
                </c:pt>
                <c:pt idx="147">
                  <c:v>4/1/2010</c:v>
                </c:pt>
                <c:pt idx="148">
                  <c:v>5/1/2010</c:v>
                </c:pt>
                <c:pt idx="149">
                  <c:v>6/1/2010</c:v>
                </c:pt>
                <c:pt idx="150">
                  <c:v>7/1/2010</c:v>
                </c:pt>
                <c:pt idx="151">
                  <c:v>8/1/2010</c:v>
                </c:pt>
                <c:pt idx="152">
                  <c:v>9/1/2010</c:v>
                </c:pt>
                <c:pt idx="153">
                  <c:v>10/1/2010</c:v>
                </c:pt>
                <c:pt idx="154">
                  <c:v>11/1/2010</c:v>
                </c:pt>
                <c:pt idx="155">
                  <c:v>12/1/2010</c:v>
                </c:pt>
                <c:pt idx="156">
                  <c:v>1/1/2011</c:v>
                </c:pt>
                <c:pt idx="157">
                  <c:v>2/1/2011</c:v>
                </c:pt>
                <c:pt idx="158">
                  <c:v>3/1/2011</c:v>
                </c:pt>
                <c:pt idx="159">
                  <c:v>4/1/2011</c:v>
                </c:pt>
                <c:pt idx="160">
                  <c:v>5/1/2011</c:v>
                </c:pt>
                <c:pt idx="161">
                  <c:v>6/1/2011</c:v>
                </c:pt>
                <c:pt idx="162">
                  <c:v>7/1/2011</c:v>
                </c:pt>
                <c:pt idx="163">
                  <c:v>8/1/2011</c:v>
                </c:pt>
                <c:pt idx="164">
                  <c:v>9/1/2011</c:v>
                </c:pt>
                <c:pt idx="165">
                  <c:v>10/1/2011</c:v>
                </c:pt>
                <c:pt idx="166">
                  <c:v>11/1/2011</c:v>
                </c:pt>
                <c:pt idx="167">
                  <c:v>12/1/2011</c:v>
                </c:pt>
                <c:pt idx="168">
                  <c:v>1/1/2012</c:v>
                </c:pt>
                <c:pt idx="169">
                  <c:v>2/1/2012</c:v>
                </c:pt>
                <c:pt idx="170">
                  <c:v>3/1/2012</c:v>
                </c:pt>
                <c:pt idx="171">
                  <c:v>4/1/2012</c:v>
                </c:pt>
                <c:pt idx="172">
                  <c:v>5/1/2012</c:v>
                </c:pt>
                <c:pt idx="173">
                  <c:v>6/1/2012</c:v>
                </c:pt>
                <c:pt idx="174">
                  <c:v>7/1/2012</c:v>
                </c:pt>
                <c:pt idx="175">
                  <c:v>8/1/2012</c:v>
                </c:pt>
                <c:pt idx="176">
                  <c:v>9/1/2012</c:v>
                </c:pt>
                <c:pt idx="177">
                  <c:v>10/1/2012</c:v>
                </c:pt>
                <c:pt idx="178">
                  <c:v>11/1/2012</c:v>
                </c:pt>
                <c:pt idx="179">
                  <c:v>12/1/2012</c:v>
                </c:pt>
                <c:pt idx="180">
                  <c:v>1/1/2013</c:v>
                </c:pt>
                <c:pt idx="181">
                  <c:v>2/1/2013</c:v>
                </c:pt>
                <c:pt idx="182">
                  <c:v>3/1/2013</c:v>
                </c:pt>
                <c:pt idx="183">
                  <c:v>4/1/2013</c:v>
                </c:pt>
                <c:pt idx="184">
                  <c:v>5/1/2013</c:v>
                </c:pt>
                <c:pt idx="185">
                  <c:v>6/1/2013</c:v>
                </c:pt>
                <c:pt idx="186">
                  <c:v>7/1/2013</c:v>
                </c:pt>
                <c:pt idx="187">
                  <c:v>8/1/2013</c:v>
                </c:pt>
                <c:pt idx="188">
                  <c:v>9/1/2013</c:v>
                </c:pt>
                <c:pt idx="189">
                  <c:v>10/1/2013</c:v>
                </c:pt>
                <c:pt idx="190">
                  <c:v>11/1/2013</c:v>
                </c:pt>
                <c:pt idx="191">
                  <c:v>12/1/2013</c:v>
                </c:pt>
                <c:pt idx="192">
                  <c:v>1/1/2014</c:v>
                </c:pt>
                <c:pt idx="193">
                  <c:v>2/1/2014</c:v>
                </c:pt>
                <c:pt idx="194">
                  <c:v>3/1/2014</c:v>
                </c:pt>
                <c:pt idx="195">
                  <c:v>4/1/2014</c:v>
                </c:pt>
                <c:pt idx="196">
                  <c:v>5/1/2014</c:v>
                </c:pt>
                <c:pt idx="197">
                  <c:v>6/1/2014</c:v>
                </c:pt>
                <c:pt idx="198">
                  <c:v>7/1/2014</c:v>
                </c:pt>
                <c:pt idx="199">
                  <c:v>8/1/2014</c:v>
                </c:pt>
                <c:pt idx="200">
                  <c:v>9/1/2014</c:v>
                </c:pt>
                <c:pt idx="201">
                  <c:v>10/1/2014</c:v>
                </c:pt>
                <c:pt idx="202">
                  <c:v>11/1/2014</c:v>
                </c:pt>
                <c:pt idx="203">
                  <c:v>12/1/2014</c:v>
                </c:pt>
                <c:pt idx="204">
                  <c:v>1/1/2015</c:v>
                </c:pt>
                <c:pt idx="205">
                  <c:v>2/1/2015</c:v>
                </c:pt>
                <c:pt idx="206">
                  <c:v>3/1/2015</c:v>
                </c:pt>
                <c:pt idx="207">
                  <c:v>4/1/2015</c:v>
                </c:pt>
                <c:pt idx="208">
                  <c:v>5/1/2015</c:v>
                </c:pt>
                <c:pt idx="209">
                  <c:v>6/1/2015</c:v>
                </c:pt>
                <c:pt idx="210">
                  <c:v>7/1/2015</c:v>
                </c:pt>
                <c:pt idx="211">
                  <c:v>8/1/2015</c:v>
                </c:pt>
                <c:pt idx="212">
                  <c:v>9/1/2015</c:v>
                </c:pt>
                <c:pt idx="213">
                  <c:v>10/1/2015</c:v>
                </c:pt>
                <c:pt idx="214">
                  <c:v>11/1/2015</c:v>
                </c:pt>
                <c:pt idx="215">
                  <c:v>12/1/2015</c:v>
                </c:pt>
                <c:pt idx="216">
                  <c:v>1/1/2016</c:v>
                </c:pt>
                <c:pt idx="217">
                  <c:v>2/1/2016</c:v>
                </c:pt>
                <c:pt idx="218">
                  <c:v>3/1/2016</c:v>
                </c:pt>
                <c:pt idx="219">
                  <c:v>4/1/2016</c:v>
                </c:pt>
                <c:pt idx="220">
                  <c:v>5/1/2016</c:v>
                </c:pt>
                <c:pt idx="221">
                  <c:v>6/1/2016</c:v>
                </c:pt>
                <c:pt idx="222">
                  <c:v>7/1/2016</c:v>
                </c:pt>
                <c:pt idx="223">
                  <c:v>8/1/2016</c:v>
                </c:pt>
                <c:pt idx="224">
                  <c:v>9/1/2016</c:v>
                </c:pt>
                <c:pt idx="225">
                  <c:v>10/1/2016</c:v>
                </c:pt>
                <c:pt idx="226">
                  <c:v>11/1/2016</c:v>
                </c:pt>
                <c:pt idx="227">
                  <c:v>12/1/2016</c:v>
                </c:pt>
                <c:pt idx="228">
                  <c:v>1/1/2017</c:v>
                </c:pt>
                <c:pt idx="229">
                  <c:v>2/1/2017</c:v>
                </c:pt>
                <c:pt idx="230">
                  <c:v>3/1/2017</c:v>
                </c:pt>
                <c:pt idx="231">
                  <c:v>4/1/2017</c:v>
                </c:pt>
                <c:pt idx="232">
                  <c:v>5/1/2017</c:v>
                </c:pt>
                <c:pt idx="233">
                  <c:v>6/1/2017</c:v>
                </c:pt>
                <c:pt idx="234">
                  <c:v>7/1/2017</c:v>
                </c:pt>
                <c:pt idx="235">
                  <c:v>8/1/2017</c:v>
                </c:pt>
                <c:pt idx="236">
                  <c:v>9/1/2017</c:v>
                </c:pt>
                <c:pt idx="237">
                  <c:v>10/1/2017</c:v>
                </c:pt>
                <c:pt idx="238">
                  <c:v>11/1/2017</c:v>
                </c:pt>
                <c:pt idx="239">
                  <c:v>12/1/2017</c:v>
                </c:pt>
                <c:pt idx="240">
                  <c:v>1/1/2018</c:v>
                </c:pt>
                <c:pt idx="241">
                  <c:v>2/1/2018</c:v>
                </c:pt>
                <c:pt idx="242">
                  <c:v>3/1/2018</c:v>
                </c:pt>
                <c:pt idx="243">
                  <c:v>4/1/2018</c:v>
                </c:pt>
                <c:pt idx="244">
                  <c:v>5/1/2018</c:v>
                </c:pt>
                <c:pt idx="245">
                  <c:v>6/1/2018</c:v>
                </c:pt>
                <c:pt idx="246">
                  <c:v>7/1/2018</c:v>
                </c:pt>
                <c:pt idx="247">
                  <c:v>8/1/2018</c:v>
                </c:pt>
                <c:pt idx="248">
                  <c:v>9/1/2018</c:v>
                </c:pt>
                <c:pt idx="249">
                  <c:v>10/1/2018</c:v>
                </c:pt>
                <c:pt idx="250">
                  <c:v>11/1/2018</c:v>
                </c:pt>
                <c:pt idx="251">
                  <c:v>12/1/2018</c:v>
                </c:pt>
                <c:pt idx="252">
                  <c:v>1/1/2019</c:v>
                </c:pt>
                <c:pt idx="253">
                  <c:v>2/1/2019</c:v>
                </c:pt>
                <c:pt idx="254">
                  <c:v>3/1/2019</c:v>
                </c:pt>
                <c:pt idx="255">
                  <c:v>4/1/2019</c:v>
                </c:pt>
                <c:pt idx="256">
                  <c:v>5/1/2019</c:v>
                </c:pt>
                <c:pt idx="257">
                  <c:v>6/1/2019</c:v>
                </c:pt>
                <c:pt idx="258">
                  <c:v>7/1/2019</c:v>
                </c:pt>
                <c:pt idx="259">
                  <c:v>8/1/2019</c:v>
                </c:pt>
                <c:pt idx="260">
                  <c:v>9/1/2019</c:v>
                </c:pt>
                <c:pt idx="261">
                  <c:v>10/1/2019</c:v>
                </c:pt>
                <c:pt idx="262">
                  <c:v>11/1/2019</c:v>
                </c:pt>
                <c:pt idx="263">
                  <c:v>12/1/2019</c:v>
                </c:pt>
                <c:pt idx="264">
                  <c:v>1/1/2020</c:v>
                </c:pt>
                <c:pt idx="265">
                  <c:v>2/1/2020</c:v>
                </c:pt>
                <c:pt idx="266">
                  <c:v>3/1/2020</c:v>
                </c:pt>
                <c:pt idx="267">
                  <c:v>4/1/2020</c:v>
                </c:pt>
                <c:pt idx="268">
                  <c:v>5/1/2020</c:v>
                </c:pt>
                <c:pt idx="269">
                  <c:v>6/1/2020</c:v>
                </c:pt>
                <c:pt idx="270">
                  <c:v>7/1/2020</c:v>
                </c:pt>
                <c:pt idx="271">
                  <c:v>8/1/2020</c:v>
                </c:pt>
                <c:pt idx="272">
                  <c:v>9/1/2020</c:v>
                </c:pt>
                <c:pt idx="273">
                  <c:v>10/1/2020</c:v>
                </c:pt>
                <c:pt idx="274">
                  <c:v>11/1/2020</c:v>
                </c:pt>
                <c:pt idx="275">
                  <c:v>12/1/2020</c:v>
                </c:pt>
                <c:pt idx="276">
                  <c:v>1/1/2021</c:v>
                </c:pt>
                <c:pt idx="277">
                  <c:v>2/1/2021</c:v>
                </c:pt>
                <c:pt idx="278">
                  <c:v>3/1/2021</c:v>
                </c:pt>
                <c:pt idx="279">
                  <c:v>4/1/2021</c:v>
                </c:pt>
                <c:pt idx="280">
                  <c:v>5/1/2021</c:v>
                </c:pt>
                <c:pt idx="281">
                  <c:v>6/1/2021</c:v>
                </c:pt>
                <c:pt idx="282">
                  <c:v>7/1/2021</c:v>
                </c:pt>
                <c:pt idx="283">
                  <c:v>8/1/2021</c:v>
                </c:pt>
                <c:pt idx="284">
                  <c:v>9/1/2021</c:v>
                </c:pt>
                <c:pt idx="285">
                  <c:v>10/1/2021</c:v>
                </c:pt>
                <c:pt idx="286">
                  <c:v>11/1/2021</c:v>
                </c:pt>
                <c:pt idx="287">
                  <c:v>12/1/2021</c:v>
                </c:pt>
                <c:pt idx="288">
                  <c:v>1/1/2022</c:v>
                </c:pt>
                <c:pt idx="289">
                  <c:v>2/1/2022</c:v>
                </c:pt>
                <c:pt idx="290">
                  <c:v>3/1/2022</c:v>
                </c:pt>
                <c:pt idx="291">
                  <c:v>4/1/2022</c:v>
                </c:pt>
                <c:pt idx="292">
                  <c:v>5/1/2022</c:v>
                </c:pt>
                <c:pt idx="293">
                  <c:v>6/1/2022</c:v>
                </c:pt>
                <c:pt idx="294">
                  <c:v>7/1/2022</c:v>
                </c:pt>
                <c:pt idx="295">
                  <c:v>8/1/2022</c:v>
                </c:pt>
                <c:pt idx="296">
                  <c:v>9/1/2022</c:v>
                </c:pt>
                <c:pt idx="297">
                  <c:v>10/1/2022</c:v>
                </c:pt>
                <c:pt idx="298">
                  <c:v>11/1/2022</c:v>
                </c:pt>
                <c:pt idx="299">
                  <c:v>12/1/2022</c:v>
                </c:pt>
              </c:strCache>
            </c:strRef>
          </c:cat>
          <c:val>
            <c:numRef>
              <c:f>Лист5!$U$15:$U$398</c:f>
              <c:numCache>
                <c:formatCode>General</c:formatCode>
                <c:ptCount val="299"/>
                <c:pt idx="0">
                  <c:v>0.47467716359256074</c:v>
                </c:pt>
                <c:pt idx="1">
                  <c:v>0.47727884714198554</c:v>
                </c:pt>
                <c:pt idx="2">
                  <c:v>0.47441699523761827</c:v>
                </c:pt>
                <c:pt idx="3">
                  <c:v>0.48469364525784636</c:v>
                </c:pt>
                <c:pt idx="4">
                  <c:v>0.48872625475945486</c:v>
                </c:pt>
                <c:pt idx="5">
                  <c:v>0.48716524462979993</c:v>
                </c:pt>
                <c:pt idx="6">
                  <c:v>0.47558775283485943</c:v>
                </c:pt>
                <c:pt idx="7">
                  <c:v>0.45594504203670189</c:v>
                </c:pt>
                <c:pt idx="8">
                  <c:v>0.48664490791991499</c:v>
                </c:pt>
                <c:pt idx="9">
                  <c:v>0.50329568263623392</c:v>
                </c:pt>
                <c:pt idx="10">
                  <c:v>0.52996293901783842</c:v>
                </c:pt>
                <c:pt idx="11">
                  <c:v>0.59019191318702324</c:v>
                </c:pt>
                <c:pt idx="12">
                  <c:v>0.5861593036854148</c:v>
                </c:pt>
                <c:pt idx="13">
                  <c:v>0.61308672842196188</c:v>
                </c:pt>
                <c:pt idx="14">
                  <c:v>0.62726590376632718</c:v>
                </c:pt>
                <c:pt idx="15">
                  <c:v>0.67487671272080152</c:v>
                </c:pt>
                <c:pt idx="16">
                  <c:v>0.72027609065826503</c:v>
                </c:pt>
                <c:pt idx="17">
                  <c:v>0.75643949199527005</c:v>
                </c:pt>
                <c:pt idx="18">
                  <c:v>0.77530169772860014</c:v>
                </c:pt>
                <c:pt idx="19">
                  <c:v>0.78791986294331062</c:v>
                </c:pt>
                <c:pt idx="20">
                  <c:v>0.79598508194652751</c:v>
                </c:pt>
                <c:pt idx="21">
                  <c:v>0.83175823075111899</c:v>
                </c:pt>
                <c:pt idx="22">
                  <c:v>0.86310851752168827</c:v>
                </c:pt>
                <c:pt idx="23">
                  <c:v>0.9295815322094928</c:v>
                </c:pt>
                <c:pt idx="24">
                  <c:v>0.92307732333593062</c:v>
                </c:pt>
                <c:pt idx="25">
                  <c:v>0.96522459683661299</c:v>
                </c:pt>
                <c:pt idx="26">
                  <c:v>0.99956681968902072</c:v>
                </c:pt>
                <c:pt idx="27">
                  <c:v>1.0439255242067143</c:v>
                </c:pt>
                <c:pt idx="28">
                  <c:v>1.1058455926830253</c:v>
                </c:pt>
                <c:pt idx="29">
                  <c:v>1.1783024795345067</c:v>
                </c:pt>
                <c:pt idx="30">
                  <c:v>1.2364501068641518</c:v>
                </c:pt>
                <c:pt idx="31">
                  <c:v>1.2717029189588585</c:v>
                </c:pt>
                <c:pt idx="32">
                  <c:v>1.3122891823298855</c:v>
                </c:pt>
                <c:pt idx="33">
                  <c:v>1.3221755798177</c:v>
                </c:pt>
                <c:pt idx="34">
                  <c:v>1.3718677356117142</c:v>
                </c:pt>
                <c:pt idx="35">
                  <c:v>1.4967485459841063</c:v>
                </c:pt>
                <c:pt idx="36">
                  <c:v>1.4180476186140052</c:v>
                </c:pt>
                <c:pt idx="37">
                  <c:v>1.4549915250158378</c:v>
                </c:pt>
                <c:pt idx="38">
                  <c:v>1.5085862061339894</c:v>
                </c:pt>
                <c:pt idx="39">
                  <c:v>1.5876773860365041</c:v>
                </c:pt>
                <c:pt idx="40">
                  <c:v>1.6164259892576485</c:v>
                </c:pt>
                <c:pt idx="41">
                  <c:v>1.6927854014332675</c:v>
                </c:pt>
                <c:pt idx="42">
                  <c:v>1.7397457895003858</c:v>
                </c:pt>
                <c:pt idx="43">
                  <c:v>1.7880070193422162</c:v>
                </c:pt>
                <c:pt idx="44">
                  <c:v>1.8492766669311709</c:v>
                </c:pt>
                <c:pt idx="45">
                  <c:v>1.8859604049780612</c:v>
                </c:pt>
                <c:pt idx="46">
                  <c:v>1.8838790581385214</c:v>
                </c:pt>
                <c:pt idx="47">
                  <c:v>2.093574752222163</c:v>
                </c:pt>
                <c:pt idx="48">
                  <c:v>1.9658320899454036</c:v>
                </c:pt>
                <c:pt idx="49">
                  <c:v>1.9939302722791918</c:v>
                </c:pt>
                <c:pt idx="50">
                  <c:v>2.0476550375748146</c:v>
                </c:pt>
                <c:pt idx="51">
                  <c:v>2.1212826820235375</c:v>
                </c:pt>
                <c:pt idx="52">
                  <c:v>2.2116911853660506</c:v>
                </c:pt>
                <c:pt idx="53">
                  <c:v>2.2948149747701736</c:v>
                </c:pt>
                <c:pt idx="54">
                  <c:v>2.3287669450901678</c:v>
                </c:pt>
                <c:pt idx="55">
                  <c:v>2.3731256496078612</c:v>
                </c:pt>
                <c:pt idx="56">
                  <c:v>2.4161835123508424</c:v>
                </c:pt>
                <c:pt idx="57">
                  <c:v>2.4715993719535909</c:v>
                </c:pt>
                <c:pt idx="58">
                  <c:v>2.5287063258634661</c:v>
                </c:pt>
                <c:pt idx="59">
                  <c:v>2.7714434010248032</c:v>
                </c:pt>
                <c:pt idx="60">
                  <c:v>2.6450015805227562</c:v>
                </c:pt>
                <c:pt idx="61">
                  <c:v>2.7499795117420485</c:v>
                </c:pt>
                <c:pt idx="62">
                  <c:v>2.8857873930220244</c:v>
                </c:pt>
                <c:pt idx="63">
                  <c:v>3.0258880521585514</c:v>
                </c:pt>
                <c:pt idx="64">
                  <c:v>3.1834199910762253</c:v>
                </c:pt>
                <c:pt idx="65">
                  <c:v>3.4072948605042326</c:v>
                </c:pt>
                <c:pt idx="66">
                  <c:v>3.4320108542237682</c:v>
                </c:pt>
                <c:pt idx="67">
                  <c:v>3.5061588353823758</c:v>
                </c:pt>
                <c:pt idx="68">
                  <c:v>3.5695098298108703</c:v>
                </c:pt>
                <c:pt idx="69">
                  <c:v>3.5818678266706385</c:v>
                </c:pt>
                <c:pt idx="70">
                  <c:v>3.6881465996646425</c:v>
                </c:pt>
                <c:pt idx="71">
                  <c:v>4.1694580563082368</c:v>
                </c:pt>
                <c:pt idx="72">
                  <c:v>4.166986456936284</c:v>
                </c:pt>
                <c:pt idx="73">
                  <c:v>4.323347638256716</c:v>
                </c:pt>
                <c:pt idx="74">
                  <c:v>4.4354801992369257</c:v>
                </c:pt>
                <c:pt idx="75">
                  <c:v>4.5193844937058767</c:v>
                </c:pt>
                <c:pt idx="76">
                  <c:v>4.5723287539366719</c:v>
                </c:pt>
                <c:pt idx="77">
                  <c:v>4.7752600707918091</c:v>
                </c:pt>
                <c:pt idx="78">
                  <c:v>4.717892948526992</c:v>
                </c:pt>
                <c:pt idx="79">
                  <c:v>4.7478123093453775</c:v>
                </c:pt>
                <c:pt idx="80">
                  <c:v>4.8358792974934079</c:v>
                </c:pt>
                <c:pt idx="81">
                  <c:v>4.9273284742556909</c:v>
                </c:pt>
                <c:pt idx="82">
                  <c:v>5.1103569119577275</c:v>
                </c:pt>
                <c:pt idx="83">
                  <c:v>5.6637350029203892</c:v>
                </c:pt>
                <c:pt idx="84">
                  <c:v>5.4373885341204282</c:v>
                </c:pt>
                <c:pt idx="85">
                  <c:v>5.5944001363282183</c:v>
                </c:pt>
                <c:pt idx="86">
                  <c:v>5.8052665880090997</c:v>
                </c:pt>
                <c:pt idx="87">
                  <c:v>5.9546032237460853</c:v>
                </c:pt>
                <c:pt idx="88">
                  <c:v>6.0849475695722699</c:v>
                </c:pt>
                <c:pt idx="89">
                  <c:v>6.3941576594214116</c:v>
                </c:pt>
                <c:pt idx="90">
                  <c:v>6.470777239951973</c:v>
                </c:pt>
                <c:pt idx="91">
                  <c:v>6.6579683713330891</c:v>
                </c:pt>
                <c:pt idx="92">
                  <c:v>6.861810277430525</c:v>
                </c:pt>
                <c:pt idx="93">
                  <c:v>6.889908459764313</c:v>
                </c:pt>
                <c:pt idx="94">
                  <c:v>7.0467899777946315</c:v>
                </c:pt>
                <c:pt idx="95">
                  <c:v>7.8468076692427671</c:v>
                </c:pt>
                <c:pt idx="96">
                  <c:v>7.5736308965531594</c:v>
                </c:pt>
                <c:pt idx="97">
                  <c:v>7.6745762182708424</c:v>
                </c:pt>
                <c:pt idx="98">
                  <c:v>7.9977053151094069</c:v>
                </c:pt>
                <c:pt idx="99">
                  <c:v>8.2387512959636169</c:v>
                </c:pt>
                <c:pt idx="100">
                  <c:v>8.6680290816187142</c:v>
                </c:pt>
                <c:pt idx="101">
                  <c:v>9.1803005725004638</c:v>
                </c:pt>
                <c:pt idx="102">
                  <c:v>9.3655404412195136</c:v>
                </c:pt>
                <c:pt idx="103">
                  <c:v>9.6488637797518759</c:v>
                </c:pt>
                <c:pt idx="104">
                  <c:v>10.051734477380313</c:v>
                </c:pt>
                <c:pt idx="105">
                  <c:v>10.072938198308124</c:v>
                </c:pt>
                <c:pt idx="106">
                  <c:v>10.373432648266693</c:v>
                </c:pt>
                <c:pt idx="107">
                  <c:v>11.669461308412675</c:v>
                </c:pt>
                <c:pt idx="108">
                  <c:v>11.284672311452741</c:v>
                </c:pt>
                <c:pt idx="109">
                  <c:v>11.542889403733154</c:v>
                </c:pt>
                <c:pt idx="110">
                  <c:v>12.204107277819478</c:v>
                </c:pt>
                <c:pt idx="111">
                  <c:v>12.961977695766929</c:v>
                </c:pt>
                <c:pt idx="112">
                  <c:v>13.883884261505619</c:v>
                </c:pt>
                <c:pt idx="113">
                  <c:v>14.084734231521217</c:v>
                </c:pt>
                <c:pt idx="114">
                  <c:v>14.164085579778673</c:v>
                </c:pt>
                <c:pt idx="115">
                  <c:v>14.476417689887127</c:v>
                </c:pt>
                <c:pt idx="116">
                  <c:v>14.909988253398772</c:v>
                </c:pt>
                <c:pt idx="117">
                  <c:v>14.806441248131666</c:v>
                </c:pt>
                <c:pt idx="118">
                  <c:v>15.292695903519167</c:v>
                </c:pt>
                <c:pt idx="119">
                  <c:v>16.740532798774087</c:v>
                </c:pt>
                <c:pt idx="120">
                  <c:v>16.273140349119917</c:v>
                </c:pt>
                <c:pt idx="121">
                  <c:v>16.472429309005857</c:v>
                </c:pt>
                <c:pt idx="122">
                  <c:v>16.876861016763947</c:v>
                </c:pt>
                <c:pt idx="123">
                  <c:v>16.838616268587401</c:v>
                </c:pt>
                <c:pt idx="124">
                  <c:v>17.317846378391454</c:v>
                </c:pt>
                <c:pt idx="125">
                  <c:v>18.005211172149497</c:v>
                </c:pt>
                <c:pt idx="126">
                  <c:v>18.007032350634095</c:v>
                </c:pt>
                <c:pt idx="127">
                  <c:v>18.467530338882291</c:v>
                </c:pt>
                <c:pt idx="128">
                  <c:v>18.271233315078188</c:v>
                </c:pt>
                <c:pt idx="129">
                  <c:v>17.136118782464131</c:v>
                </c:pt>
                <c:pt idx="130">
                  <c:v>16.701767713887659</c:v>
                </c:pt>
                <c:pt idx="131">
                  <c:v>16.879592784490843</c:v>
                </c:pt>
                <c:pt idx="132">
                  <c:v>14.869792242560159</c:v>
                </c:pt>
                <c:pt idx="133">
                  <c:v>14.914411115432797</c:v>
                </c:pt>
                <c:pt idx="134">
                  <c:v>15.065829098009321</c:v>
                </c:pt>
                <c:pt idx="135">
                  <c:v>15.400275518287884</c:v>
                </c:pt>
                <c:pt idx="136">
                  <c:v>16.041460429043635</c:v>
                </c:pt>
                <c:pt idx="137">
                  <c:v>16.456298870999422</c:v>
                </c:pt>
                <c:pt idx="138">
                  <c:v>16.414151597498741</c:v>
                </c:pt>
                <c:pt idx="139">
                  <c:v>16.647262443527204</c:v>
                </c:pt>
                <c:pt idx="140">
                  <c:v>17.043498848104608</c:v>
                </c:pt>
                <c:pt idx="141">
                  <c:v>17.401230336150523</c:v>
                </c:pt>
                <c:pt idx="142">
                  <c:v>17.838833509163777</c:v>
                </c:pt>
                <c:pt idx="143">
                  <c:v>19.860731879599289</c:v>
                </c:pt>
                <c:pt idx="144">
                  <c:v>19.387875894491327</c:v>
                </c:pt>
                <c:pt idx="145">
                  <c:v>19.82014561622826</c:v>
                </c:pt>
                <c:pt idx="146">
                  <c:v>20.344384851437365</c:v>
                </c:pt>
                <c:pt idx="147">
                  <c:v>20.941731394385307</c:v>
                </c:pt>
                <c:pt idx="148">
                  <c:v>21.425644534578325</c:v>
                </c:pt>
                <c:pt idx="149">
                  <c:v>21.985396750237079</c:v>
                </c:pt>
                <c:pt idx="150">
                  <c:v>22.196653454450374</c:v>
                </c:pt>
                <c:pt idx="151">
                  <c:v>22.683688614902703</c:v>
                </c:pt>
                <c:pt idx="152">
                  <c:v>23.012151163017588</c:v>
                </c:pt>
                <c:pt idx="153">
                  <c:v>23.217814247599623</c:v>
                </c:pt>
                <c:pt idx="154">
                  <c:v>23.759744930944816</c:v>
                </c:pt>
                <c:pt idx="155">
                  <c:v>26.032315511367408</c:v>
                </c:pt>
                <c:pt idx="156">
                  <c:v>25.116262733614924</c:v>
                </c:pt>
                <c:pt idx="157">
                  <c:v>25.414155500024066</c:v>
                </c:pt>
                <c:pt idx="158">
                  <c:v>25.741967627251594</c:v>
                </c:pt>
                <c:pt idx="159">
                  <c:v>26.043893003162346</c:v>
                </c:pt>
                <c:pt idx="160">
                  <c:v>26.226140935799556</c:v>
                </c:pt>
                <c:pt idx="161">
                  <c:v>26.955913171413222</c:v>
                </c:pt>
                <c:pt idx="162">
                  <c:v>27.094062567887676</c:v>
                </c:pt>
                <c:pt idx="163">
                  <c:v>27.398199374815444</c:v>
                </c:pt>
                <c:pt idx="164">
                  <c:v>27.942601657532592</c:v>
                </c:pt>
                <c:pt idx="165">
                  <c:v>27.794695947747787</c:v>
                </c:pt>
                <c:pt idx="166">
                  <c:v>28.514451701696167</c:v>
                </c:pt>
                <c:pt idx="167">
                  <c:v>31.486614988559094</c:v>
                </c:pt>
                <c:pt idx="168">
                  <c:v>30.373484681937676</c:v>
                </c:pt>
                <c:pt idx="169">
                  <c:v>30.625067481167061</c:v>
                </c:pt>
                <c:pt idx="170">
                  <c:v>30.892130297515521</c:v>
                </c:pt>
                <c:pt idx="171">
                  <c:v>31.121078449864907</c:v>
                </c:pt>
                <c:pt idx="172">
                  <c:v>31.267423149520052</c:v>
                </c:pt>
                <c:pt idx="173">
                  <c:v>31.819890651240417</c:v>
                </c:pt>
                <c:pt idx="174">
                  <c:v>31.618650428692405</c:v>
                </c:pt>
                <c:pt idx="175">
                  <c:v>31.589901825471262</c:v>
                </c:pt>
                <c:pt idx="176">
                  <c:v>31.789711122067089</c:v>
                </c:pt>
                <c:pt idx="177">
                  <c:v>31.798817014490073</c:v>
                </c:pt>
                <c:pt idx="178">
                  <c:v>32.184126348159893</c:v>
                </c:pt>
                <c:pt idx="179">
                  <c:v>35.336846473352907</c:v>
                </c:pt>
                <c:pt idx="180">
                  <c:v>34.275489669365044</c:v>
                </c:pt>
                <c:pt idx="181">
                  <c:v>34.821452962211843</c:v>
                </c:pt>
                <c:pt idx="182">
                  <c:v>35.381075093693127</c:v>
                </c:pt>
                <c:pt idx="183">
                  <c:v>35.613275350479292</c:v>
                </c:pt>
                <c:pt idx="184">
                  <c:v>35.894647426349593</c:v>
                </c:pt>
                <c:pt idx="185">
                  <c:v>36.699738400719106</c:v>
                </c:pt>
                <c:pt idx="186">
                  <c:v>37.001013355742501</c:v>
                </c:pt>
                <c:pt idx="187">
                  <c:v>37.073860495126397</c:v>
                </c:pt>
                <c:pt idx="188">
                  <c:v>36.882246501711251</c:v>
                </c:pt>
                <c:pt idx="189">
                  <c:v>36.783122358478174</c:v>
                </c:pt>
                <c:pt idx="190">
                  <c:v>37.559594813804011</c:v>
                </c:pt>
                <c:pt idx="191">
                  <c:v>40.528505996230159</c:v>
                </c:pt>
                <c:pt idx="192">
                  <c:v>38.844696403042413</c:v>
                </c:pt>
                <c:pt idx="193">
                  <c:v>39.245095501298891</c:v>
                </c:pt>
                <c:pt idx="194">
                  <c:v>38.399938600268229</c:v>
                </c:pt>
                <c:pt idx="195">
                  <c:v>38.867851386632289</c:v>
                </c:pt>
                <c:pt idx="196">
                  <c:v>38.883201319573892</c:v>
                </c:pt>
                <c:pt idx="197">
                  <c:v>39.120344775103966</c:v>
                </c:pt>
                <c:pt idx="198">
                  <c:v>39.257193329803712</c:v>
                </c:pt>
                <c:pt idx="199">
                  <c:v>39.465848350467589</c:v>
                </c:pt>
                <c:pt idx="200">
                  <c:v>39.412383753526903</c:v>
                </c:pt>
                <c:pt idx="201">
                  <c:v>38.805671149801036</c:v>
                </c:pt>
                <c:pt idx="202">
                  <c:v>39.209842689204187</c:v>
                </c:pt>
                <c:pt idx="203">
                  <c:v>41.127023296775342</c:v>
                </c:pt>
                <c:pt idx="204">
                  <c:v>40.369933383892715</c:v>
                </c:pt>
                <c:pt idx="205">
                  <c:v>40.618784415395204</c:v>
                </c:pt>
                <c:pt idx="206">
                  <c:v>40.363559259196627</c:v>
                </c:pt>
                <c:pt idx="207">
                  <c:v>41.232651648881991</c:v>
                </c:pt>
                <c:pt idx="208">
                  <c:v>41.393305608058974</c:v>
                </c:pt>
                <c:pt idx="209">
                  <c:v>41.544073169748145</c:v>
                </c:pt>
                <c:pt idx="210">
                  <c:v>41.721247819463976</c:v>
                </c:pt>
                <c:pt idx="211">
                  <c:v>42.096540671468503</c:v>
                </c:pt>
                <c:pt idx="212">
                  <c:v>41.695230983969722</c:v>
                </c:pt>
                <c:pt idx="213">
                  <c:v>41.836372316526024</c:v>
                </c:pt>
                <c:pt idx="214">
                  <c:v>42.596063912958073</c:v>
                </c:pt>
                <c:pt idx="215">
                  <c:v>45.763223381850388</c:v>
                </c:pt>
                <c:pt idx="216">
                  <c:v>44.185042140769291</c:v>
                </c:pt>
                <c:pt idx="217">
                  <c:v>44.631360953673124</c:v>
                </c:pt>
                <c:pt idx="218">
                  <c:v>45.125420659708901</c:v>
                </c:pt>
                <c:pt idx="219">
                  <c:v>45.666700922166733</c:v>
                </c:pt>
                <c:pt idx="220">
                  <c:v>46.365773291897192</c:v>
                </c:pt>
                <c:pt idx="221">
                  <c:v>46.644153431685652</c:v>
                </c:pt>
                <c:pt idx="222">
                  <c:v>46.871540573905371</c:v>
                </c:pt>
                <c:pt idx="223">
                  <c:v>47.050926654638218</c:v>
                </c:pt>
                <c:pt idx="224">
                  <c:v>47.023869145724206</c:v>
                </c:pt>
                <c:pt idx="225">
                  <c:v>46.896646820157329</c:v>
                </c:pt>
                <c:pt idx="226">
                  <c:v>47.393568378097463</c:v>
                </c:pt>
                <c:pt idx="227">
                  <c:v>49.975739300901616</c:v>
                </c:pt>
                <c:pt idx="228">
                  <c:v>49.453841580886994</c:v>
                </c:pt>
                <c:pt idx="229">
                  <c:v>50.033366591521379</c:v>
                </c:pt>
                <c:pt idx="230">
                  <c:v>50.154214792392153</c:v>
                </c:pt>
                <c:pt idx="231">
                  <c:v>50.295486209125933</c:v>
                </c:pt>
                <c:pt idx="232">
                  <c:v>51.022786845367634</c:v>
                </c:pt>
                <c:pt idx="233">
                  <c:v>51.543383723607541</c:v>
                </c:pt>
                <c:pt idx="234">
                  <c:v>51.0917314594274</c:v>
                </c:pt>
                <c:pt idx="235">
                  <c:v>51.278272169921159</c:v>
                </c:pt>
                <c:pt idx="236">
                  <c:v>51.475609867145032</c:v>
                </c:pt>
                <c:pt idx="237">
                  <c:v>51.601141098404774</c:v>
                </c:pt>
                <c:pt idx="238">
                  <c:v>52.182487287523756</c:v>
                </c:pt>
                <c:pt idx="239">
                  <c:v>55.210586770699308</c:v>
                </c:pt>
                <c:pt idx="240">
                  <c:v>54.111765723599738</c:v>
                </c:pt>
                <c:pt idx="241">
                  <c:v>54.694542838670898</c:v>
                </c:pt>
                <c:pt idx="242">
                  <c:v>55.125771886988069</c:v>
                </c:pt>
                <c:pt idx="243">
                  <c:v>56.094899009148818</c:v>
                </c:pt>
                <c:pt idx="244">
                  <c:v>56.271032985444883</c:v>
                </c:pt>
                <c:pt idx="245">
                  <c:v>57.401854740202381</c:v>
                </c:pt>
                <c:pt idx="246">
                  <c:v>57.120352580154623</c:v>
                </c:pt>
                <c:pt idx="247">
                  <c:v>57.717178786392672</c:v>
                </c:pt>
                <c:pt idx="248">
                  <c:v>57.568362487365569</c:v>
                </c:pt>
                <c:pt idx="249">
                  <c:v>57.521141930943514</c:v>
                </c:pt>
                <c:pt idx="250">
                  <c:v>58.396868613679906</c:v>
                </c:pt>
                <c:pt idx="251">
                  <c:v>61.281745417459639</c:v>
                </c:pt>
                <c:pt idx="252">
                  <c:v>59.476046949981324</c:v>
                </c:pt>
                <c:pt idx="253">
                  <c:v>60.11528059807501</c:v>
                </c:pt>
                <c:pt idx="254">
                  <c:v>60.022400495360543</c:v>
                </c:pt>
                <c:pt idx="255">
                  <c:v>60.405758566368299</c:v>
                </c:pt>
                <c:pt idx="256">
                  <c:v>60.795230593717193</c:v>
                </c:pt>
                <c:pt idx="257">
                  <c:v>61.594077527568089</c:v>
                </c:pt>
                <c:pt idx="258">
                  <c:v>61.596158874407628</c:v>
                </c:pt>
                <c:pt idx="259">
                  <c:v>61.899385092093091</c:v>
                </c:pt>
                <c:pt idx="260">
                  <c:v>62.78746977168926</c:v>
                </c:pt>
                <c:pt idx="261">
                  <c:v>62.547594548432293</c:v>
                </c:pt>
                <c:pt idx="262">
                  <c:v>63.995301359509739</c:v>
                </c:pt>
                <c:pt idx="263">
                  <c:v>67.20187633417585</c:v>
                </c:pt>
                <c:pt idx="264">
                  <c:v>65.852383077089186</c:v>
                </c:pt>
                <c:pt idx="265">
                  <c:v>66.751654995947874</c:v>
                </c:pt>
                <c:pt idx="266">
                  <c:v>68.069147545376609</c:v>
                </c:pt>
                <c:pt idx="267">
                  <c:v>68.881783402039446</c:v>
                </c:pt>
                <c:pt idx="268">
                  <c:v>69.033071300438507</c:v>
                </c:pt>
                <c:pt idx="269">
                  <c:v>70.756166315222572</c:v>
                </c:pt>
                <c:pt idx="270">
                  <c:v>71.139654470407805</c:v>
                </c:pt>
                <c:pt idx="271">
                  <c:v>71.929005259303281</c:v>
                </c:pt>
                <c:pt idx="272">
                  <c:v>72.878229502310944</c:v>
                </c:pt>
                <c:pt idx="273">
                  <c:v>72.680111300022233</c:v>
                </c:pt>
                <c:pt idx="274">
                  <c:v>73.006622585475057</c:v>
                </c:pt>
                <c:pt idx="275">
                  <c:v>76.297101854610119</c:v>
                </c:pt>
                <c:pt idx="276">
                  <c:v>74.92640487659564</c:v>
                </c:pt>
                <c:pt idx="277">
                  <c:v>75.68063293757389</c:v>
                </c:pt>
                <c:pt idx="278">
                  <c:v>75.789123141584923</c:v>
                </c:pt>
                <c:pt idx="279">
                  <c:v>77.018028366155733</c:v>
                </c:pt>
                <c:pt idx="280">
                  <c:v>77.002158096504246</c:v>
                </c:pt>
                <c:pt idx="281">
                  <c:v>77.509226220287147</c:v>
                </c:pt>
                <c:pt idx="282">
                  <c:v>77.243594329890854</c:v>
                </c:pt>
                <c:pt idx="283">
                  <c:v>77.812322353795139</c:v>
                </c:pt>
                <c:pt idx="284">
                  <c:v>78.839076766575644</c:v>
                </c:pt>
                <c:pt idx="285">
                  <c:v>79.109001434828471</c:v>
                </c:pt>
                <c:pt idx="286">
                  <c:v>81.058703086767451</c:v>
                </c:pt>
                <c:pt idx="287">
                  <c:v>86.184540015844235</c:v>
                </c:pt>
                <c:pt idx="288">
                  <c:v>84.958366559000325</c:v>
                </c:pt>
                <c:pt idx="289">
                  <c:v>86.713722449797245</c:v>
                </c:pt>
                <c:pt idx="290">
                  <c:v>88.721961981598298</c:v>
                </c:pt>
                <c:pt idx="291">
                  <c:v>89.07553077596512</c:v>
                </c:pt>
                <c:pt idx="292">
                  <c:v>89.749509907861366</c:v>
                </c:pt>
                <c:pt idx="293">
                  <c:v>90.568767049157501</c:v>
                </c:pt>
                <c:pt idx="294">
                  <c:v>92.13263903071676</c:v>
                </c:pt>
                <c:pt idx="295">
                  <c:v>95.395020117518044</c:v>
                </c:pt>
                <c:pt idx="296">
                  <c:v>97.689054587223396</c:v>
                </c:pt>
                <c:pt idx="297">
                  <c:v>98.391118893035667</c:v>
                </c:pt>
                <c:pt idx="2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0-4941-BD78-5413BA8A4D59}"/>
            </c:ext>
          </c:extLst>
        </c:ser>
        <c:ser>
          <c:idx val="1"/>
          <c:order val="1"/>
          <c:tx>
            <c:strRef>
              <c:f>Лист5!$V$14</c:f>
              <c:strCache>
                <c:ptCount val="1"/>
                <c:pt idx="0">
                  <c:v>Курс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Лист5!$T$14:$T$398</c:f>
              <c:strCache>
                <c:ptCount val="300"/>
                <c:pt idx="0">
                  <c:v>Период</c:v>
                </c:pt>
                <c:pt idx="1">
                  <c:v>2/1/1998</c:v>
                </c:pt>
                <c:pt idx="2">
                  <c:v>3/1/1998</c:v>
                </c:pt>
                <c:pt idx="3">
                  <c:v>4/1/1998</c:v>
                </c:pt>
                <c:pt idx="4">
                  <c:v>5/1/1998</c:v>
                </c:pt>
                <c:pt idx="5">
                  <c:v>6/1/1998</c:v>
                </c:pt>
                <c:pt idx="6">
                  <c:v>7/1/1998</c:v>
                </c:pt>
                <c:pt idx="7">
                  <c:v>8/1/1998</c:v>
                </c:pt>
                <c:pt idx="8">
                  <c:v>9/1/1998</c:v>
                </c:pt>
                <c:pt idx="9">
                  <c:v>10/1/1998</c:v>
                </c:pt>
                <c:pt idx="10">
                  <c:v>11/1/1998</c:v>
                </c:pt>
                <c:pt idx="11">
                  <c:v>12/1/1998</c:v>
                </c:pt>
                <c:pt idx="12">
                  <c:v>1/1/1999</c:v>
                </c:pt>
                <c:pt idx="13">
                  <c:v>2/1/1999</c:v>
                </c:pt>
                <c:pt idx="14">
                  <c:v>3/1/1999</c:v>
                </c:pt>
                <c:pt idx="15">
                  <c:v>4/1/1999</c:v>
                </c:pt>
                <c:pt idx="16">
                  <c:v>5/1/1999</c:v>
                </c:pt>
                <c:pt idx="17">
                  <c:v>6/1/1999</c:v>
                </c:pt>
                <c:pt idx="18">
                  <c:v>7/1/1999</c:v>
                </c:pt>
                <c:pt idx="19">
                  <c:v>8/1/1999</c:v>
                </c:pt>
                <c:pt idx="20">
                  <c:v>9/1/1999</c:v>
                </c:pt>
                <c:pt idx="21">
                  <c:v>10/1/1999</c:v>
                </c:pt>
                <c:pt idx="22">
                  <c:v>11/1/1999</c:v>
                </c:pt>
                <c:pt idx="23">
                  <c:v>12/1/1999</c:v>
                </c:pt>
                <c:pt idx="24">
                  <c:v>1/1/2000</c:v>
                </c:pt>
                <c:pt idx="25">
                  <c:v>2/1/2000</c:v>
                </c:pt>
                <c:pt idx="26">
                  <c:v>3/1/2000</c:v>
                </c:pt>
                <c:pt idx="27">
                  <c:v>4/1/2000</c:v>
                </c:pt>
                <c:pt idx="28">
                  <c:v>5/1/2000</c:v>
                </c:pt>
                <c:pt idx="29">
                  <c:v>6/1/2000</c:v>
                </c:pt>
                <c:pt idx="30">
                  <c:v>7/1/2000</c:v>
                </c:pt>
                <c:pt idx="31">
                  <c:v>8/1/2000</c:v>
                </c:pt>
                <c:pt idx="32">
                  <c:v>9/1/2000</c:v>
                </c:pt>
                <c:pt idx="33">
                  <c:v>10/1/2000</c:v>
                </c:pt>
                <c:pt idx="34">
                  <c:v>11/1/2000</c:v>
                </c:pt>
                <c:pt idx="35">
                  <c:v>12/1/2000</c:v>
                </c:pt>
                <c:pt idx="36">
                  <c:v>1/1/2001</c:v>
                </c:pt>
                <c:pt idx="37">
                  <c:v>2/1/2001</c:v>
                </c:pt>
                <c:pt idx="38">
                  <c:v>3/1/2001</c:v>
                </c:pt>
                <c:pt idx="39">
                  <c:v>4/1/2001</c:v>
                </c:pt>
                <c:pt idx="40">
                  <c:v>5/1/2001</c:v>
                </c:pt>
                <c:pt idx="41">
                  <c:v>6/1/2001</c:v>
                </c:pt>
                <c:pt idx="42">
                  <c:v>7/1/2001</c:v>
                </c:pt>
                <c:pt idx="43">
                  <c:v>8/1/2001</c:v>
                </c:pt>
                <c:pt idx="44">
                  <c:v>9/1/2001</c:v>
                </c:pt>
                <c:pt idx="45">
                  <c:v>10/1/2001</c:v>
                </c:pt>
                <c:pt idx="46">
                  <c:v>11/1/2001</c:v>
                </c:pt>
                <c:pt idx="47">
                  <c:v>12/1/2001</c:v>
                </c:pt>
                <c:pt idx="48">
                  <c:v>1/1/2002</c:v>
                </c:pt>
                <c:pt idx="49">
                  <c:v>2/1/2002</c:v>
                </c:pt>
                <c:pt idx="50">
                  <c:v>3/1/2002</c:v>
                </c:pt>
                <c:pt idx="51">
                  <c:v>4/1/2002</c:v>
                </c:pt>
                <c:pt idx="52">
                  <c:v>5/1/2002</c:v>
                </c:pt>
                <c:pt idx="53">
                  <c:v>6/1/2002</c:v>
                </c:pt>
                <c:pt idx="54">
                  <c:v>7/1/2002</c:v>
                </c:pt>
                <c:pt idx="55">
                  <c:v>8/1/2002</c:v>
                </c:pt>
                <c:pt idx="56">
                  <c:v>9/1/2002</c:v>
                </c:pt>
                <c:pt idx="57">
                  <c:v>10/1/2002</c:v>
                </c:pt>
                <c:pt idx="58">
                  <c:v>11/1/2002</c:v>
                </c:pt>
                <c:pt idx="59">
                  <c:v>12/1/2002</c:v>
                </c:pt>
                <c:pt idx="60">
                  <c:v>1/1/2003</c:v>
                </c:pt>
                <c:pt idx="61">
                  <c:v>2/1/2003</c:v>
                </c:pt>
                <c:pt idx="62">
                  <c:v>3/1/2003</c:v>
                </c:pt>
                <c:pt idx="63">
                  <c:v>4/1/2003</c:v>
                </c:pt>
                <c:pt idx="64">
                  <c:v>5/1/2003</c:v>
                </c:pt>
                <c:pt idx="65">
                  <c:v>6/1/2003</c:v>
                </c:pt>
                <c:pt idx="66">
                  <c:v>7/1/2003</c:v>
                </c:pt>
                <c:pt idx="67">
                  <c:v>8/1/2003</c:v>
                </c:pt>
                <c:pt idx="68">
                  <c:v>9/1/2003</c:v>
                </c:pt>
                <c:pt idx="69">
                  <c:v>10/1/2003</c:v>
                </c:pt>
                <c:pt idx="70">
                  <c:v>11/1/2003</c:v>
                </c:pt>
                <c:pt idx="71">
                  <c:v>12/1/2003</c:v>
                </c:pt>
                <c:pt idx="72">
                  <c:v>1/1/2004</c:v>
                </c:pt>
                <c:pt idx="73">
                  <c:v>2/1/2004</c:v>
                </c:pt>
                <c:pt idx="74">
                  <c:v>3/1/2004</c:v>
                </c:pt>
                <c:pt idx="75">
                  <c:v>4/1/2004</c:v>
                </c:pt>
                <c:pt idx="76">
                  <c:v>5/1/2004</c:v>
                </c:pt>
                <c:pt idx="77">
                  <c:v>6/1/2004</c:v>
                </c:pt>
                <c:pt idx="78">
                  <c:v>7/1/2004</c:v>
                </c:pt>
                <c:pt idx="79">
                  <c:v>8/1/2004</c:v>
                </c:pt>
                <c:pt idx="80">
                  <c:v>9/1/2004</c:v>
                </c:pt>
                <c:pt idx="81">
                  <c:v>10/1/2004</c:v>
                </c:pt>
                <c:pt idx="82">
                  <c:v>11/1/2004</c:v>
                </c:pt>
                <c:pt idx="83">
                  <c:v>12/1/2004</c:v>
                </c:pt>
                <c:pt idx="84">
                  <c:v>1/1/2005</c:v>
                </c:pt>
                <c:pt idx="85">
                  <c:v>2/1/2005</c:v>
                </c:pt>
                <c:pt idx="86">
                  <c:v>3/1/2005</c:v>
                </c:pt>
                <c:pt idx="87">
                  <c:v>4/1/2005</c:v>
                </c:pt>
                <c:pt idx="88">
                  <c:v>5/1/2005</c:v>
                </c:pt>
                <c:pt idx="89">
                  <c:v>6/1/2005</c:v>
                </c:pt>
                <c:pt idx="90">
                  <c:v>7/1/2005</c:v>
                </c:pt>
                <c:pt idx="91">
                  <c:v>8/1/2005</c:v>
                </c:pt>
                <c:pt idx="92">
                  <c:v>9/1/2005</c:v>
                </c:pt>
                <c:pt idx="93">
                  <c:v>10/1/2005</c:v>
                </c:pt>
                <c:pt idx="94">
                  <c:v>11/1/2005</c:v>
                </c:pt>
                <c:pt idx="95">
                  <c:v>12/1/2005</c:v>
                </c:pt>
                <c:pt idx="96">
                  <c:v>1/1/2006</c:v>
                </c:pt>
                <c:pt idx="97">
                  <c:v>2/1/2006</c:v>
                </c:pt>
                <c:pt idx="98">
                  <c:v>3/1/2006</c:v>
                </c:pt>
                <c:pt idx="99">
                  <c:v>4/1/2006</c:v>
                </c:pt>
                <c:pt idx="100">
                  <c:v>5/1/2006</c:v>
                </c:pt>
                <c:pt idx="101">
                  <c:v>6/1/2006</c:v>
                </c:pt>
                <c:pt idx="102">
                  <c:v>7/1/2006</c:v>
                </c:pt>
                <c:pt idx="103">
                  <c:v>8/1/2006</c:v>
                </c:pt>
                <c:pt idx="104">
                  <c:v>9/1/2006</c:v>
                </c:pt>
                <c:pt idx="105">
                  <c:v>10/1/2006</c:v>
                </c:pt>
                <c:pt idx="106">
                  <c:v>11/1/2006</c:v>
                </c:pt>
                <c:pt idx="107">
                  <c:v>12/1/2006</c:v>
                </c:pt>
                <c:pt idx="108">
                  <c:v>1/1/2007</c:v>
                </c:pt>
                <c:pt idx="109">
                  <c:v>2/1/2007</c:v>
                </c:pt>
                <c:pt idx="110">
                  <c:v>3/1/2007</c:v>
                </c:pt>
                <c:pt idx="111">
                  <c:v>4/1/2007</c:v>
                </c:pt>
                <c:pt idx="112">
                  <c:v>5/1/2007</c:v>
                </c:pt>
                <c:pt idx="113">
                  <c:v>6/1/2007</c:v>
                </c:pt>
                <c:pt idx="114">
                  <c:v>7/1/2007</c:v>
                </c:pt>
                <c:pt idx="115">
                  <c:v>8/1/2007</c:v>
                </c:pt>
                <c:pt idx="116">
                  <c:v>9/1/2007</c:v>
                </c:pt>
                <c:pt idx="117">
                  <c:v>10/1/2007</c:v>
                </c:pt>
                <c:pt idx="118">
                  <c:v>11/1/2007</c:v>
                </c:pt>
                <c:pt idx="119">
                  <c:v>12/1/2007</c:v>
                </c:pt>
                <c:pt idx="120">
                  <c:v>1/1/2008</c:v>
                </c:pt>
                <c:pt idx="121">
                  <c:v>2/1/2008</c:v>
                </c:pt>
                <c:pt idx="122">
                  <c:v>3/1/2008</c:v>
                </c:pt>
                <c:pt idx="123">
                  <c:v>4/1/2008</c:v>
                </c:pt>
                <c:pt idx="124">
                  <c:v>5/1/2008</c:v>
                </c:pt>
                <c:pt idx="125">
                  <c:v>6/1/2008</c:v>
                </c:pt>
                <c:pt idx="126">
                  <c:v>7/1/2008</c:v>
                </c:pt>
                <c:pt idx="127">
                  <c:v>8/1/2008</c:v>
                </c:pt>
                <c:pt idx="128">
                  <c:v>9/1/2008</c:v>
                </c:pt>
                <c:pt idx="129">
                  <c:v>10/1/2008</c:v>
                </c:pt>
                <c:pt idx="130">
                  <c:v>11/1/2008</c:v>
                </c:pt>
                <c:pt idx="131">
                  <c:v>12/1/2008</c:v>
                </c:pt>
                <c:pt idx="132">
                  <c:v>1/1/2009</c:v>
                </c:pt>
                <c:pt idx="133">
                  <c:v>2/1/2009</c:v>
                </c:pt>
                <c:pt idx="134">
                  <c:v>3/1/2009</c:v>
                </c:pt>
                <c:pt idx="135">
                  <c:v>4/1/2009</c:v>
                </c:pt>
                <c:pt idx="136">
                  <c:v>5/1/2009</c:v>
                </c:pt>
                <c:pt idx="137">
                  <c:v>6/1/2009</c:v>
                </c:pt>
                <c:pt idx="138">
                  <c:v>7/1/2009</c:v>
                </c:pt>
                <c:pt idx="139">
                  <c:v>8/1/2009</c:v>
                </c:pt>
                <c:pt idx="140">
                  <c:v>9/1/2009</c:v>
                </c:pt>
                <c:pt idx="141">
                  <c:v>10/1/2009</c:v>
                </c:pt>
                <c:pt idx="142">
                  <c:v>11/1/2009</c:v>
                </c:pt>
                <c:pt idx="143">
                  <c:v>12/1/2009</c:v>
                </c:pt>
                <c:pt idx="144">
                  <c:v>1/1/2010</c:v>
                </c:pt>
                <c:pt idx="145">
                  <c:v>2/1/2010</c:v>
                </c:pt>
                <c:pt idx="146">
                  <c:v>3/1/2010</c:v>
                </c:pt>
                <c:pt idx="147">
                  <c:v>4/1/2010</c:v>
                </c:pt>
                <c:pt idx="148">
                  <c:v>5/1/2010</c:v>
                </c:pt>
                <c:pt idx="149">
                  <c:v>6/1/2010</c:v>
                </c:pt>
                <c:pt idx="150">
                  <c:v>7/1/2010</c:v>
                </c:pt>
                <c:pt idx="151">
                  <c:v>8/1/2010</c:v>
                </c:pt>
                <c:pt idx="152">
                  <c:v>9/1/2010</c:v>
                </c:pt>
                <c:pt idx="153">
                  <c:v>10/1/2010</c:v>
                </c:pt>
                <c:pt idx="154">
                  <c:v>11/1/2010</c:v>
                </c:pt>
                <c:pt idx="155">
                  <c:v>12/1/2010</c:v>
                </c:pt>
                <c:pt idx="156">
                  <c:v>1/1/2011</c:v>
                </c:pt>
                <c:pt idx="157">
                  <c:v>2/1/2011</c:v>
                </c:pt>
                <c:pt idx="158">
                  <c:v>3/1/2011</c:v>
                </c:pt>
                <c:pt idx="159">
                  <c:v>4/1/2011</c:v>
                </c:pt>
                <c:pt idx="160">
                  <c:v>5/1/2011</c:v>
                </c:pt>
                <c:pt idx="161">
                  <c:v>6/1/2011</c:v>
                </c:pt>
                <c:pt idx="162">
                  <c:v>7/1/2011</c:v>
                </c:pt>
                <c:pt idx="163">
                  <c:v>8/1/2011</c:v>
                </c:pt>
                <c:pt idx="164">
                  <c:v>9/1/2011</c:v>
                </c:pt>
                <c:pt idx="165">
                  <c:v>10/1/2011</c:v>
                </c:pt>
                <c:pt idx="166">
                  <c:v>11/1/2011</c:v>
                </c:pt>
                <c:pt idx="167">
                  <c:v>12/1/2011</c:v>
                </c:pt>
                <c:pt idx="168">
                  <c:v>1/1/2012</c:v>
                </c:pt>
                <c:pt idx="169">
                  <c:v>2/1/2012</c:v>
                </c:pt>
                <c:pt idx="170">
                  <c:v>3/1/2012</c:v>
                </c:pt>
                <c:pt idx="171">
                  <c:v>4/1/2012</c:v>
                </c:pt>
                <c:pt idx="172">
                  <c:v>5/1/2012</c:v>
                </c:pt>
                <c:pt idx="173">
                  <c:v>6/1/2012</c:v>
                </c:pt>
                <c:pt idx="174">
                  <c:v>7/1/2012</c:v>
                </c:pt>
                <c:pt idx="175">
                  <c:v>8/1/2012</c:v>
                </c:pt>
                <c:pt idx="176">
                  <c:v>9/1/2012</c:v>
                </c:pt>
                <c:pt idx="177">
                  <c:v>10/1/2012</c:v>
                </c:pt>
                <c:pt idx="178">
                  <c:v>11/1/2012</c:v>
                </c:pt>
                <c:pt idx="179">
                  <c:v>12/1/2012</c:v>
                </c:pt>
                <c:pt idx="180">
                  <c:v>1/1/2013</c:v>
                </c:pt>
                <c:pt idx="181">
                  <c:v>2/1/2013</c:v>
                </c:pt>
                <c:pt idx="182">
                  <c:v>3/1/2013</c:v>
                </c:pt>
                <c:pt idx="183">
                  <c:v>4/1/2013</c:v>
                </c:pt>
                <c:pt idx="184">
                  <c:v>5/1/2013</c:v>
                </c:pt>
                <c:pt idx="185">
                  <c:v>6/1/2013</c:v>
                </c:pt>
                <c:pt idx="186">
                  <c:v>7/1/2013</c:v>
                </c:pt>
                <c:pt idx="187">
                  <c:v>8/1/2013</c:v>
                </c:pt>
                <c:pt idx="188">
                  <c:v>9/1/2013</c:v>
                </c:pt>
                <c:pt idx="189">
                  <c:v>10/1/2013</c:v>
                </c:pt>
                <c:pt idx="190">
                  <c:v>11/1/2013</c:v>
                </c:pt>
                <c:pt idx="191">
                  <c:v>12/1/2013</c:v>
                </c:pt>
                <c:pt idx="192">
                  <c:v>1/1/2014</c:v>
                </c:pt>
                <c:pt idx="193">
                  <c:v>2/1/2014</c:v>
                </c:pt>
                <c:pt idx="194">
                  <c:v>3/1/2014</c:v>
                </c:pt>
                <c:pt idx="195">
                  <c:v>4/1/2014</c:v>
                </c:pt>
                <c:pt idx="196">
                  <c:v>5/1/2014</c:v>
                </c:pt>
                <c:pt idx="197">
                  <c:v>6/1/2014</c:v>
                </c:pt>
                <c:pt idx="198">
                  <c:v>7/1/2014</c:v>
                </c:pt>
                <c:pt idx="199">
                  <c:v>8/1/2014</c:v>
                </c:pt>
                <c:pt idx="200">
                  <c:v>9/1/2014</c:v>
                </c:pt>
                <c:pt idx="201">
                  <c:v>10/1/2014</c:v>
                </c:pt>
                <c:pt idx="202">
                  <c:v>11/1/2014</c:v>
                </c:pt>
                <c:pt idx="203">
                  <c:v>12/1/2014</c:v>
                </c:pt>
                <c:pt idx="204">
                  <c:v>1/1/2015</c:v>
                </c:pt>
                <c:pt idx="205">
                  <c:v>2/1/2015</c:v>
                </c:pt>
                <c:pt idx="206">
                  <c:v>3/1/2015</c:v>
                </c:pt>
                <c:pt idx="207">
                  <c:v>4/1/2015</c:v>
                </c:pt>
                <c:pt idx="208">
                  <c:v>5/1/2015</c:v>
                </c:pt>
                <c:pt idx="209">
                  <c:v>6/1/2015</c:v>
                </c:pt>
                <c:pt idx="210">
                  <c:v>7/1/2015</c:v>
                </c:pt>
                <c:pt idx="211">
                  <c:v>8/1/2015</c:v>
                </c:pt>
                <c:pt idx="212">
                  <c:v>9/1/2015</c:v>
                </c:pt>
                <c:pt idx="213">
                  <c:v>10/1/2015</c:v>
                </c:pt>
                <c:pt idx="214">
                  <c:v>11/1/2015</c:v>
                </c:pt>
                <c:pt idx="215">
                  <c:v>12/1/2015</c:v>
                </c:pt>
                <c:pt idx="216">
                  <c:v>1/1/2016</c:v>
                </c:pt>
                <c:pt idx="217">
                  <c:v>2/1/2016</c:v>
                </c:pt>
                <c:pt idx="218">
                  <c:v>3/1/2016</c:v>
                </c:pt>
                <c:pt idx="219">
                  <c:v>4/1/2016</c:v>
                </c:pt>
                <c:pt idx="220">
                  <c:v>5/1/2016</c:v>
                </c:pt>
                <c:pt idx="221">
                  <c:v>6/1/2016</c:v>
                </c:pt>
                <c:pt idx="222">
                  <c:v>7/1/2016</c:v>
                </c:pt>
                <c:pt idx="223">
                  <c:v>8/1/2016</c:v>
                </c:pt>
                <c:pt idx="224">
                  <c:v>9/1/2016</c:v>
                </c:pt>
                <c:pt idx="225">
                  <c:v>10/1/2016</c:v>
                </c:pt>
                <c:pt idx="226">
                  <c:v>11/1/2016</c:v>
                </c:pt>
                <c:pt idx="227">
                  <c:v>12/1/2016</c:v>
                </c:pt>
                <c:pt idx="228">
                  <c:v>1/1/2017</c:v>
                </c:pt>
                <c:pt idx="229">
                  <c:v>2/1/2017</c:v>
                </c:pt>
                <c:pt idx="230">
                  <c:v>3/1/2017</c:v>
                </c:pt>
                <c:pt idx="231">
                  <c:v>4/1/2017</c:v>
                </c:pt>
                <c:pt idx="232">
                  <c:v>5/1/2017</c:v>
                </c:pt>
                <c:pt idx="233">
                  <c:v>6/1/2017</c:v>
                </c:pt>
                <c:pt idx="234">
                  <c:v>7/1/2017</c:v>
                </c:pt>
                <c:pt idx="235">
                  <c:v>8/1/2017</c:v>
                </c:pt>
                <c:pt idx="236">
                  <c:v>9/1/2017</c:v>
                </c:pt>
                <c:pt idx="237">
                  <c:v>10/1/2017</c:v>
                </c:pt>
                <c:pt idx="238">
                  <c:v>11/1/2017</c:v>
                </c:pt>
                <c:pt idx="239">
                  <c:v>12/1/2017</c:v>
                </c:pt>
                <c:pt idx="240">
                  <c:v>1/1/2018</c:v>
                </c:pt>
                <c:pt idx="241">
                  <c:v>2/1/2018</c:v>
                </c:pt>
                <c:pt idx="242">
                  <c:v>3/1/2018</c:v>
                </c:pt>
                <c:pt idx="243">
                  <c:v>4/1/2018</c:v>
                </c:pt>
                <c:pt idx="244">
                  <c:v>5/1/2018</c:v>
                </c:pt>
                <c:pt idx="245">
                  <c:v>6/1/2018</c:v>
                </c:pt>
                <c:pt idx="246">
                  <c:v>7/1/2018</c:v>
                </c:pt>
                <c:pt idx="247">
                  <c:v>8/1/2018</c:v>
                </c:pt>
                <c:pt idx="248">
                  <c:v>9/1/2018</c:v>
                </c:pt>
                <c:pt idx="249">
                  <c:v>10/1/2018</c:v>
                </c:pt>
                <c:pt idx="250">
                  <c:v>11/1/2018</c:v>
                </c:pt>
                <c:pt idx="251">
                  <c:v>12/1/2018</c:v>
                </c:pt>
                <c:pt idx="252">
                  <c:v>1/1/2019</c:v>
                </c:pt>
                <c:pt idx="253">
                  <c:v>2/1/2019</c:v>
                </c:pt>
                <c:pt idx="254">
                  <c:v>3/1/2019</c:v>
                </c:pt>
                <c:pt idx="255">
                  <c:v>4/1/2019</c:v>
                </c:pt>
                <c:pt idx="256">
                  <c:v>5/1/2019</c:v>
                </c:pt>
                <c:pt idx="257">
                  <c:v>6/1/2019</c:v>
                </c:pt>
                <c:pt idx="258">
                  <c:v>7/1/2019</c:v>
                </c:pt>
                <c:pt idx="259">
                  <c:v>8/1/2019</c:v>
                </c:pt>
                <c:pt idx="260">
                  <c:v>9/1/2019</c:v>
                </c:pt>
                <c:pt idx="261">
                  <c:v>10/1/2019</c:v>
                </c:pt>
                <c:pt idx="262">
                  <c:v>11/1/2019</c:v>
                </c:pt>
                <c:pt idx="263">
                  <c:v>12/1/2019</c:v>
                </c:pt>
                <c:pt idx="264">
                  <c:v>1/1/2020</c:v>
                </c:pt>
                <c:pt idx="265">
                  <c:v>2/1/2020</c:v>
                </c:pt>
                <c:pt idx="266">
                  <c:v>3/1/2020</c:v>
                </c:pt>
                <c:pt idx="267">
                  <c:v>4/1/2020</c:v>
                </c:pt>
                <c:pt idx="268">
                  <c:v>5/1/2020</c:v>
                </c:pt>
                <c:pt idx="269">
                  <c:v>6/1/2020</c:v>
                </c:pt>
                <c:pt idx="270">
                  <c:v>7/1/2020</c:v>
                </c:pt>
                <c:pt idx="271">
                  <c:v>8/1/2020</c:v>
                </c:pt>
                <c:pt idx="272">
                  <c:v>9/1/2020</c:v>
                </c:pt>
                <c:pt idx="273">
                  <c:v>10/1/2020</c:v>
                </c:pt>
                <c:pt idx="274">
                  <c:v>11/1/2020</c:v>
                </c:pt>
                <c:pt idx="275">
                  <c:v>12/1/2020</c:v>
                </c:pt>
                <c:pt idx="276">
                  <c:v>1/1/2021</c:v>
                </c:pt>
                <c:pt idx="277">
                  <c:v>2/1/2021</c:v>
                </c:pt>
                <c:pt idx="278">
                  <c:v>3/1/2021</c:v>
                </c:pt>
                <c:pt idx="279">
                  <c:v>4/1/2021</c:v>
                </c:pt>
                <c:pt idx="280">
                  <c:v>5/1/2021</c:v>
                </c:pt>
                <c:pt idx="281">
                  <c:v>6/1/2021</c:v>
                </c:pt>
                <c:pt idx="282">
                  <c:v>7/1/2021</c:v>
                </c:pt>
                <c:pt idx="283">
                  <c:v>8/1/2021</c:v>
                </c:pt>
                <c:pt idx="284">
                  <c:v>9/1/2021</c:v>
                </c:pt>
                <c:pt idx="285">
                  <c:v>10/1/2021</c:v>
                </c:pt>
                <c:pt idx="286">
                  <c:v>11/1/2021</c:v>
                </c:pt>
                <c:pt idx="287">
                  <c:v>12/1/2021</c:v>
                </c:pt>
                <c:pt idx="288">
                  <c:v>1/1/2022</c:v>
                </c:pt>
                <c:pt idx="289">
                  <c:v>2/1/2022</c:v>
                </c:pt>
                <c:pt idx="290">
                  <c:v>3/1/2022</c:v>
                </c:pt>
                <c:pt idx="291">
                  <c:v>4/1/2022</c:v>
                </c:pt>
                <c:pt idx="292">
                  <c:v>5/1/2022</c:v>
                </c:pt>
                <c:pt idx="293">
                  <c:v>6/1/2022</c:v>
                </c:pt>
                <c:pt idx="294">
                  <c:v>7/1/2022</c:v>
                </c:pt>
                <c:pt idx="295">
                  <c:v>8/1/2022</c:v>
                </c:pt>
                <c:pt idx="296">
                  <c:v>9/1/2022</c:v>
                </c:pt>
                <c:pt idx="297">
                  <c:v>10/1/2022</c:v>
                </c:pt>
                <c:pt idx="298">
                  <c:v>11/1/2022</c:v>
                </c:pt>
                <c:pt idx="299">
                  <c:v>12/1/2022</c:v>
                </c:pt>
              </c:strCache>
            </c:strRef>
          </c:cat>
          <c:val>
            <c:numRef>
              <c:f>Лист5!$V$15:$V$398</c:f>
              <c:numCache>
                <c:formatCode>General</c:formatCode>
                <c:ptCount val="299"/>
                <c:pt idx="0">
                  <c:v>5.8471054411906831</c:v>
                </c:pt>
                <c:pt idx="1">
                  <c:v>5.885763989562192</c:v>
                </c:pt>
                <c:pt idx="2">
                  <c:v>5.914757900840824</c:v>
                </c:pt>
                <c:pt idx="3">
                  <c:v>5.943751812119455</c:v>
                </c:pt>
                <c:pt idx="4">
                  <c:v>5.972745723398087</c:v>
                </c:pt>
                <c:pt idx="5">
                  <c:v>6.0114042717695941</c:v>
                </c:pt>
                <c:pt idx="6">
                  <c:v>6.5236300376920848</c:v>
                </c:pt>
                <c:pt idx="7">
                  <c:v>13.92674205083599</c:v>
                </c:pt>
                <c:pt idx="8">
                  <c:v>15.376437614767566</c:v>
                </c:pt>
                <c:pt idx="9">
                  <c:v>15.917657291968686</c:v>
                </c:pt>
                <c:pt idx="10">
                  <c:v>19.319609548661447</c:v>
                </c:pt>
                <c:pt idx="11">
                  <c:v>21.532811442930321</c:v>
                </c:pt>
                <c:pt idx="12">
                  <c:v>22.141683579781578</c:v>
                </c:pt>
                <c:pt idx="13">
                  <c:v>22.711897168261331</c:v>
                </c:pt>
                <c:pt idx="14">
                  <c:v>23.900647530685223</c:v>
                </c:pt>
                <c:pt idx="15">
                  <c:v>23.639702329177538</c:v>
                </c:pt>
                <c:pt idx="16">
                  <c:v>23.475403498598624</c:v>
                </c:pt>
                <c:pt idx="17">
                  <c:v>23.485068135691503</c:v>
                </c:pt>
                <c:pt idx="18">
                  <c:v>23.881318256499473</c:v>
                </c:pt>
                <c:pt idx="19">
                  <c:v>24.606166038465254</c:v>
                </c:pt>
                <c:pt idx="20">
                  <c:v>24.867111239972942</c:v>
                </c:pt>
                <c:pt idx="21">
                  <c:v>25.427660191359813</c:v>
                </c:pt>
                <c:pt idx="22">
                  <c:v>25.891562771817917</c:v>
                </c:pt>
                <c:pt idx="23">
                  <c:v>27.302599787377986</c:v>
                </c:pt>
                <c:pt idx="24">
                  <c:v>27.756837730743211</c:v>
                </c:pt>
                <c:pt idx="25">
                  <c:v>27.505557166328405</c:v>
                </c:pt>
                <c:pt idx="26">
                  <c:v>27.640862085628687</c:v>
                </c:pt>
                <c:pt idx="27">
                  <c:v>27.360587609935244</c:v>
                </c:pt>
                <c:pt idx="28">
                  <c:v>27.292935150285107</c:v>
                </c:pt>
                <c:pt idx="29">
                  <c:v>26.916014303662898</c:v>
                </c:pt>
                <c:pt idx="30">
                  <c:v>26.809703295641246</c:v>
                </c:pt>
                <c:pt idx="31">
                  <c:v>26.867691118198511</c:v>
                </c:pt>
                <c:pt idx="32">
                  <c:v>26.935343577848652</c:v>
                </c:pt>
                <c:pt idx="33">
                  <c:v>26.877355755291386</c:v>
                </c:pt>
                <c:pt idx="34">
                  <c:v>27.089977771334688</c:v>
                </c:pt>
                <c:pt idx="35">
                  <c:v>27.41857543249251</c:v>
                </c:pt>
                <c:pt idx="36">
                  <c:v>27.631197448535808</c:v>
                </c:pt>
                <c:pt idx="37">
                  <c:v>27.718179182371699</c:v>
                </c:pt>
                <c:pt idx="38">
                  <c:v>27.882478012950617</c:v>
                </c:pt>
                <c:pt idx="39">
                  <c:v>28.056441480622404</c:v>
                </c:pt>
                <c:pt idx="40">
                  <c:v>28.13375857736542</c:v>
                </c:pt>
                <c:pt idx="41">
                  <c:v>28.240069585387069</c:v>
                </c:pt>
                <c:pt idx="42">
                  <c:v>28.356045230501593</c:v>
                </c:pt>
                <c:pt idx="43">
                  <c:v>28.443026964337488</c:v>
                </c:pt>
                <c:pt idx="44">
                  <c:v>28.549337972359137</c:v>
                </c:pt>
                <c:pt idx="45">
                  <c:v>28.800618536773946</c:v>
                </c:pt>
                <c:pt idx="46">
                  <c:v>29.09055764956026</c:v>
                </c:pt>
                <c:pt idx="47">
                  <c:v>29.448149221996715</c:v>
                </c:pt>
                <c:pt idx="48">
                  <c:v>29.776746883154537</c:v>
                </c:pt>
                <c:pt idx="49">
                  <c:v>30.018362810476464</c:v>
                </c:pt>
                <c:pt idx="50">
                  <c:v>30.124673818498117</c:v>
                </c:pt>
                <c:pt idx="51">
                  <c:v>30.201990915241137</c:v>
                </c:pt>
                <c:pt idx="52">
                  <c:v>30.346960471634286</c:v>
                </c:pt>
                <c:pt idx="53">
                  <c:v>30.453271479655939</c:v>
                </c:pt>
                <c:pt idx="54">
                  <c:v>30.491930028027451</c:v>
                </c:pt>
                <c:pt idx="55">
                  <c:v>30.569247124770463</c:v>
                </c:pt>
                <c:pt idx="56">
                  <c:v>30.627234947327729</c:v>
                </c:pt>
                <c:pt idx="57">
                  <c:v>30.743210592442253</c:v>
                </c:pt>
                <c:pt idx="58">
                  <c:v>30.772204503720886</c:v>
                </c:pt>
                <c:pt idx="59">
                  <c:v>30.752875229535132</c:v>
                </c:pt>
                <c:pt idx="60">
                  <c:v>30.636899584420604</c:v>
                </c:pt>
                <c:pt idx="61">
                  <c:v>30.395283657098677</c:v>
                </c:pt>
                <c:pt idx="62">
                  <c:v>30.163332366869628</c:v>
                </c:pt>
                <c:pt idx="63">
                  <c:v>29.873393254083307</c:v>
                </c:pt>
                <c:pt idx="64">
                  <c:v>29.448149221996715</c:v>
                </c:pt>
                <c:pt idx="65">
                  <c:v>29.341838213975066</c:v>
                </c:pt>
                <c:pt idx="66">
                  <c:v>29.419155310718086</c:v>
                </c:pt>
                <c:pt idx="67">
                  <c:v>28.249734222479947</c:v>
                </c:pt>
                <c:pt idx="68">
                  <c:v>28.636319706195032</c:v>
                </c:pt>
                <c:pt idx="69">
                  <c:v>28.549337972359137</c:v>
                </c:pt>
                <c:pt idx="70">
                  <c:v>28.462356238523242</c:v>
                </c:pt>
                <c:pt idx="71">
                  <c:v>27.834154827486227</c:v>
                </c:pt>
                <c:pt idx="72">
                  <c:v>27.582874263071421</c:v>
                </c:pt>
                <c:pt idx="73">
                  <c:v>27.563544988885667</c:v>
                </c:pt>
                <c:pt idx="74">
                  <c:v>27.68918527109307</c:v>
                </c:pt>
                <c:pt idx="75">
                  <c:v>27.901807287136371</c:v>
                </c:pt>
                <c:pt idx="76">
                  <c:v>28.056441480622404</c:v>
                </c:pt>
                <c:pt idx="77">
                  <c:v>19.367932734125834</c:v>
                </c:pt>
                <c:pt idx="78">
                  <c:v>28.201411037015561</c:v>
                </c:pt>
                <c:pt idx="79">
                  <c:v>28.23040494829419</c:v>
                </c:pt>
                <c:pt idx="80">
                  <c:v>28.269063496665702</c:v>
                </c:pt>
                <c:pt idx="81">
                  <c:v>27.650526722721562</c:v>
                </c:pt>
                <c:pt idx="82">
                  <c:v>26.819367932734124</c:v>
                </c:pt>
                <c:pt idx="83">
                  <c:v>26.916014303662898</c:v>
                </c:pt>
                <c:pt idx="84">
                  <c:v>26.80003865854837</c:v>
                </c:pt>
                <c:pt idx="85">
                  <c:v>26.616410553783705</c:v>
                </c:pt>
                <c:pt idx="86">
                  <c:v>26.877355755291386</c:v>
                </c:pt>
                <c:pt idx="87">
                  <c:v>27.002996037498793</c:v>
                </c:pt>
                <c:pt idx="88">
                  <c:v>27.51522180342128</c:v>
                </c:pt>
                <c:pt idx="89">
                  <c:v>27.573209625978546</c:v>
                </c:pt>
                <c:pt idx="90">
                  <c:v>27.505557166328405</c:v>
                </c:pt>
                <c:pt idx="91">
                  <c:v>27.505557166328405</c:v>
                </c:pt>
                <c:pt idx="92">
                  <c:v>27.602203537257175</c:v>
                </c:pt>
                <c:pt idx="93">
                  <c:v>27.853484101671981</c:v>
                </c:pt>
                <c:pt idx="94">
                  <c:v>27.766502367836086</c:v>
                </c:pt>
                <c:pt idx="95">
                  <c:v>27.51522180342128</c:v>
                </c:pt>
                <c:pt idx="96">
                  <c:v>27.321929061563736</c:v>
                </c:pt>
                <c:pt idx="97">
                  <c:v>26.887020392384269</c:v>
                </c:pt>
                <c:pt idx="98">
                  <c:v>26.722721561805351</c:v>
                </c:pt>
                <c:pt idx="99">
                  <c:v>27.51522180342128</c:v>
                </c:pt>
                <c:pt idx="100">
                  <c:v>25.978544505653812</c:v>
                </c:pt>
                <c:pt idx="101">
                  <c:v>25.978544505653812</c:v>
                </c:pt>
                <c:pt idx="102">
                  <c:v>25.727263941239006</c:v>
                </c:pt>
                <c:pt idx="103">
                  <c:v>25.852904223446412</c:v>
                </c:pt>
                <c:pt idx="104">
                  <c:v>25.910892046003671</c:v>
                </c:pt>
                <c:pt idx="105">
                  <c:v>25.669276118681744</c:v>
                </c:pt>
                <c:pt idx="106">
                  <c:v>25.408330917174059</c:v>
                </c:pt>
                <c:pt idx="107">
                  <c:v>25.640282207403114</c:v>
                </c:pt>
                <c:pt idx="108">
                  <c:v>25.591959021938727</c:v>
                </c:pt>
                <c:pt idx="109">
                  <c:v>25.137721078573502</c:v>
                </c:pt>
                <c:pt idx="110">
                  <c:v>25.118391804387745</c:v>
                </c:pt>
                <c:pt idx="111">
                  <c:v>25.012080796366096</c:v>
                </c:pt>
                <c:pt idx="112">
                  <c:v>25.050739344737607</c:v>
                </c:pt>
                <c:pt idx="113">
                  <c:v>24.702812409394024</c:v>
                </c:pt>
                <c:pt idx="114">
                  <c:v>24.596501401372379</c:v>
                </c:pt>
                <c:pt idx="115">
                  <c:v>24.345220836957573</c:v>
                </c:pt>
                <c:pt idx="116">
                  <c:v>24.171257369285783</c:v>
                </c:pt>
                <c:pt idx="117">
                  <c:v>23.543055958248768</c:v>
                </c:pt>
                <c:pt idx="118">
                  <c:v>23.726684063013433</c:v>
                </c:pt>
                <c:pt idx="119">
                  <c:v>23.659031603363296</c:v>
                </c:pt>
                <c:pt idx="120">
                  <c:v>23.823330433942203</c:v>
                </c:pt>
                <c:pt idx="121">
                  <c:v>23.127476563255048</c:v>
                </c:pt>
                <c:pt idx="122">
                  <c:v>22.808543539190104</c:v>
                </c:pt>
                <c:pt idx="123">
                  <c:v>22.914854547211753</c:v>
                </c:pt>
                <c:pt idx="124">
                  <c:v>22.731226442447088</c:v>
                </c:pt>
                <c:pt idx="125">
                  <c:v>22.653909345704072</c:v>
                </c:pt>
                <c:pt idx="126">
                  <c:v>23.204793659998067</c:v>
                </c:pt>
                <c:pt idx="127">
                  <c:v>24.151928095100029</c:v>
                </c:pt>
                <c:pt idx="128">
                  <c:v>25.369672368802551</c:v>
                </c:pt>
                <c:pt idx="129">
                  <c:v>26.742050835991112</c:v>
                </c:pt>
                <c:pt idx="130">
                  <c:v>27.321929061563736</c:v>
                </c:pt>
                <c:pt idx="131">
                  <c:v>31.477723011500917</c:v>
                </c:pt>
                <c:pt idx="132">
                  <c:v>35.2952546631874</c:v>
                </c:pt>
                <c:pt idx="133">
                  <c:v>33.371991881704844</c:v>
                </c:pt>
                <c:pt idx="134">
                  <c:v>32.289552527302597</c:v>
                </c:pt>
                <c:pt idx="135">
                  <c:v>30.115009181405238</c:v>
                </c:pt>
                <c:pt idx="136">
                  <c:v>30.105344544312359</c:v>
                </c:pt>
                <c:pt idx="137">
                  <c:v>30.317966560355661</c:v>
                </c:pt>
                <c:pt idx="138">
                  <c:v>31.207113172900357</c:v>
                </c:pt>
                <c:pt idx="139">
                  <c:v>29.844399342804678</c:v>
                </c:pt>
                <c:pt idx="140">
                  <c:v>28.346380593408718</c:v>
                </c:pt>
                <c:pt idx="141">
                  <c:v>27.708514545278824</c:v>
                </c:pt>
                <c:pt idx="142">
                  <c:v>29.167874746303276</c:v>
                </c:pt>
                <c:pt idx="143">
                  <c:v>29.032569827002995</c:v>
                </c:pt>
                <c:pt idx="144">
                  <c:v>29.032569827002995</c:v>
                </c:pt>
                <c:pt idx="145">
                  <c:v>28.926258818981346</c:v>
                </c:pt>
                <c:pt idx="146">
                  <c:v>28.172417125736928</c:v>
                </c:pt>
                <c:pt idx="147">
                  <c:v>29.283850391417804</c:v>
                </c:pt>
                <c:pt idx="148">
                  <c:v>30.153667729776746</c:v>
                </c:pt>
                <c:pt idx="149">
                  <c:v>29.941045713733452</c:v>
                </c:pt>
                <c:pt idx="150">
                  <c:v>29.013240552817241</c:v>
                </c:pt>
                <c:pt idx="151">
                  <c:v>29.709094423504396</c:v>
                </c:pt>
                <c:pt idx="152">
                  <c:v>29.11955156083889</c:v>
                </c:pt>
                <c:pt idx="153">
                  <c:v>29.738088334783029</c:v>
                </c:pt>
                <c:pt idx="154">
                  <c:v>29.825070068618924</c:v>
                </c:pt>
                <c:pt idx="155">
                  <c:v>28.674978254566543</c:v>
                </c:pt>
                <c:pt idx="156">
                  <c:v>28.800618536773946</c:v>
                </c:pt>
                <c:pt idx="157">
                  <c:v>27.524886440514159</c:v>
                </c:pt>
                <c:pt idx="158">
                  <c:v>27.41857543249251</c:v>
                </c:pt>
                <c:pt idx="159">
                  <c:v>27.128636319706196</c:v>
                </c:pt>
                <c:pt idx="160">
                  <c:v>26.945008214941527</c:v>
                </c:pt>
                <c:pt idx="161">
                  <c:v>27.138300956799071</c:v>
                </c:pt>
                <c:pt idx="162">
                  <c:v>26.935343577848652</c:v>
                </c:pt>
                <c:pt idx="163">
                  <c:v>29.834734705711803</c:v>
                </c:pt>
                <c:pt idx="164">
                  <c:v>30.298637286169907</c:v>
                </c:pt>
                <c:pt idx="165">
                  <c:v>29.699429786411521</c:v>
                </c:pt>
                <c:pt idx="166">
                  <c:v>30.61757031023485</c:v>
                </c:pt>
                <c:pt idx="167">
                  <c:v>29.844399342804678</c:v>
                </c:pt>
                <c:pt idx="168">
                  <c:v>28.877935633516962</c:v>
                </c:pt>
                <c:pt idx="169">
                  <c:v>28.597661157823524</c:v>
                </c:pt>
                <c:pt idx="170">
                  <c:v>28.810283173866818</c:v>
                </c:pt>
                <c:pt idx="171">
                  <c:v>29.177539383396155</c:v>
                </c:pt>
                <c:pt idx="172">
                  <c:v>31.719338938822847</c:v>
                </c:pt>
                <c:pt idx="173">
                  <c:v>31.439064463129412</c:v>
                </c:pt>
                <c:pt idx="174">
                  <c:v>30.79153377790664</c:v>
                </c:pt>
                <c:pt idx="175">
                  <c:v>30.627234947327729</c:v>
                </c:pt>
                <c:pt idx="176">
                  <c:v>30.076350633033734</c:v>
                </c:pt>
                <c:pt idx="177">
                  <c:v>30.25031410070552</c:v>
                </c:pt>
                <c:pt idx="178">
                  <c:v>29.699429786411521</c:v>
                </c:pt>
                <c:pt idx="179">
                  <c:v>29.283850391417804</c:v>
                </c:pt>
                <c:pt idx="180">
                  <c:v>29.158210109210401</c:v>
                </c:pt>
                <c:pt idx="181">
                  <c:v>29.854063979897553</c:v>
                </c:pt>
                <c:pt idx="182">
                  <c:v>30.288972649077028</c:v>
                </c:pt>
                <c:pt idx="183">
                  <c:v>30.182661641055379</c:v>
                </c:pt>
                <c:pt idx="184">
                  <c:v>30.762539866628007</c:v>
                </c:pt>
                <c:pt idx="185">
                  <c:v>31.342418092200639</c:v>
                </c:pt>
                <c:pt idx="186">
                  <c:v>31.941625591959017</c:v>
                </c:pt>
                <c:pt idx="187">
                  <c:v>31.642021842079831</c:v>
                </c:pt>
                <c:pt idx="188">
                  <c:v>30.675558132792112</c:v>
                </c:pt>
                <c:pt idx="189">
                  <c:v>31.361747366386396</c:v>
                </c:pt>
                <c:pt idx="190">
                  <c:v>32.14458297090944</c:v>
                </c:pt>
                <c:pt idx="191">
                  <c:v>32.734125833574943</c:v>
                </c:pt>
                <c:pt idx="192">
                  <c:v>33.690924905769791</c:v>
                </c:pt>
                <c:pt idx="193">
                  <c:v>34.956992364936696</c:v>
                </c:pt>
                <c:pt idx="194">
                  <c:v>34.425437324828451</c:v>
                </c:pt>
                <c:pt idx="195">
                  <c:v>33.613607809026774</c:v>
                </c:pt>
                <c:pt idx="196">
                  <c:v>33.130375954382913</c:v>
                </c:pt>
                <c:pt idx="197">
                  <c:v>33.903546921813081</c:v>
                </c:pt>
                <c:pt idx="198">
                  <c:v>34.831352082729296</c:v>
                </c:pt>
                <c:pt idx="199">
                  <c:v>37.015560065719527</c:v>
                </c:pt>
                <c:pt idx="200">
                  <c:v>40.968396636706295</c:v>
                </c:pt>
                <c:pt idx="201">
                  <c:v>45.742727360587608</c:v>
                </c:pt>
                <c:pt idx="202">
                  <c:v>53.899681066975937</c:v>
                </c:pt>
                <c:pt idx="203">
                  <c:v>62.965110660094723</c:v>
                </c:pt>
                <c:pt idx="204">
                  <c:v>62.356238523243448</c:v>
                </c:pt>
                <c:pt idx="205">
                  <c:v>58.335749492606553</c:v>
                </c:pt>
                <c:pt idx="206">
                  <c:v>51.435198608292261</c:v>
                </c:pt>
                <c:pt idx="207">
                  <c:v>48.777423407751044</c:v>
                </c:pt>
                <c:pt idx="208">
                  <c:v>52.62394897071615</c:v>
                </c:pt>
                <c:pt idx="209">
                  <c:v>55.262394897071616</c:v>
                </c:pt>
                <c:pt idx="210">
                  <c:v>63.226055861602404</c:v>
                </c:pt>
                <c:pt idx="211">
                  <c:v>64.540446506233693</c:v>
                </c:pt>
                <c:pt idx="212">
                  <c:v>61.128829612448051</c:v>
                </c:pt>
                <c:pt idx="213">
                  <c:v>62.849135014980185</c:v>
                </c:pt>
                <c:pt idx="214">
                  <c:v>67.362520537353831</c:v>
                </c:pt>
                <c:pt idx="215">
                  <c:v>75.316516864791737</c:v>
                </c:pt>
                <c:pt idx="216">
                  <c:v>74.736638639219095</c:v>
                </c:pt>
                <c:pt idx="217">
                  <c:v>68.058374408040976</c:v>
                </c:pt>
                <c:pt idx="218">
                  <c:v>64.443800135304926</c:v>
                </c:pt>
                <c:pt idx="219">
                  <c:v>63.631970619503242</c:v>
                </c:pt>
                <c:pt idx="220">
                  <c:v>63.03276311974485</c:v>
                </c:pt>
                <c:pt idx="221">
                  <c:v>62.182275055571672</c:v>
                </c:pt>
                <c:pt idx="222">
                  <c:v>62.762153281144293</c:v>
                </c:pt>
                <c:pt idx="223">
                  <c:v>62.394897071614963</c:v>
                </c:pt>
                <c:pt idx="224">
                  <c:v>60.51995747559679</c:v>
                </c:pt>
                <c:pt idx="225">
                  <c:v>62.15328114429304</c:v>
                </c:pt>
                <c:pt idx="226">
                  <c:v>60.00773170967431</c:v>
                </c:pt>
                <c:pt idx="227">
                  <c:v>57.630230984826525</c:v>
                </c:pt>
                <c:pt idx="228">
                  <c:v>56.576785541702911</c:v>
                </c:pt>
                <c:pt idx="229">
                  <c:v>56.064559775780417</c:v>
                </c:pt>
                <c:pt idx="230">
                  <c:v>54.547211752198699</c:v>
                </c:pt>
                <c:pt idx="231">
                  <c:v>55.040108243935443</c:v>
                </c:pt>
                <c:pt idx="232">
                  <c:v>55.948584130665893</c:v>
                </c:pt>
                <c:pt idx="233">
                  <c:v>57.688218807383784</c:v>
                </c:pt>
                <c:pt idx="234">
                  <c:v>57.610901710640768</c:v>
                </c:pt>
                <c:pt idx="235">
                  <c:v>55.803614574272743</c:v>
                </c:pt>
                <c:pt idx="236">
                  <c:v>55.764956025901235</c:v>
                </c:pt>
                <c:pt idx="237">
                  <c:v>56.953706388325116</c:v>
                </c:pt>
                <c:pt idx="238">
                  <c:v>56.605779452981544</c:v>
                </c:pt>
                <c:pt idx="239">
                  <c:v>54.605199574755972</c:v>
                </c:pt>
                <c:pt idx="240">
                  <c:v>54.904803324635168</c:v>
                </c:pt>
                <c:pt idx="241">
                  <c:v>55.146419251957091</c:v>
                </c:pt>
                <c:pt idx="242">
                  <c:v>58.731999613414523</c:v>
                </c:pt>
                <c:pt idx="243">
                  <c:v>60.143036628974578</c:v>
                </c:pt>
                <c:pt idx="244">
                  <c:v>60.664927031989947</c:v>
                </c:pt>
                <c:pt idx="245">
                  <c:v>60.751908765825846</c:v>
                </c:pt>
                <c:pt idx="246">
                  <c:v>63.863921909732291</c:v>
                </c:pt>
                <c:pt idx="247">
                  <c:v>65.400599207499752</c:v>
                </c:pt>
                <c:pt idx="248">
                  <c:v>63.641635256596111</c:v>
                </c:pt>
                <c:pt idx="249">
                  <c:v>64.134531748332847</c:v>
                </c:pt>
                <c:pt idx="250">
                  <c:v>65.08166618343482</c:v>
                </c:pt>
                <c:pt idx="251">
                  <c:v>64.279501304726011</c:v>
                </c:pt>
                <c:pt idx="252">
                  <c:v>63.60297670822461</c:v>
                </c:pt>
                <c:pt idx="253">
                  <c:v>62.907122837537457</c:v>
                </c:pt>
                <c:pt idx="254">
                  <c:v>62.433555619986464</c:v>
                </c:pt>
                <c:pt idx="255">
                  <c:v>62.646177636029762</c:v>
                </c:pt>
                <c:pt idx="256">
                  <c:v>62.017976224992758</c:v>
                </c:pt>
                <c:pt idx="257">
                  <c:v>61.099835701169418</c:v>
                </c:pt>
                <c:pt idx="258">
                  <c:v>63.487001063110085</c:v>
                </c:pt>
                <c:pt idx="259">
                  <c:v>62.781482555330037</c:v>
                </c:pt>
                <c:pt idx="260">
                  <c:v>62.211268966850298</c:v>
                </c:pt>
                <c:pt idx="261">
                  <c:v>61.72803711220643</c:v>
                </c:pt>
                <c:pt idx="262">
                  <c:v>60.819561225475979</c:v>
                </c:pt>
                <c:pt idx="263">
                  <c:v>59.737121871073739</c:v>
                </c:pt>
                <c:pt idx="264">
                  <c:v>40.38851841113366</c:v>
                </c:pt>
                <c:pt idx="265">
                  <c:v>71.247704648690444</c:v>
                </c:pt>
                <c:pt idx="266">
                  <c:v>72.252826906349682</c:v>
                </c:pt>
                <c:pt idx="267">
                  <c:v>70.068618923359423</c:v>
                </c:pt>
                <c:pt idx="268">
                  <c:v>66.879288682709969</c:v>
                </c:pt>
                <c:pt idx="269">
                  <c:v>68.899197835121299</c:v>
                </c:pt>
                <c:pt idx="270">
                  <c:v>71.32502174543346</c:v>
                </c:pt>
                <c:pt idx="271">
                  <c:v>73.190296704358758</c:v>
                </c:pt>
                <c:pt idx="272">
                  <c:v>75.055571663284042</c:v>
                </c:pt>
                <c:pt idx="273">
                  <c:v>74.263071421668116</c:v>
                </c:pt>
                <c:pt idx="274">
                  <c:v>71.730936503334306</c:v>
                </c:pt>
                <c:pt idx="275">
                  <c:v>71.895235333913206</c:v>
                </c:pt>
                <c:pt idx="276">
                  <c:v>71.827582874263072</c:v>
                </c:pt>
                <c:pt idx="277">
                  <c:v>71.904899971006088</c:v>
                </c:pt>
                <c:pt idx="278">
                  <c:v>73.586546825166721</c:v>
                </c:pt>
                <c:pt idx="279">
                  <c:v>71.518314487291008</c:v>
                </c:pt>
                <c:pt idx="280">
                  <c:v>70.184594568473969</c:v>
                </c:pt>
                <c:pt idx="281">
                  <c:v>71.412003479269345</c:v>
                </c:pt>
                <c:pt idx="282">
                  <c:v>71.112399729390162</c:v>
                </c:pt>
                <c:pt idx="283">
                  <c:v>70.484198318353165</c:v>
                </c:pt>
                <c:pt idx="284">
                  <c:v>69.053832028607331</c:v>
                </c:pt>
                <c:pt idx="285">
                  <c:v>70.261911665216971</c:v>
                </c:pt>
                <c:pt idx="286">
                  <c:v>71.131729003575913</c:v>
                </c:pt>
                <c:pt idx="287">
                  <c:v>74.021455494346185</c:v>
                </c:pt>
                <c:pt idx="288">
                  <c:v>74.582004445733062</c:v>
                </c:pt>
                <c:pt idx="289">
                  <c:v>100</c:v>
                </c:pt>
                <c:pt idx="290">
                  <c:v>75.287522953513104</c:v>
                </c:pt>
                <c:pt idx="291">
                  <c:v>61.186817435005317</c:v>
                </c:pt>
                <c:pt idx="292">
                  <c:v>55.262394897071616</c:v>
                </c:pt>
                <c:pt idx="293">
                  <c:v>56.267517154730839</c:v>
                </c:pt>
                <c:pt idx="294">
                  <c:v>58.364743403885178</c:v>
                </c:pt>
                <c:pt idx="295">
                  <c:v>57.81385908959119</c:v>
                </c:pt>
                <c:pt idx="296">
                  <c:v>59.070261911665213</c:v>
                </c:pt>
                <c:pt idx="297">
                  <c:v>58.809316710157532</c:v>
                </c:pt>
                <c:pt idx="298">
                  <c:v>63.60297670822461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0-4941-BD78-5413BA8A4D59}"/>
            </c:ext>
          </c:extLst>
        </c:ser>
        <c:ser>
          <c:idx val="2"/>
          <c:order val="2"/>
          <c:tx>
            <c:strRef>
              <c:f>Лист5!$W$14</c:f>
              <c:strCache>
                <c:ptCount val="1"/>
                <c:pt idx="0">
                  <c:v>Оборот акц Газпром,руб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Лист5!$T$14:$T$398</c:f>
              <c:strCache>
                <c:ptCount val="300"/>
                <c:pt idx="0">
                  <c:v>Период</c:v>
                </c:pt>
                <c:pt idx="1">
                  <c:v>2/1/1998</c:v>
                </c:pt>
                <c:pt idx="2">
                  <c:v>3/1/1998</c:v>
                </c:pt>
                <c:pt idx="3">
                  <c:v>4/1/1998</c:v>
                </c:pt>
                <c:pt idx="4">
                  <c:v>5/1/1998</c:v>
                </c:pt>
                <c:pt idx="5">
                  <c:v>6/1/1998</c:v>
                </c:pt>
                <c:pt idx="6">
                  <c:v>7/1/1998</c:v>
                </c:pt>
                <c:pt idx="7">
                  <c:v>8/1/1998</c:v>
                </c:pt>
                <c:pt idx="8">
                  <c:v>9/1/1998</c:v>
                </c:pt>
                <c:pt idx="9">
                  <c:v>10/1/1998</c:v>
                </c:pt>
                <c:pt idx="10">
                  <c:v>11/1/1998</c:v>
                </c:pt>
                <c:pt idx="11">
                  <c:v>12/1/1998</c:v>
                </c:pt>
                <c:pt idx="12">
                  <c:v>1/1/1999</c:v>
                </c:pt>
                <c:pt idx="13">
                  <c:v>2/1/1999</c:v>
                </c:pt>
                <c:pt idx="14">
                  <c:v>3/1/1999</c:v>
                </c:pt>
                <c:pt idx="15">
                  <c:v>4/1/1999</c:v>
                </c:pt>
                <c:pt idx="16">
                  <c:v>5/1/1999</c:v>
                </c:pt>
                <c:pt idx="17">
                  <c:v>6/1/1999</c:v>
                </c:pt>
                <c:pt idx="18">
                  <c:v>7/1/1999</c:v>
                </c:pt>
                <c:pt idx="19">
                  <c:v>8/1/1999</c:v>
                </c:pt>
                <c:pt idx="20">
                  <c:v>9/1/1999</c:v>
                </c:pt>
                <c:pt idx="21">
                  <c:v>10/1/1999</c:v>
                </c:pt>
                <c:pt idx="22">
                  <c:v>11/1/1999</c:v>
                </c:pt>
                <c:pt idx="23">
                  <c:v>12/1/1999</c:v>
                </c:pt>
                <c:pt idx="24">
                  <c:v>1/1/2000</c:v>
                </c:pt>
                <c:pt idx="25">
                  <c:v>2/1/2000</c:v>
                </c:pt>
                <c:pt idx="26">
                  <c:v>3/1/2000</c:v>
                </c:pt>
                <c:pt idx="27">
                  <c:v>4/1/2000</c:v>
                </c:pt>
                <c:pt idx="28">
                  <c:v>5/1/2000</c:v>
                </c:pt>
                <c:pt idx="29">
                  <c:v>6/1/2000</c:v>
                </c:pt>
                <c:pt idx="30">
                  <c:v>7/1/2000</c:v>
                </c:pt>
                <c:pt idx="31">
                  <c:v>8/1/2000</c:v>
                </c:pt>
                <c:pt idx="32">
                  <c:v>9/1/2000</c:v>
                </c:pt>
                <c:pt idx="33">
                  <c:v>10/1/2000</c:v>
                </c:pt>
                <c:pt idx="34">
                  <c:v>11/1/2000</c:v>
                </c:pt>
                <c:pt idx="35">
                  <c:v>12/1/2000</c:v>
                </c:pt>
                <c:pt idx="36">
                  <c:v>1/1/2001</c:v>
                </c:pt>
                <c:pt idx="37">
                  <c:v>2/1/2001</c:v>
                </c:pt>
                <c:pt idx="38">
                  <c:v>3/1/2001</c:v>
                </c:pt>
                <c:pt idx="39">
                  <c:v>4/1/2001</c:v>
                </c:pt>
                <c:pt idx="40">
                  <c:v>5/1/2001</c:v>
                </c:pt>
                <c:pt idx="41">
                  <c:v>6/1/2001</c:v>
                </c:pt>
                <c:pt idx="42">
                  <c:v>7/1/2001</c:v>
                </c:pt>
                <c:pt idx="43">
                  <c:v>8/1/2001</c:v>
                </c:pt>
                <c:pt idx="44">
                  <c:v>9/1/2001</c:v>
                </c:pt>
                <c:pt idx="45">
                  <c:v>10/1/2001</c:v>
                </c:pt>
                <c:pt idx="46">
                  <c:v>11/1/2001</c:v>
                </c:pt>
                <c:pt idx="47">
                  <c:v>12/1/2001</c:v>
                </c:pt>
                <c:pt idx="48">
                  <c:v>1/1/2002</c:v>
                </c:pt>
                <c:pt idx="49">
                  <c:v>2/1/2002</c:v>
                </c:pt>
                <c:pt idx="50">
                  <c:v>3/1/2002</c:v>
                </c:pt>
                <c:pt idx="51">
                  <c:v>4/1/2002</c:v>
                </c:pt>
                <c:pt idx="52">
                  <c:v>5/1/2002</c:v>
                </c:pt>
                <c:pt idx="53">
                  <c:v>6/1/2002</c:v>
                </c:pt>
                <c:pt idx="54">
                  <c:v>7/1/2002</c:v>
                </c:pt>
                <c:pt idx="55">
                  <c:v>8/1/2002</c:v>
                </c:pt>
                <c:pt idx="56">
                  <c:v>9/1/2002</c:v>
                </c:pt>
                <c:pt idx="57">
                  <c:v>10/1/2002</c:v>
                </c:pt>
                <c:pt idx="58">
                  <c:v>11/1/2002</c:v>
                </c:pt>
                <c:pt idx="59">
                  <c:v>12/1/2002</c:v>
                </c:pt>
                <c:pt idx="60">
                  <c:v>1/1/2003</c:v>
                </c:pt>
                <c:pt idx="61">
                  <c:v>2/1/2003</c:v>
                </c:pt>
                <c:pt idx="62">
                  <c:v>3/1/2003</c:v>
                </c:pt>
                <c:pt idx="63">
                  <c:v>4/1/2003</c:v>
                </c:pt>
                <c:pt idx="64">
                  <c:v>5/1/2003</c:v>
                </c:pt>
                <c:pt idx="65">
                  <c:v>6/1/2003</c:v>
                </c:pt>
                <c:pt idx="66">
                  <c:v>7/1/2003</c:v>
                </c:pt>
                <c:pt idx="67">
                  <c:v>8/1/2003</c:v>
                </c:pt>
                <c:pt idx="68">
                  <c:v>9/1/2003</c:v>
                </c:pt>
                <c:pt idx="69">
                  <c:v>10/1/2003</c:v>
                </c:pt>
                <c:pt idx="70">
                  <c:v>11/1/2003</c:v>
                </c:pt>
                <c:pt idx="71">
                  <c:v>12/1/2003</c:v>
                </c:pt>
                <c:pt idx="72">
                  <c:v>1/1/2004</c:v>
                </c:pt>
                <c:pt idx="73">
                  <c:v>2/1/2004</c:v>
                </c:pt>
                <c:pt idx="74">
                  <c:v>3/1/2004</c:v>
                </c:pt>
                <c:pt idx="75">
                  <c:v>4/1/2004</c:v>
                </c:pt>
                <c:pt idx="76">
                  <c:v>5/1/2004</c:v>
                </c:pt>
                <c:pt idx="77">
                  <c:v>6/1/2004</c:v>
                </c:pt>
                <c:pt idx="78">
                  <c:v>7/1/2004</c:v>
                </c:pt>
                <c:pt idx="79">
                  <c:v>8/1/2004</c:v>
                </c:pt>
                <c:pt idx="80">
                  <c:v>9/1/2004</c:v>
                </c:pt>
                <c:pt idx="81">
                  <c:v>10/1/2004</c:v>
                </c:pt>
                <c:pt idx="82">
                  <c:v>11/1/2004</c:v>
                </c:pt>
                <c:pt idx="83">
                  <c:v>12/1/2004</c:v>
                </c:pt>
                <c:pt idx="84">
                  <c:v>1/1/2005</c:v>
                </c:pt>
                <c:pt idx="85">
                  <c:v>2/1/2005</c:v>
                </c:pt>
                <c:pt idx="86">
                  <c:v>3/1/2005</c:v>
                </c:pt>
                <c:pt idx="87">
                  <c:v>4/1/2005</c:v>
                </c:pt>
                <c:pt idx="88">
                  <c:v>5/1/2005</c:v>
                </c:pt>
                <c:pt idx="89">
                  <c:v>6/1/2005</c:v>
                </c:pt>
                <c:pt idx="90">
                  <c:v>7/1/2005</c:v>
                </c:pt>
                <c:pt idx="91">
                  <c:v>8/1/2005</c:v>
                </c:pt>
                <c:pt idx="92">
                  <c:v>9/1/2005</c:v>
                </c:pt>
                <c:pt idx="93">
                  <c:v>10/1/2005</c:v>
                </c:pt>
                <c:pt idx="94">
                  <c:v>11/1/2005</c:v>
                </c:pt>
                <c:pt idx="95">
                  <c:v>12/1/2005</c:v>
                </c:pt>
                <c:pt idx="96">
                  <c:v>1/1/2006</c:v>
                </c:pt>
                <c:pt idx="97">
                  <c:v>2/1/2006</c:v>
                </c:pt>
                <c:pt idx="98">
                  <c:v>3/1/2006</c:v>
                </c:pt>
                <c:pt idx="99">
                  <c:v>4/1/2006</c:v>
                </c:pt>
                <c:pt idx="100">
                  <c:v>5/1/2006</c:v>
                </c:pt>
                <c:pt idx="101">
                  <c:v>6/1/2006</c:v>
                </c:pt>
                <c:pt idx="102">
                  <c:v>7/1/2006</c:v>
                </c:pt>
                <c:pt idx="103">
                  <c:v>8/1/2006</c:v>
                </c:pt>
                <c:pt idx="104">
                  <c:v>9/1/2006</c:v>
                </c:pt>
                <c:pt idx="105">
                  <c:v>10/1/2006</c:v>
                </c:pt>
                <c:pt idx="106">
                  <c:v>11/1/2006</c:v>
                </c:pt>
                <c:pt idx="107">
                  <c:v>12/1/2006</c:v>
                </c:pt>
                <c:pt idx="108">
                  <c:v>1/1/2007</c:v>
                </c:pt>
                <c:pt idx="109">
                  <c:v>2/1/2007</c:v>
                </c:pt>
                <c:pt idx="110">
                  <c:v>3/1/2007</c:v>
                </c:pt>
                <c:pt idx="111">
                  <c:v>4/1/2007</c:v>
                </c:pt>
                <c:pt idx="112">
                  <c:v>5/1/2007</c:v>
                </c:pt>
                <c:pt idx="113">
                  <c:v>6/1/2007</c:v>
                </c:pt>
                <c:pt idx="114">
                  <c:v>7/1/2007</c:v>
                </c:pt>
                <c:pt idx="115">
                  <c:v>8/1/2007</c:v>
                </c:pt>
                <c:pt idx="116">
                  <c:v>9/1/2007</c:v>
                </c:pt>
                <c:pt idx="117">
                  <c:v>10/1/2007</c:v>
                </c:pt>
                <c:pt idx="118">
                  <c:v>11/1/2007</c:v>
                </c:pt>
                <c:pt idx="119">
                  <c:v>12/1/2007</c:v>
                </c:pt>
                <c:pt idx="120">
                  <c:v>1/1/2008</c:v>
                </c:pt>
                <c:pt idx="121">
                  <c:v>2/1/2008</c:v>
                </c:pt>
                <c:pt idx="122">
                  <c:v>3/1/2008</c:v>
                </c:pt>
                <c:pt idx="123">
                  <c:v>4/1/2008</c:v>
                </c:pt>
                <c:pt idx="124">
                  <c:v>5/1/2008</c:v>
                </c:pt>
                <c:pt idx="125">
                  <c:v>6/1/2008</c:v>
                </c:pt>
                <c:pt idx="126">
                  <c:v>7/1/2008</c:v>
                </c:pt>
                <c:pt idx="127">
                  <c:v>8/1/2008</c:v>
                </c:pt>
                <c:pt idx="128">
                  <c:v>9/1/2008</c:v>
                </c:pt>
                <c:pt idx="129">
                  <c:v>10/1/2008</c:v>
                </c:pt>
                <c:pt idx="130">
                  <c:v>11/1/2008</c:v>
                </c:pt>
                <c:pt idx="131">
                  <c:v>12/1/2008</c:v>
                </c:pt>
                <c:pt idx="132">
                  <c:v>1/1/2009</c:v>
                </c:pt>
                <c:pt idx="133">
                  <c:v>2/1/2009</c:v>
                </c:pt>
                <c:pt idx="134">
                  <c:v>3/1/2009</c:v>
                </c:pt>
                <c:pt idx="135">
                  <c:v>4/1/2009</c:v>
                </c:pt>
                <c:pt idx="136">
                  <c:v>5/1/2009</c:v>
                </c:pt>
                <c:pt idx="137">
                  <c:v>6/1/2009</c:v>
                </c:pt>
                <c:pt idx="138">
                  <c:v>7/1/2009</c:v>
                </c:pt>
                <c:pt idx="139">
                  <c:v>8/1/2009</c:v>
                </c:pt>
                <c:pt idx="140">
                  <c:v>9/1/2009</c:v>
                </c:pt>
                <c:pt idx="141">
                  <c:v>10/1/2009</c:v>
                </c:pt>
                <c:pt idx="142">
                  <c:v>11/1/2009</c:v>
                </c:pt>
                <c:pt idx="143">
                  <c:v>12/1/2009</c:v>
                </c:pt>
                <c:pt idx="144">
                  <c:v>1/1/2010</c:v>
                </c:pt>
                <c:pt idx="145">
                  <c:v>2/1/2010</c:v>
                </c:pt>
                <c:pt idx="146">
                  <c:v>3/1/2010</c:v>
                </c:pt>
                <c:pt idx="147">
                  <c:v>4/1/2010</c:v>
                </c:pt>
                <c:pt idx="148">
                  <c:v>5/1/2010</c:v>
                </c:pt>
                <c:pt idx="149">
                  <c:v>6/1/2010</c:v>
                </c:pt>
                <c:pt idx="150">
                  <c:v>7/1/2010</c:v>
                </c:pt>
                <c:pt idx="151">
                  <c:v>8/1/2010</c:v>
                </c:pt>
                <c:pt idx="152">
                  <c:v>9/1/2010</c:v>
                </c:pt>
                <c:pt idx="153">
                  <c:v>10/1/2010</c:v>
                </c:pt>
                <c:pt idx="154">
                  <c:v>11/1/2010</c:v>
                </c:pt>
                <c:pt idx="155">
                  <c:v>12/1/2010</c:v>
                </c:pt>
                <c:pt idx="156">
                  <c:v>1/1/2011</c:v>
                </c:pt>
                <c:pt idx="157">
                  <c:v>2/1/2011</c:v>
                </c:pt>
                <c:pt idx="158">
                  <c:v>3/1/2011</c:v>
                </c:pt>
                <c:pt idx="159">
                  <c:v>4/1/2011</c:v>
                </c:pt>
                <c:pt idx="160">
                  <c:v>5/1/2011</c:v>
                </c:pt>
                <c:pt idx="161">
                  <c:v>6/1/2011</c:v>
                </c:pt>
                <c:pt idx="162">
                  <c:v>7/1/2011</c:v>
                </c:pt>
                <c:pt idx="163">
                  <c:v>8/1/2011</c:v>
                </c:pt>
                <c:pt idx="164">
                  <c:v>9/1/2011</c:v>
                </c:pt>
                <c:pt idx="165">
                  <c:v>10/1/2011</c:v>
                </c:pt>
                <c:pt idx="166">
                  <c:v>11/1/2011</c:v>
                </c:pt>
                <c:pt idx="167">
                  <c:v>12/1/2011</c:v>
                </c:pt>
                <c:pt idx="168">
                  <c:v>1/1/2012</c:v>
                </c:pt>
                <c:pt idx="169">
                  <c:v>2/1/2012</c:v>
                </c:pt>
                <c:pt idx="170">
                  <c:v>3/1/2012</c:v>
                </c:pt>
                <c:pt idx="171">
                  <c:v>4/1/2012</c:v>
                </c:pt>
                <c:pt idx="172">
                  <c:v>5/1/2012</c:v>
                </c:pt>
                <c:pt idx="173">
                  <c:v>6/1/2012</c:v>
                </c:pt>
                <c:pt idx="174">
                  <c:v>7/1/2012</c:v>
                </c:pt>
                <c:pt idx="175">
                  <c:v>8/1/2012</c:v>
                </c:pt>
                <c:pt idx="176">
                  <c:v>9/1/2012</c:v>
                </c:pt>
                <c:pt idx="177">
                  <c:v>10/1/2012</c:v>
                </c:pt>
                <c:pt idx="178">
                  <c:v>11/1/2012</c:v>
                </c:pt>
                <c:pt idx="179">
                  <c:v>12/1/2012</c:v>
                </c:pt>
                <c:pt idx="180">
                  <c:v>1/1/2013</c:v>
                </c:pt>
                <c:pt idx="181">
                  <c:v>2/1/2013</c:v>
                </c:pt>
                <c:pt idx="182">
                  <c:v>3/1/2013</c:v>
                </c:pt>
                <c:pt idx="183">
                  <c:v>4/1/2013</c:v>
                </c:pt>
                <c:pt idx="184">
                  <c:v>5/1/2013</c:v>
                </c:pt>
                <c:pt idx="185">
                  <c:v>6/1/2013</c:v>
                </c:pt>
                <c:pt idx="186">
                  <c:v>7/1/2013</c:v>
                </c:pt>
                <c:pt idx="187">
                  <c:v>8/1/2013</c:v>
                </c:pt>
                <c:pt idx="188">
                  <c:v>9/1/2013</c:v>
                </c:pt>
                <c:pt idx="189">
                  <c:v>10/1/2013</c:v>
                </c:pt>
                <c:pt idx="190">
                  <c:v>11/1/2013</c:v>
                </c:pt>
                <c:pt idx="191">
                  <c:v>12/1/2013</c:v>
                </c:pt>
                <c:pt idx="192">
                  <c:v>1/1/2014</c:v>
                </c:pt>
                <c:pt idx="193">
                  <c:v>2/1/2014</c:v>
                </c:pt>
                <c:pt idx="194">
                  <c:v>3/1/2014</c:v>
                </c:pt>
                <c:pt idx="195">
                  <c:v>4/1/2014</c:v>
                </c:pt>
                <c:pt idx="196">
                  <c:v>5/1/2014</c:v>
                </c:pt>
                <c:pt idx="197">
                  <c:v>6/1/2014</c:v>
                </c:pt>
                <c:pt idx="198">
                  <c:v>7/1/2014</c:v>
                </c:pt>
                <c:pt idx="199">
                  <c:v>8/1/2014</c:v>
                </c:pt>
                <c:pt idx="200">
                  <c:v>9/1/2014</c:v>
                </c:pt>
                <c:pt idx="201">
                  <c:v>10/1/2014</c:v>
                </c:pt>
                <c:pt idx="202">
                  <c:v>11/1/2014</c:v>
                </c:pt>
                <c:pt idx="203">
                  <c:v>12/1/2014</c:v>
                </c:pt>
                <c:pt idx="204">
                  <c:v>1/1/2015</c:v>
                </c:pt>
                <c:pt idx="205">
                  <c:v>2/1/2015</c:v>
                </c:pt>
                <c:pt idx="206">
                  <c:v>3/1/2015</c:v>
                </c:pt>
                <c:pt idx="207">
                  <c:v>4/1/2015</c:v>
                </c:pt>
                <c:pt idx="208">
                  <c:v>5/1/2015</c:v>
                </c:pt>
                <c:pt idx="209">
                  <c:v>6/1/2015</c:v>
                </c:pt>
                <c:pt idx="210">
                  <c:v>7/1/2015</c:v>
                </c:pt>
                <c:pt idx="211">
                  <c:v>8/1/2015</c:v>
                </c:pt>
                <c:pt idx="212">
                  <c:v>9/1/2015</c:v>
                </c:pt>
                <c:pt idx="213">
                  <c:v>10/1/2015</c:v>
                </c:pt>
                <c:pt idx="214">
                  <c:v>11/1/2015</c:v>
                </c:pt>
                <c:pt idx="215">
                  <c:v>12/1/2015</c:v>
                </c:pt>
                <c:pt idx="216">
                  <c:v>1/1/2016</c:v>
                </c:pt>
                <c:pt idx="217">
                  <c:v>2/1/2016</c:v>
                </c:pt>
                <c:pt idx="218">
                  <c:v>3/1/2016</c:v>
                </c:pt>
                <c:pt idx="219">
                  <c:v>4/1/2016</c:v>
                </c:pt>
                <c:pt idx="220">
                  <c:v>5/1/2016</c:v>
                </c:pt>
                <c:pt idx="221">
                  <c:v>6/1/2016</c:v>
                </c:pt>
                <c:pt idx="222">
                  <c:v>7/1/2016</c:v>
                </c:pt>
                <c:pt idx="223">
                  <c:v>8/1/2016</c:v>
                </c:pt>
                <c:pt idx="224">
                  <c:v>9/1/2016</c:v>
                </c:pt>
                <c:pt idx="225">
                  <c:v>10/1/2016</c:v>
                </c:pt>
                <c:pt idx="226">
                  <c:v>11/1/2016</c:v>
                </c:pt>
                <c:pt idx="227">
                  <c:v>12/1/2016</c:v>
                </c:pt>
                <c:pt idx="228">
                  <c:v>1/1/2017</c:v>
                </c:pt>
                <c:pt idx="229">
                  <c:v>2/1/2017</c:v>
                </c:pt>
                <c:pt idx="230">
                  <c:v>3/1/2017</c:v>
                </c:pt>
                <c:pt idx="231">
                  <c:v>4/1/2017</c:v>
                </c:pt>
                <c:pt idx="232">
                  <c:v>5/1/2017</c:v>
                </c:pt>
                <c:pt idx="233">
                  <c:v>6/1/2017</c:v>
                </c:pt>
                <c:pt idx="234">
                  <c:v>7/1/2017</c:v>
                </c:pt>
                <c:pt idx="235">
                  <c:v>8/1/2017</c:v>
                </c:pt>
                <c:pt idx="236">
                  <c:v>9/1/2017</c:v>
                </c:pt>
                <c:pt idx="237">
                  <c:v>10/1/2017</c:v>
                </c:pt>
                <c:pt idx="238">
                  <c:v>11/1/2017</c:v>
                </c:pt>
                <c:pt idx="239">
                  <c:v>12/1/2017</c:v>
                </c:pt>
                <c:pt idx="240">
                  <c:v>1/1/2018</c:v>
                </c:pt>
                <c:pt idx="241">
                  <c:v>2/1/2018</c:v>
                </c:pt>
                <c:pt idx="242">
                  <c:v>3/1/2018</c:v>
                </c:pt>
                <c:pt idx="243">
                  <c:v>4/1/2018</c:v>
                </c:pt>
                <c:pt idx="244">
                  <c:v>5/1/2018</c:v>
                </c:pt>
                <c:pt idx="245">
                  <c:v>6/1/2018</c:v>
                </c:pt>
                <c:pt idx="246">
                  <c:v>7/1/2018</c:v>
                </c:pt>
                <c:pt idx="247">
                  <c:v>8/1/2018</c:v>
                </c:pt>
                <c:pt idx="248">
                  <c:v>9/1/2018</c:v>
                </c:pt>
                <c:pt idx="249">
                  <c:v>10/1/2018</c:v>
                </c:pt>
                <c:pt idx="250">
                  <c:v>11/1/2018</c:v>
                </c:pt>
                <c:pt idx="251">
                  <c:v>12/1/2018</c:v>
                </c:pt>
                <c:pt idx="252">
                  <c:v>1/1/2019</c:v>
                </c:pt>
                <c:pt idx="253">
                  <c:v>2/1/2019</c:v>
                </c:pt>
                <c:pt idx="254">
                  <c:v>3/1/2019</c:v>
                </c:pt>
                <c:pt idx="255">
                  <c:v>4/1/2019</c:v>
                </c:pt>
                <c:pt idx="256">
                  <c:v>5/1/2019</c:v>
                </c:pt>
                <c:pt idx="257">
                  <c:v>6/1/2019</c:v>
                </c:pt>
                <c:pt idx="258">
                  <c:v>7/1/2019</c:v>
                </c:pt>
                <c:pt idx="259">
                  <c:v>8/1/2019</c:v>
                </c:pt>
                <c:pt idx="260">
                  <c:v>9/1/2019</c:v>
                </c:pt>
                <c:pt idx="261">
                  <c:v>10/1/2019</c:v>
                </c:pt>
                <c:pt idx="262">
                  <c:v>11/1/2019</c:v>
                </c:pt>
                <c:pt idx="263">
                  <c:v>12/1/2019</c:v>
                </c:pt>
                <c:pt idx="264">
                  <c:v>1/1/2020</c:v>
                </c:pt>
                <c:pt idx="265">
                  <c:v>2/1/2020</c:v>
                </c:pt>
                <c:pt idx="266">
                  <c:v>3/1/2020</c:v>
                </c:pt>
                <c:pt idx="267">
                  <c:v>4/1/2020</c:v>
                </c:pt>
                <c:pt idx="268">
                  <c:v>5/1/2020</c:v>
                </c:pt>
                <c:pt idx="269">
                  <c:v>6/1/2020</c:v>
                </c:pt>
                <c:pt idx="270">
                  <c:v>7/1/2020</c:v>
                </c:pt>
                <c:pt idx="271">
                  <c:v>8/1/2020</c:v>
                </c:pt>
                <c:pt idx="272">
                  <c:v>9/1/2020</c:v>
                </c:pt>
                <c:pt idx="273">
                  <c:v>10/1/2020</c:v>
                </c:pt>
                <c:pt idx="274">
                  <c:v>11/1/2020</c:v>
                </c:pt>
                <c:pt idx="275">
                  <c:v>12/1/2020</c:v>
                </c:pt>
                <c:pt idx="276">
                  <c:v>1/1/2021</c:v>
                </c:pt>
                <c:pt idx="277">
                  <c:v>2/1/2021</c:v>
                </c:pt>
                <c:pt idx="278">
                  <c:v>3/1/2021</c:v>
                </c:pt>
                <c:pt idx="279">
                  <c:v>4/1/2021</c:v>
                </c:pt>
                <c:pt idx="280">
                  <c:v>5/1/2021</c:v>
                </c:pt>
                <c:pt idx="281">
                  <c:v>6/1/2021</c:v>
                </c:pt>
                <c:pt idx="282">
                  <c:v>7/1/2021</c:v>
                </c:pt>
                <c:pt idx="283">
                  <c:v>8/1/2021</c:v>
                </c:pt>
                <c:pt idx="284">
                  <c:v>9/1/2021</c:v>
                </c:pt>
                <c:pt idx="285">
                  <c:v>10/1/2021</c:v>
                </c:pt>
                <c:pt idx="286">
                  <c:v>11/1/2021</c:v>
                </c:pt>
                <c:pt idx="287">
                  <c:v>12/1/2021</c:v>
                </c:pt>
                <c:pt idx="288">
                  <c:v>1/1/2022</c:v>
                </c:pt>
                <c:pt idx="289">
                  <c:v>2/1/2022</c:v>
                </c:pt>
                <c:pt idx="290">
                  <c:v>3/1/2022</c:v>
                </c:pt>
                <c:pt idx="291">
                  <c:v>4/1/2022</c:v>
                </c:pt>
                <c:pt idx="292">
                  <c:v>5/1/2022</c:v>
                </c:pt>
                <c:pt idx="293">
                  <c:v>6/1/2022</c:v>
                </c:pt>
                <c:pt idx="294">
                  <c:v>7/1/2022</c:v>
                </c:pt>
                <c:pt idx="295">
                  <c:v>8/1/2022</c:v>
                </c:pt>
                <c:pt idx="296">
                  <c:v>9/1/2022</c:v>
                </c:pt>
                <c:pt idx="297">
                  <c:v>10/1/2022</c:v>
                </c:pt>
                <c:pt idx="298">
                  <c:v>11/1/2022</c:v>
                </c:pt>
                <c:pt idx="299">
                  <c:v>12/1/2022</c:v>
                </c:pt>
              </c:strCache>
            </c:strRef>
          </c:cat>
          <c:val>
            <c:numRef>
              <c:f>Лист5!$W$15:$W$398</c:f>
              <c:numCache>
                <c:formatCode>General</c:formatCode>
                <c:ptCount val="299"/>
                <c:pt idx="0">
                  <c:v>3.9070555023892068</c:v>
                </c:pt>
                <c:pt idx="1">
                  <c:v>3.9070555023892068</c:v>
                </c:pt>
                <c:pt idx="2">
                  <c:v>3.9070555023892068</c:v>
                </c:pt>
                <c:pt idx="3">
                  <c:v>3.9070555023892068</c:v>
                </c:pt>
                <c:pt idx="4">
                  <c:v>3.9070555023892068</c:v>
                </c:pt>
                <c:pt idx="5">
                  <c:v>3.9070555023892068</c:v>
                </c:pt>
                <c:pt idx="6">
                  <c:v>3.9070555023892068</c:v>
                </c:pt>
                <c:pt idx="7">
                  <c:v>3.9070555023892068</c:v>
                </c:pt>
                <c:pt idx="8">
                  <c:v>3.9070555023892068</c:v>
                </c:pt>
                <c:pt idx="9">
                  <c:v>3.9070555023892068</c:v>
                </c:pt>
                <c:pt idx="10">
                  <c:v>3.9070555023892068</c:v>
                </c:pt>
                <c:pt idx="11">
                  <c:v>3.9070555023892068</c:v>
                </c:pt>
                <c:pt idx="12">
                  <c:v>3.9070555023892068</c:v>
                </c:pt>
                <c:pt idx="13">
                  <c:v>3.9070555023892068</c:v>
                </c:pt>
                <c:pt idx="14">
                  <c:v>3.9070555023892068</c:v>
                </c:pt>
                <c:pt idx="15">
                  <c:v>3.9070555023892068</c:v>
                </c:pt>
                <c:pt idx="16">
                  <c:v>3.9070555023892068</c:v>
                </c:pt>
                <c:pt idx="17">
                  <c:v>3.9070555023892068</c:v>
                </c:pt>
                <c:pt idx="18">
                  <c:v>3.9070555023892068</c:v>
                </c:pt>
                <c:pt idx="19">
                  <c:v>3.9070555023892068</c:v>
                </c:pt>
                <c:pt idx="20">
                  <c:v>3.9070555023892068</c:v>
                </c:pt>
                <c:pt idx="21">
                  <c:v>3.9070555023892068</c:v>
                </c:pt>
                <c:pt idx="22">
                  <c:v>3.9070555023892068</c:v>
                </c:pt>
                <c:pt idx="23">
                  <c:v>3.9070555023892068</c:v>
                </c:pt>
                <c:pt idx="24">
                  <c:v>3.9070555023892068</c:v>
                </c:pt>
                <c:pt idx="25">
                  <c:v>3.9070555023892068</c:v>
                </c:pt>
                <c:pt idx="26">
                  <c:v>3.9070555023892068</c:v>
                </c:pt>
                <c:pt idx="27">
                  <c:v>3.9070555023892068</c:v>
                </c:pt>
                <c:pt idx="28">
                  <c:v>3.9070555023892068</c:v>
                </c:pt>
                <c:pt idx="29">
                  <c:v>3.9070555023892068</c:v>
                </c:pt>
                <c:pt idx="30">
                  <c:v>3.9070555023892068</c:v>
                </c:pt>
                <c:pt idx="31">
                  <c:v>3.9070555023892068</c:v>
                </c:pt>
                <c:pt idx="32">
                  <c:v>3.9070555023892068</c:v>
                </c:pt>
                <c:pt idx="33">
                  <c:v>3.9070555023892068</c:v>
                </c:pt>
                <c:pt idx="34">
                  <c:v>3.9070555023892068</c:v>
                </c:pt>
                <c:pt idx="35">
                  <c:v>3.9070555023892068</c:v>
                </c:pt>
                <c:pt idx="36">
                  <c:v>3.9070555023892068</c:v>
                </c:pt>
                <c:pt idx="37">
                  <c:v>3.9070555023892068</c:v>
                </c:pt>
                <c:pt idx="38">
                  <c:v>3.9070555023892068</c:v>
                </c:pt>
                <c:pt idx="39">
                  <c:v>3.9070555023892068</c:v>
                </c:pt>
                <c:pt idx="40">
                  <c:v>3.9070555023892068</c:v>
                </c:pt>
                <c:pt idx="41">
                  <c:v>3.9070555023892068</c:v>
                </c:pt>
                <c:pt idx="42">
                  <c:v>3.9070555023892068</c:v>
                </c:pt>
                <c:pt idx="43">
                  <c:v>3.9070555023892068</c:v>
                </c:pt>
                <c:pt idx="44">
                  <c:v>3.9070555023892068</c:v>
                </c:pt>
                <c:pt idx="45">
                  <c:v>3.9070555023892068</c:v>
                </c:pt>
                <c:pt idx="46">
                  <c:v>3.9070555023892068</c:v>
                </c:pt>
                <c:pt idx="47">
                  <c:v>3.9070555023892068</c:v>
                </c:pt>
                <c:pt idx="48">
                  <c:v>3.9070555023892068</c:v>
                </c:pt>
                <c:pt idx="49">
                  <c:v>3.9070555023892068</c:v>
                </c:pt>
                <c:pt idx="50">
                  <c:v>3.9070555023892068</c:v>
                </c:pt>
                <c:pt idx="51">
                  <c:v>3.9070555023892068</c:v>
                </c:pt>
                <c:pt idx="52">
                  <c:v>3.9070555023892068</c:v>
                </c:pt>
                <c:pt idx="53">
                  <c:v>3.9070555023892068</c:v>
                </c:pt>
                <c:pt idx="54">
                  <c:v>3.9070555023892068</c:v>
                </c:pt>
                <c:pt idx="55">
                  <c:v>3.9070555023892068</c:v>
                </c:pt>
                <c:pt idx="56">
                  <c:v>3.9070555023892068</c:v>
                </c:pt>
                <c:pt idx="57">
                  <c:v>3.9070555023892068</c:v>
                </c:pt>
                <c:pt idx="58">
                  <c:v>3.9070555023892068</c:v>
                </c:pt>
                <c:pt idx="59">
                  <c:v>3.9070555023892068</c:v>
                </c:pt>
                <c:pt idx="60">
                  <c:v>3.9070555023892068</c:v>
                </c:pt>
                <c:pt idx="61">
                  <c:v>3.9070555023892068</c:v>
                </c:pt>
                <c:pt idx="62">
                  <c:v>3.9070555023892068</c:v>
                </c:pt>
                <c:pt idx="63">
                  <c:v>3.9070555023892068</c:v>
                </c:pt>
                <c:pt idx="64">
                  <c:v>3.9070555023892068</c:v>
                </c:pt>
                <c:pt idx="65">
                  <c:v>3.9070555023892068</c:v>
                </c:pt>
                <c:pt idx="66">
                  <c:v>3.9070555023892068</c:v>
                </c:pt>
                <c:pt idx="67">
                  <c:v>3.9070555023892068</c:v>
                </c:pt>
                <c:pt idx="68">
                  <c:v>3.9070555023892068</c:v>
                </c:pt>
                <c:pt idx="69">
                  <c:v>3.9070555023892068</c:v>
                </c:pt>
                <c:pt idx="70">
                  <c:v>3.9070555023892068</c:v>
                </c:pt>
                <c:pt idx="71">
                  <c:v>3.9070555023892068</c:v>
                </c:pt>
                <c:pt idx="72">
                  <c:v>3.9070555023892068</c:v>
                </c:pt>
                <c:pt idx="73">
                  <c:v>3.9070555023892068</c:v>
                </c:pt>
                <c:pt idx="74">
                  <c:v>3.9070555023892068</c:v>
                </c:pt>
                <c:pt idx="75">
                  <c:v>3.9070555023892068</c:v>
                </c:pt>
                <c:pt idx="76">
                  <c:v>3.9070555023892068</c:v>
                </c:pt>
                <c:pt idx="77">
                  <c:v>3.9070555023892068</c:v>
                </c:pt>
                <c:pt idx="78">
                  <c:v>3.9070555023892068</c:v>
                </c:pt>
                <c:pt idx="79">
                  <c:v>3.9070555023892068</c:v>
                </c:pt>
                <c:pt idx="80">
                  <c:v>3.9070555023892068</c:v>
                </c:pt>
                <c:pt idx="81">
                  <c:v>3.9070555023892068</c:v>
                </c:pt>
                <c:pt idx="82">
                  <c:v>3.9070555023892068</c:v>
                </c:pt>
                <c:pt idx="83">
                  <c:v>3.9070555023892068</c:v>
                </c:pt>
                <c:pt idx="84">
                  <c:v>3.9070555023892068</c:v>
                </c:pt>
                <c:pt idx="85">
                  <c:v>3.9070555023892068</c:v>
                </c:pt>
                <c:pt idx="86">
                  <c:v>3.9070555023892068</c:v>
                </c:pt>
                <c:pt idx="87">
                  <c:v>3.9070555023892068</c:v>
                </c:pt>
                <c:pt idx="88">
                  <c:v>3.9070555023892068</c:v>
                </c:pt>
                <c:pt idx="89">
                  <c:v>3.9070555023892068</c:v>
                </c:pt>
                <c:pt idx="90">
                  <c:v>3.9070555023892068</c:v>
                </c:pt>
                <c:pt idx="91">
                  <c:v>3.9070555023892068</c:v>
                </c:pt>
                <c:pt idx="92">
                  <c:v>3.9070555023892068</c:v>
                </c:pt>
                <c:pt idx="93">
                  <c:v>3.9070555023892068</c:v>
                </c:pt>
                <c:pt idx="94">
                  <c:v>3.9070555023892068</c:v>
                </c:pt>
                <c:pt idx="95">
                  <c:v>3.9070555023892068</c:v>
                </c:pt>
                <c:pt idx="96">
                  <c:v>3.7762466673137767</c:v>
                </c:pt>
                <c:pt idx="97">
                  <c:v>7.1628165199377696</c:v>
                </c:pt>
                <c:pt idx="98">
                  <c:v>19.318681017469853</c:v>
                </c:pt>
                <c:pt idx="99">
                  <c:v>68.580268659767569</c:v>
                </c:pt>
                <c:pt idx="100">
                  <c:v>31.903658968577744</c:v>
                </c:pt>
                <c:pt idx="101">
                  <c:v>10.854869669525902</c:v>
                </c:pt>
                <c:pt idx="102">
                  <c:v>41.020171280609169</c:v>
                </c:pt>
                <c:pt idx="103">
                  <c:v>21.608135497883939</c:v>
                </c:pt>
                <c:pt idx="104">
                  <c:v>40.495966922194029</c:v>
                </c:pt>
                <c:pt idx="105">
                  <c:v>74.904419598965276</c:v>
                </c:pt>
                <c:pt idx="106">
                  <c:v>15.618022708546492</c:v>
                </c:pt>
                <c:pt idx="107">
                  <c:v>33.613546053728491</c:v>
                </c:pt>
                <c:pt idx="108">
                  <c:v>48.302979424257252</c:v>
                </c:pt>
                <c:pt idx="109">
                  <c:v>35.104542345463166</c:v>
                </c:pt>
                <c:pt idx="110">
                  <c:v>3.3559580969080973</c:v>
                </c:pt>
                <c:pt idx="111">
                  <c:v>12.160576166003461</c:v>
                </c:pt>
                <c:pt idx="112">
                  <c:v>25.524632795509731</c:v>
                </c:pt>
                <c:pt idx="113">
                  <c:v>17.795163439514049</c:v>
                </c:pt>
                <c:pt idx="114">
                  <c:v>14.226898893254697</c:v>
                </c:pt>
                <c:pt idx="115">
                  <c:v>13.432964702012457</c:v>
                </c:pt>
                <c:pt idx="116">
                  <c:v>24.568169362651393</c:v>
                </c:pt>
                <c:pt idx="117">
                  <c:v>37.041645570031378</c:v>
                </c:pt>
                <c:pt idx="118">
                  <c:v>21.608164783876898</c:v>
                </c:pt>
                <c:pt idx="119">
                  <c:v>39.440514476548984</c:v>
                </c:pt>
                <c:pt idx="120">
                  <c:v>31.915907808597105</c:v>
                </c:pt>
                <c:pt idx="121">
                  <c:v>15.205009218841452</c:v>
                </c:pt>
                <c:pt idx="122">
                  <c:v>15.141196932058964</c:v>
                </c:pt>
                <c:pt idx="123">
                  <c:v>18.434340060911531</c:v>
                </c:pt>
                <c:pt idx="124">
                  <c:v>23.225638828166417</c:v>
                </c:pt>
                <c:pt idx="125">
                  <c:v>26.351893188836531</c:v>
                </c:pt>
                <c:pt idx="126">
                  <c:v>18.593740662602091</c:v>
                </c:pt>
                <c:pt idx="127">
                  <c:v>14.491706489054824</c:v>
                </c:pt>
                <c:pt idx="128">
                  <c:v>21.265159817482164</c:v>
                </c:pt>
                <c:pt idx="129">
                  <c:v>14.471169302812411</c:v>
                </c:pt>
                <c:pt idx="130">
                  <c:v>2.7506845519886238</c:v>
                </c:pt>
                <c:pt idx="131">
                  <c:v>13.551657840905738</c:v>
                </c:pt>
                <c:pt idx="132">
                  <c:v>10.654565209021229</c:v>
                </c:pt>
                <c:pt idx="133">
                  <c:v>14.96658003669623</c:v>
                </c:pt>
                <c:pt idx="134">
                  <c:v>15.045341784433983</c:v>
                </c:pt>
                <c:pt idx="135">
                  <c:v>22.910121583170984</c:v>
                </c:pt>
                <c:pt idx="136">
                  <c:v>29.560309699652631</c:v>
                </c:pt>
                <c:pt idx="137">
                  <c:v>24.200907840141724</c:v>
                </c:pt>
                <c:pt idx="138">
                  <c:v>13.988514305624465</c:v>
                </c:pt>
                <c:pt idx="139">
                  <c:v>24.349216022742286</c:v>
                </c:pt>
                <c:pt idx="140">
                  <c:v>28.018683762352538</c:v>
                </c:pt>
                <c:pt idx="141">
                  <c:v>23.892258846100805</c:v>
                </c:pt>
                <c:pt idx="142">
                  <c:v>1.3277773461948159</c:v>
                </c:pt>
                <c:pt idx="143">
                  <c:v>15.962769569026291</c:v>
                </c:pt>
                <c:pt idx="144">
                  <c:v>3.0930891813455377</c:v>
                </c:pt>
                <c:pt idx="145">
                  <c:v>25.252889796653108</c:v>
                </c:pt>
                <c:pt idx="146">
                  <c:v>14.23626401679212</c:v>
                </c:pt>
                <c:pt idx="147">
                  <c:v>8.0475738416169413</c:v>
                </c:pt>
                <c:pt idx="148">
                  <c:v>10.223077924767685</c:v>
                </c:pt>
                <c:pt idx="149">
                  <c:v>12.145458849176714</c:v>
                </c:pt>
                <c:pt idx="150">
                  <c:v>9.1070673555484678</c:v>
                </c:pt>
                <c:pt idx="151">
                  <c:v>15.617042220157542</c:v>
                </c:pt>
                <c:pt idx="152">
                  <c:v>15.655589785752824</c:v>
                </c:pt>
                <c:pt idx="153">
                  <c:v>11.950416177122792</c:v>
                </c:pt>
                <c:pt idx="154">
                  <c:v>6.9171189482054913</c:v>
                </c:pt>
                <c:pt idx="155">
                  <c:v>15.28686920460903</c:v>
                </c:pt>
                <c:pt idx="156">
                  <c:v>24.513948799382391</c:v>
                </c:pt>
                <c:pt idx="157">
                  <c:v>25.607270191141779</c:v>
                </c:pt>
                <c:pt idx="158">
                  <c:v>13.393163865742371</c:v>
                </c:pt>
                <c:pt idx="159">
                  <c:v>20.91647089137911</c:v>
                </c:pt>
                <c:pt idx="160">
                  <c:v>17.676195319518808</c:v>
                </c:pt>
                <c:pt idx="161">
                  <c:v>15.0003815000444</c:v>
                </c:pt>
                <c:pt idx="162">
                  <c:v>17.387070300702138</c:v>
                </c:pt>
                <c:pt idx="163">
                  <c:v>19.60106071105707</c:v>
                </c:pt>
                <c:pt idx="164">
                  <c:v>15.603955169350924</c:v>
                </c:pt>
                <c:pt idx="165">
                  <c:v>23.054934091372417</c:v>
                </c:pt>
                <c:pt idx="166">
                  <c:v>7.1377450679447572</c:v>
                </c:pt>
                <c:pt idx="167">
                  <c:v>10.811468074666854</c:v>
                </c:pt>
                <c:pt idx="168">
                  <c:v>11.855447947002123</c:v>
                </c:pt>
                <c:pt idx="169">
                  <c:v>16.830297682010166</c:v>
                </c:pt>
                <c:pt idx="170">
                  <c:v>3.636451788613289</c:v>
                </c:pt>
                <c:pt idx="171">
                  <c:v>13.871352345959782</c:v>
                </c:pt>
                <c:pt idx="172">
                  <c:v>9.8642886329043815</c:v>
                </c:pt>
                <c:pt idx="173">
                  <c:v>9.1395461714859465</c:v>
                </c:pt>
                <c:pt idx="174">
                  <c:v>7.2112153970014505</c:v>
                </c:pt>
                <c:pt idx="175">
                  <c:v>5.8314772709454115</c:v>
                </c:pt>
                <c:pt idx="176">
                  <c:v>10.623956002096081</c:v>
                </c:pt>
                <c:pt idx="177">
                  <c:v>11.061345514055704</c:v>
                </c:pt>
                <c:pt idx="178">
                  <c:v>6.5095187874063827</c:v>
                </c:pt>
                <c:pt idx="179">
                  <c:v>7.8599578523946985</c:v>
                </c:pt>
                <c:pt idx="180">
                  <c:v>6.0855030989190606</c:v>
                </c:pt>
                <c:pt idx="181">
                  <c:v>3.2133360254993217</c:v>
                </c:pt>
                <c:pt idx="182">
                  <c:v>7.0530294009591401</c:v>
                </c:pt>
                <c:pt idx="183">
                  <c:v>16.813089919302072</c:v>
                </c:pt>
                <c:pt idx="184">
                  <c:v>7.0706980358094143</c:v>
                </c:pt>
                <c:pt idx="185">
                  <c:v>4.9059250171914339</c:v>
                </c:pt>
                <c:pt idx="186">
                  <c:v>3.7530441502016094</c:v>
                </c:pt>
                <c:pt idx="187">
                  <c:v>7.8286365187850917</c:v>
                </c:pt>
                <c:pt idx="188">
                  <c:v>10.351978363886836</c:v>
                </c:pt>
                <c:pt idx="189">
                  <c:v>10.727833169542986</c:v>
                </c:pt>
                <c:pt idx="190">
                  <c:v>4.5794286229732633</c:v>
                </c:pt>
                <c:pt idx="191">
                  <c:v>10.398781838506093</c:v>
                </c:pt>
                <c:pt idx="192">
                  <c:v>17.966613936416394</c:v>
                </c:pt>
                <c:pt idx="193">
                  <c:v>13.199056977119591</c:v>
                </c:pt>
                <c:pt idx="194">
                  <c:v>6.0487180630039408</c:v>
                </c:pt>
                <c:pt idx="195">
                  <c:v>8.0977574186807555</c:v>
                </c:pt>
                <c:pt idx="196">
                  <c:v>7.5993097869950885</c:v>
                </c:pt>
                <c:pt idx="197">
                  <c:v>7.853535658467206</c:v>
                </c:pt>
                <c:pt idx="198">
                  <c:v>6.9567610752774831</c:v>
                </c:pt>
                <c:pt idx="199">
                  <c:v>10.11781470712663</c:v>
                </c:pt>
                <c:pt idx="200">
                  <c:v>14.891610625675623</c:v>
                </c:pt>
                <c:pt idx="201">
                  <c:v>9.032530191899669</c:v>
                </c:pt>
                <c:pt idx="202">
                  <c:v>4.7161059791804494</c:v>
                </c:pt>
                <c:pt idx="203">
                  <c:v>8.6488143031222418</c:v>
                </c:pt>
                <c:pt idx="204">
                  <c:v>7.9922371833903707</c:v>
                </c:pt>
                <c:pt idx="205">
                  <c:v>7.2826882386058038</c:v>
                </c:pt>
                <c:pt idx="206">
                  <c:v>6.6893216041755208</c:v>
                </c:pt>
                <c:pt idx="207">
                  <c:v>11.776746797947707</c:v>
                </c:pt>
                <c:pt idx="208">
                  <c:v>5.5934602513566674</c:v>
                </c:pt>
                <c:pt idx="209">
                  <c:v>6.3034473615269002</c:v>
                </c:pt>
                <c:pt idx="210">
                  <c:v>6.670194214767446</c:v>
                </c:pt>
                <c:pt idx="211">
                  <c:v>8.4969420016961656</c:v>
                </c:pt>
                <c:pt idx="212">
                  <c:v>4.8356744692029219</c:v>
                </c:pt>
                <c:pt idx="213">
                  <c:v>8.2985412956807725</c:v>
                </c:pt>
                <c:pt idx="214">
                  <c:v>3.4446250981077426</c:v>
                </c:pt>
                <c:pt idx="215">
                  <c:v>8.0917672225529884</c:v>
                </c:pt>
                <c:pt idx="216">
                  <c:v>7.6597416988117804</c:v>
                </c:pt>
                <c:pt idx="217">
                  <c:v>7.397226336527404</c:v>
                </c:pt>
                <c:pt idx="218">
                  <c:v>17.015889952893637</c:v>
                </c:pt>
                <c:pt idx="219">
                  <c:v>8.7998689662459739</c:v>
                </c:pt>
                <c:pt idx="220">
                  <c:v>5.096816764778711</c:v>
                </c:pt>
                <c:pt idx="221">
                  <c:v>7.0607605273073801</c:v>
                </c:pt>
                <c:pt idx="222">
                  <c:v>6.2401378821680158</c:v>
                </c:pt>
                <c:pt idx="223">
                  <c:v>4.5971864870145387</c:v>
                </c:pt>
                <c:pt idx="224">
                  <c:v>8.5851087586061787</c:v>
                </c:pt>
                <c:pt idx="225">
                  <c:v>9.5038070070948404</c:v>
                </c:pt>
                <c:pt idx="226">
                  <c:v>3.4611623725080825</c:v>
                </c:pt>
                <c:pt idx="227">
                  <c:v>6.0864552307559103</c:v>
                </c:pt>
                <c:pt idx="228">
                  <c:v>18.909990308427862</c:v>
                </c:pt>
                <c:pt idx="229">
                  <c:v>5.335565075032318</c:v>
                </c:pt>
                <c:pt idx="230">
                  <c:v>10.345305088970061</c:v>
                </c:pt>
                <c:pt idx="231">
                  <c:v>9.6286491115555215</c:v>
                </c:pt>
                <c:pt idx="232">
                  <c:v>3.8625610156046197</c:v>
                </c:pt>
                <c:pt idx="233">
                  <c:v>6.7305350643292234</c:v>
                </c:pt>
                <c:pt idx="234">
                  <c:v>6.9583908526904228</c:v>
                </c:pt>
                <c:pt idx="235">
                  <c:v>3.0229871258772953</c:v>
                </c:pt>
                <c:pt idx="236">
                  <c:v>2.1746673138574111</c:v>
                </c:pt>
                <c:pt idx="237">
                  <c:v>7.693413945497225</c:v>
                </c:pt>
                <c:pt idx="238">
                  <c:v>3.0418914164900643</c:v>
                </c:pt>
                <c:pt idx="239">
                  <c:v>9.081511217359937</c:v>
                </c:pt>
                <c:pt idx="240">
                  <c:v>7.5042237043473667</c:v>
                </c:pt>
                <c:pt idx="241">
                  <c:v>1.8366851104031743</c:v>
                </c:pt>
                <c:pt idx="242">
                  <c:v>3.1919315705339413</c:v>
                </c:pt>
                <c:pt idx="243">
                  <c:v>7.0317832750964415</c:v>
                </c:pt>
                <c:pt idx="244">
                  <c:v>5.1918591995641687</c:v>
                </c:pt>
                <c:pt idx="245">
                  <c:v>6.4513433600561481</c:v>
                </c:pt>
                <c:pt idx="246">
                  <c:v>7.0324568256823321</c:v>
                </c:pt>
                <c:pt idx="247">
                  <c:v>4.4309614988143924</c:v>
                </c:pt>
                <c:pt idx="248">
                  <c:v>5.4209254139584049</c:v>
                </c:pt>
                <c:pt idx="249">
                  <c:v>7.8881431650561513</c:v>
                </c:pt>
                <c:pt idx="250">
                  <c:v>0.64845741682324121</c:v>
                </c:pt>
                <c:pt idx="251">
                  <c:v>7.2780609728308487</c:v>
                </c:pt>
                <c:pt idx="252">
                  <c:v>7.8502411606811719</c:v>
                </c:pt>
                <c:pt idx="253">
                  <c:v>5.6942078465685313</c:v>
                </c:pt>
                <c:pt idx="254">
                  <c:v>7.3823402281543142</c:v>
                </c:pt>
                <c:pt idx="255">
                  <c:v>13.354495735316549</c:v>
                </c:pt>
                <c:pt idx="256">
                  <c:v>14.241723443382821</c:v>
                </c:pt>
                <c:pt idx="257">
                  <c:v>15.457594532534136</c:v>
                </c:pt>
                <c:pt idx="258">
                  <c:v>7.3492416946159436</c:v>
                </c:pt>
                <c:pt idx="259">
                  <c:v>8.6179314762670085</c:v>
                </c:pt>
                <c:pt idx="260">
                  <c:v>33.732989609974659</c:v>
                </c:pt>
                <c:pt idx="261">
                  <c:v>19.548130895870557</c:v>
                </c:pt>
                <c:pt idx="262">
                  <c:v>8.6928520988141873</c:v>
                </c:pt>
                <c:pt idx="263">
                  <c:v>23.078111045992344</c:v>
                </c:pt>
                <c:pt idx="264">
                  <c:v>49.985083138322224</c:v>
                </c:pt>
                <c:pt idx="265">
                  <c:v>18.173340437376069</c:v>
                </c:pt>
                <c:pt idx="266">
                  <c:v>19.912352585954924</c:v>
                </c:pt>
                <c:pt idx="267">
                  <c:v>49.089622381460977</c:v>
                </c:pt>
                <c:pt idx="268">
                  <c:v>14.664981330625993</c:v>
                </c:pt>
                <c:pt idx="269">
                  <c:v>12.179850237817048</c:v>
                </c:pt>
                <c:pt idx="270">
                  <c:v>12.372770138667684</c:v>
                </c:pt>
                <c:pt idx="271">
                  <c:v>11.92882478119326</c:v>
                </c:pt>
                <c:pt idx="272">
                  <c:v>9.5095760809234466</c:v>
                </c:pt>
                <c:pt idx="273">
                  <c:v>19.202655729550624</c:v>
                </c:pt>
                <c:pt idx="274">
                  <c:v>22.903911925689293</c:v>
                </c:pt>
                <c:pt idx="275">
                  <c:v>20.527689423705866</c:v>
                </c:pt>
                <c:pt idx="276">
                  <c:v>20.075210367702418</c:v>
                </c:pt>
                <c:pt idx="277">
                  <c:v>12.604830921143709</c:v>
                </c:pt>
                <c:pt idx="278">
                  <c:v>10.586267575484904</c:v>
                </c:pt>
                <c:pt idx="279">
                  <c:v>8.0363270292046813</c:v>
                </c:pt>
                <c:pt idx="280">
                  <c:v>24.432110490527911</c:v>
                </c:pt>
                <c:pt idx="281">
                  <c:v>19.111481548727941</c:v>
                </c:pt>
                <c:pt idx="282">
                  <c:v>28.236701267194896</c:v>
                </c:pt>
                <c:pt idx="283">
                  <c:v>36.407106957482959</c:v>
                </c:pt>
                <c:pt idx="284">
                  <c:v>37.578494918248076</c:v>
                </c:pt>
                <c:pt idx="285">
                  <c:v>63.048776543967755</c:v>
                </c:pt>
                <c:pt idx="286">
                  <c:v>19.998521281683672</c:v>
                </c:pt>
                <c:pt idx="287">
                  <c:v>33.433365865324859</c:v>
                </c:pt>
                <c:pt idx="288">
                  <c:v>67.239563879890255</c:v>
                </c:pt>
                <c:pt idx="289">
                  <c:v>28.404304228920253</c:v>
                </c:pt>
                <c:pt idx="290">
                  <c:v>15.093061451075933</c:v>
                </c:pt>
                <c:pt idx="291">
                  <c:v>8.3744092149642899</c:v>
                </c:pt>
                <c:pt idx="292">
                  <c:v>100</c:v>
                </c:pt>
                <c:pt idx="293">
                  <c:v>3.9605535516115653</c:v>
                </c:pt>
                <c:pt idx="294">
                  <c:v>87.720498574420617</c:v>
                </c:pt>
                <c:pt idx="295">
                  <c:v>78.283570527006972</c:v>
                </c:pt>
                <c:pt idx="296">
                  <c:v>3.9120327155560561</c:v>
                </c:pt>
                <c:pt idx="297">
                  <c:v>2.8521598434536384</c:v>
                </c:pt>
                <c:pt idx="298">
                  <c:v>2.7245178084488457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0-4941-BD78-5413BA8A4D59}"/>
            </c:ext>
          </c:extLst>
        </c:ser>
        <c:ser>
          <c:idx val="3"/>
          <c:order val="3"/>
          <c:tx>
            <c:strRef>
              <c:f>Лист5!$X$14</c:f>
              <c:strCache>
                <c:ptCount val="1"/>
                <c:pt idx="0">
                  <c:v>Акц Газпром, Кол-во сделок,шт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Лист5!$T$14:$T$398</c:f>
              <c:strCache>
                <c:ptCount val="300"/>
                <c:pt idx="0">
                  <c:v>Период</c:v>
                </c:pt>
                <c:pt idx="1">
                  <c:v>2/1/1998</c:v>
                </c:pt>
                <c:pt idx="2">
                  <c:v>3/1/1998</c:v>
                </c:pt>
                <c:pt idx="3">
                  <c:v>4/1/1998</c:v>
                </c:pt>
                <c:pt idx="4">
                  <c:v>5/1/1998</c:v>
                </c:pt>
                <c:pt idx="5">
                  <c:v>6/1/1998</c:v>
                </c:pt>
                <c:pt idx="6">
                  <c:v>7/1/1998</c:v>
                </c:pt>
                <c:pt idx="7">
                  <c:v>8/1/1998</c:v>
                </c:pt>
                <c:pt idx="8">
                  <c:v>9/1/1998</c:v>
                </c:pt>
                <c:pt idx="9">
                  <c:v>10/1/1998</c:v>
                </c:pt>
                <c:pt idx="10">
                  <c:v>11/1/1998</c:v>
                </c:pt>
                <c:pt idx="11">
                  <c:v>12/1/1998</c:v>
                </c:pt>
                <c:pt idx="12">
                  <c:v>1/1/1999</c:v>
                </c:pt>
                <c:pt idx="13">
                  <c:v>2/1/1999</c:v>
                </c:pt>
                <c:pt idx="14">
                  <c:v>3/1/1999</c:v>
                </c:pt>
                <c:pt idx="15">
                  <c:v>4/1/1999</c:v>
                </c:pt>
                <c:pt idx="16">
                  <c:v>5/1/1999</c:v>
                </c:pt>
                <c:pt idx="17">
                  <c:v>6/1/1999</c:v>
                </c:pt>
                <c:pt idx="18">
                  <c:v>7/1/1999</c:v>
                </c:pt>
                <c:pt idx="19">
                  <c:v>8/1/1999</c:v>
                </c:pt>
                <c:pt idx="20">
                  <c:v>9/1/1999</c:v>
                </c:pt>
                <c:pt idx="21">
                  <c:v>10/1/1999</c:v>
                </c:pt>
                <c:pt idx="22">
                  <c:v>11/1/1999</c:v>
                </c:pt>
                <c:pt idx="23">
                  <c:v>12/1/1999</c:v>
                </c:pt>
                <c:pt idx="24">
                  <c:v>1/1/2000</c:v>
                </c:pt>
                <c:pt idx="25">
                  <c:v>2/1/2000</c:v>
                </c:pt>
                <c:pt idx="26">
                  <c:v>3/1/2000</c:v>
                </c:pt>
                <c:pt idx="27">
                  <c:v>4/1/2000</c:v>
                </c:pt>
                <c:pt idx="28">
                  <c:v>5/1/2000</c:v>
                </c:pt>
                <c:pt idx="29">
                  <c:v>6/1/2000</c:v>
                </c:pt>
                <c:pt idx="30">
                  <c:v>7/1/2000</c:v>
                </c:pt>
                <c:pt idx="31">
                  <c:v>8/1/2000</c:v>
                </c:pt>
                <c:pt idx="32">
                  <c:v>9/1/2000</c:v>
                </c:pt>
                <c:pt idx="33">
                  <c:v>10/1/2000</c:v>
                </c:pt>
                <c:pt idx="34">
                  <c:v>11/1/2000</c:v>
                </c:pt>
                <c:pt idx="35">
                  <c:v>12/1/2000</c:v>
                </c:pt>
                <c:pt idx="36">
                  <c:v>1/1/2001</c:v>
                </c:pt>
                <c:pt idx="37">
                  <c:v>2/1/2001</c:v>
                </c:pt>
                <c:pt idx="38">
                  <c:v>3/1/2001</c:v>
                </c:pt>
                <c:pt idx="39">
                  <c:v>4/1/2001</c:v>
                </c:pt>
                <c:pt idx="40">
                  <c:v>5/1/2001</c:v>
                </c:pt>
                <c:pt idx="41">
                  <c:v>6/1/2001</c:v>
                </c:pt>
                <c:pt idx="42">
                  <c:v>7/1/2001</c:v>
                </c:pt>
                <c:pt idx="43">
                  <c:v>8/1/2001</c:v>
                </c:pt>
                <c:pt idx="44">
                  <c:v>9/1/2001</c:v>
                </c:pt>
                <c:pt idx="45">
                  <c:v>10/1/2001</c:v>
                </c:pt>
                <c:pt idx="46">
                  <c:v>11/1/2001</c:v>
                </c:pt>
                <c:pt idx="47">
                  <c:v>12/1/2001</c:v>
                </c:pt>
                <c:pt idx="48">
                  <c:v>1/1/2002</c:v>
                </c:pt>
                <c:pt idx="49">
                  <c:v>2/1/2002</c:v>
                </c:pt>
                <c:pt idx="50">
                  <c:v>3/1/2002</c:v>
                </c:pt>
                <c:pt idx="51">
                  <c:v>4/1/2002</c:v>
                </c:pt>
                <c:pt idx="52">
                  <c:v>5/1/2002</c:v>
                </c:pt>
                <c:pt idx="53">
                  <c:v>6/1/2002</c:v>
                </c:pt>
                <c:pt idx="54">
                  <c:v>7/1/2002</c:v>
                </c:pt>
                <c:pt idx="55">
                  <c:v>8/1/2002</c:v>
                </c:pt>
                <c:pt idx="56">
                  <c:v>9/1/2002</c:v>
                </c:pt>
                <c:pt idx="57">
                  <c:v>10/1/2002</c:v>
                </c:pt>
                <c:pt idx="58">
                  <c:v>11/1/2002</c:v>
                </c:pt>
                <c:pt idx="59">
                  <c:v>12/1/2002</c:v>
                </c:pt>
                <c:pt idx="60">
                  <c:v>1/1/2003</c:v>
                </c:pt>
                <c:pt idx="61">
                  <c:v>2/1/2003</c:v>
                </c:pt>
                <c:pt idx="62">
                  <c:v>3/1/2003</c:v>
                </c:pt>
                <c:pt idx="63">
                  <c:v>4/1/2003</c:v>
                </c:pt>
                <c:pt idx="64">
                  <c:v>5/1/2003</c:v>
                </c:pt>
                <c:pt idx="65">
                  <c:v>6/1/2003</c:v>
                </c:pt>
                <c:pt idx="66">
                  <c:v>7/1/2003</c:v>
                </c:pt>
                <c:pt idx="67">
                  <c:v>8/1/2003</c:v>
                </c:pt>
                <c:pt idx="68">
                  <c:v>9/1/2003</c:v>
                </c:pt>
                <c:pt idx="69">
                  <c:v>10/1/2003</c:v>
                </c:pt>
                <c:pt idx="70">
                  <c:v>11/1/2003</c:v>
                </c:pt>
                <c:pt idx="71">
                  <c:v>12/1/2003</c:v>
                </c:pt>
                <c:pt idx="72">
                  <c:v>1/1/2004</c:v>
                </c:pt>
                <c:pt idx="73">
                  <c:v>2/1/2004</c:v>
                </c:pt>
                <c:pt idx="74">
                  <c:v>3/1/2004</c:v>
                </c:pt>
                <c:pt idx="75">
                  <c:v>4/1/2004</c:v>
                </c:pt>
                <c:pt idx="76">
                  <c:v>5/1/2004</c:v>
                </c:pt>
                <c:pt idx="77">
                  <c:v>6/1/2004</c:v>
                </c:pt>
                <c:pt idx="78">
                  <c:v>7/1/2004</c:v>
                </c:pt>
                <c:pt idx="79">
                  <c:v>8/1/2004</c:v>
                </c:pt>
                <c:pt idx="80">
                  <c:v>9/1/2004</c:v>
                </c:pt>
                <c:pt idx="81">
                  <c:v>10/1/2004</c:v>
                </c:pt>
                <c:pt idx="82">
                  <c:v>11/1/2004</c:v>
                </c:pt>
                <c:pt idx="83">
                  <c:v>12/1/2004</c:v>
                </c:pt>
                <c:pt idx="84">
                  <c:v>1/1/2005</c:v>
                </c:pt>
                <c:pt idx="85">
                  <c:v>2/1/2005</c:v>
                </c:pt>
                <c:pt idx="86">
                  <c:v>3/1/2005</c:v>
                </c:pt>
                <c:pt idx="87">
                  <c:v>4/1/2005</c:v>
                </c:pt>
                <c:pt idx="88">
                  <c:v>5/1/2005</c:v>
                </c:pt>
                <c:pt idx="89">
                  <c:v>6/1/2005</c:v>
                </c:pt>
                <c:pt idx="90">
                  <c:v>7/1/2005</c:v>
                </c:pt>
                <c:pt idx="91">
                  <c:v>8/1/2005</c:v>
                </c:pt>
                <c:pt idx="92">
                  <c:v>9/1/2005</c:v>
                </c:pt>
                <c:pt idx="93">
                  <c:v>10/1/2005</c:v>
                </c:pt>
                <c:pt idx="94">
                  <c:v>11/1/2005</c:v>
                </c:pt>
                <c:pt idx="95">
                  <c:v>12/1/2005</c:v>
                </c:pt>
                <c:pt idx="96">
                  <c:v>1/1/2006</c:v>
                </c:pt>
                <c:pt idx="97">
                  <c:v>2/1/2006</c:v>
                </c:pt>
                <c:pt idx="98">
                  <c:v>3/1/2006</c:v>
                </c:pt>
                <c:pt idx="99">
                  <c:v>4/1/2006</c:v>
                </c:pt>
                <c:pt idx="100">
                  <c:v>5/1/2006</c:v>
                </c:pt>
                <c:pt idx="101">
                  <c:v>6/1/2006</c:v>
                </c:pt>
                <c:pt idx="102">
                  <c:v>7/1/2006</c:v>
                </c:pt>
                <c:pt idx="103">
                  <c:v>8/1/2006</c:v>
                </c:pt>
                <c:pt idx="104">
                  <c:v>9/1/2006</c:v>
                </c:pt>
                <c:pt idx="105">
                  <c:v>10/1/2006</c:v>
                </c:pt>
                <c:pt idx="106">
                  <c:v>11/1/2006</c:v>
                </c:pt>
                <c:pt idx="107">
                  <c:v>12/1/2006</c:v>
                </c:pt>
                <c:pt idx="108">
                  <c:v>1/1/2007</c:v>
                </c:pt>
                <c:pt idx="109">
                  <c:v>2/1/2007</c:v>
                </c:pt>
                <c:pt idx="110">
                  <c:v>3/1/2007</c:v>
                </c:pt>
                <c:pt idx="111">
                  <c:v>4/1/2007</c:v>
                </c:pt>
                <c:pt idx="112">
                  <c:v>5/1/2007</c:v>
                </c:pt>
                <c:pt idx="113">
                  <c:v>6/1/2007</c:v>
                </c:pt>
                <c:pt idx="114">
                  <c:v>7/1/2007</c:v>
                </c:pt>
                <c:pt idx="115">
                  <c:v>8/1/2007</c:v>
                </c:pt>
                <c:pt idx="116">
                  <c:v>9/1/2007</c:v>
                </c:pt>
                <c:pt idx="117">
                  <c:v>10/1/2007</c:v>
                </c:pt>
                <c:pt idx="118">
                  <c:v>11/1/2007</c:v>
                </c:pt>
                <c:pt idx="119">
                  <c:v>12/1/2007</c:v>
                </c:pt>
                <c:pt idx="120">
                  <c:v>1/1/2008</c:v>
                </c:pt>
                <c:pt idx="121">
                  <c:v>2/1/2008</c:v>
                </c:pt>
                <c:pt idx="122">
                  <c:v>3/1/2008</c:v>
                </c:pt>
                <c:pt idx="123">
                  <c:v>4/1/2008</c:v>
                </c:pt>
                <c:pt idx="124">
                  <c:v>5/1/2008</c:v>
                </c:pt>
                <c:pt idx="125">
                  <c:v>6/1/2008</c:v>
                </c:pt>
                <c:pt idx="126">
                  <c:v>7/1/2008</c:v>
                </c:pt>
                <c:pt idx="127">
                  <c:v>8/1/2008</c:v>
                </c:pt>
                <c:pt idx="128">
                  <c:v>9/1/2008</c:v>
                </c:pt>
                <c:pt idx="129">
                  <c:v>10/1/2008</c:v>
                </c:pt>
                <c:pt idx="130">
                  <c:v>11/1/2008</c:v>
                </c:pt>
                <c:pt idx="131">
                  <c:v>12/1/2008</c:v>
                </c:pt>
                <c:pt idx="132">
                  <c:v>1/1/2009</c:v>
                </c:pt>
                <c:pt idx="133">
                  <c:v>2/1/2009</c:v>
                </c:pt>
                <c:pt idx="134">
                  <c:v>3/1/2009</c:v>
                </c:pt>
                <c:pt idx="135">
                  <c:v>4/1/2009</c:v>
                </c:pt>
                <c:pt idx="136">
                  <c:v>5/1/2009</c:v>
                </c:pt>
                <c:pt idx="137">
                  <c:v>6/1/2009</c:v>
                </c:pt>
                <c:pt idx="138">
                  <c:v>7/1/2009</c:v>
                </c:pt>
                <c:pt idx="139">
                  <c:v>8/1/2009</c:v>
                </c:pt>
                <c:pt idx="140">
                  <c:v>9/1/2009</c:v>
                </c:pt>
                <c:pt idx="141">
                  <c:v>10/1/2009</c:v>
                </c:pt>
                <c:pt idx="142">
                  <c:v>11/1/2009</c:v>
                </c:pt>
                <c:pt idx="143">
                  <c:v>12/1/2009</c:v>
                </c:pt>
                <c:pt idx="144">
                  <c:v>1/1/2010</c:v>
                </c:pt>
                <c:pt idx="145">
                  <c:v>2/1/2010</c:v>
                </c:pt>
                <c:pt idx="146">
                  <c:v>3/1/2010</c:v>
                </c:pt>
                <c:pt idx="147">
                  <c:v>4/1/2010</c:v>
                </c:pt>
                <c:pt idx="148">
                  <c:v>5/1/2010</c:v>
                </c:pt>
                <c:pt idx="149">
                  <c:v>6/1/2010</c:v>
                </c:pt>
                <c:pt idx="150">
                  <c:v>7/1/2010</c:v>
                </c:pt>
                <c:pt idx="151">
                  <c:v>8/1/2010</c:v>
                </c:pt>
                <c:pt idx="152">
                  <c:v>9/1/2010</c:v>
                </c:pt>
                <c:pt idx="153">
                  <c:v>10/1/2010</c:v>
                </c:pt>
                <c:pt idx="154">
                  <c:v>11/1/2010</c:v>
                </c:pt>
                <c:pt idx="155">
                  <c:v>12/1/2010</c:v>
                </c:pt>
                <c:pt idx="156">
                  <c:v>1/1/2011</c:v>
                </c:pt>
                <c:pt idx="157">
                  <c:v>2/1/2011</c:v>
                </c:pt>
                <c:pt idx="158">
                  <c:v>3/1/2011</c:v>
                </c:pt>
                <c:pt idx="159">
                  <c:v>4/1/2011</c:v>
                </c:pt>
                <c:pt idx="160">
                  <c:v>5/1/2011</c:v>
                </c:pt>
                <c:pt idx="161">
                  <c:v>6/1/2011</c:v>
                </c:pt>
                <c:pt idx="162">
                  <c:v>7/1/2011</c:v>
                </c:pt>
                <c:pt idx="163">
                  <c:v>8/1/2011</c:v>
                </c:pt>
                <c:pt idx="164">
                  <c:v>9/1/2011</c:v>
                </c:pt>
                <c:pt idx="165">
                  <c:v>10/1/2011</c:v>
                </c:pt>
                <c:pt idx="166">
                  <c:v>11/1/2011</c:v>
                </c:pt>
                <c:pt idx="167">
                  <c:v>12/1/2011</c:v>
                </c:pt>
                <c:pt idx="168">
                  <c:v>1/1/2012</c:v>
                </c:pt>
                <c:pt idx="169">
                  <c:v>2/1/2012</c:v>
                </c:pt>
                <c:pt idx="170">
                  <c:v>3/1/2012</c:v>
                </c:pt>
                <c:pt idx="171">
                  <c:v>4/1/2012</c:v>
                </c:pt>
                <c:pt idx="172">
                  <c:v>5/1/2012</c:v>
                </c:pt>
                <c:pt idx="173">
                  <c:v>6/1/2012</c:v>
                </c:pt>
                <c:pt idx="174">
                  <c:v>7/1/2012</c:v>
                </c:pt>
                <c:pt idx="175">
                  <c:v>8/1/2012</c:v>
                </c:pt>
                <c:pt idx="176">
                  <c:v>9/1/2012</c:v>
                </c:pt>
                <c:pt idx="177">
                  <c:v>10/1/2012</c:v>
                </c:pt>
                <c:pt idx="178">
                  <c:v>11/1/2012</c:v>
                </c:pt>
                <c:pt idx="179">
                  <c:v>12/1/2012</c:v>
                </c:pt>
                <c:pt idx="180">
                  <c:v>1/1/2013</c:v>
                </c:pt>
                <c:pt idx="181">
                  <c:v>2/1/2013</c:v>
                </c:pt>
                <c:pt idx="182">
                  <c:v>3/1/2013</c:v>
                </c:pt>
                <c:pt idx="183">
                  <c:v>4/1/2013</c:v>
                </c:pt>
                <c:pt idx="184">
                  <c:v>5/1/2013</c:v>
                </c:pt>
                <c:pt idx="185">
                  <c:v>6/1/2013</c:v>
                </c:pt>
                <c:pt idx="186">
                  <c:v>7/1/2013</c:v>
                </c:pt>
                <c:pt idx="187">
                  <c:v>8/1/2013</c:v>
                </c:pt>
                <c:pt idx="188">
                  <c:v>9/1/2013</c:v>
                </c:pt>
                <c:pt idx="189">
                  <c:v>10/1/2013</c:v>
                </c:pt>
                <c:pt idx="190">
                  <c:v>11/1/2013</c:v>
                </c:pt>
                <c:pt idx="191">
                  <c:v>12/1/2013</c:v>
                </c:pt>
                <c:pt idx="192">
                  <c:v>1/1/2014</c:v>
                </c:pt>
                <c:pt idx="193">
                  <c:v>2/1/2014</c:v>
                </c:pt>
                <c:pt idx="194">
                  <c:v>3/1/2014</c:v>
                </c:pt>
                <c:pt idx="195">
                  <c:v>4/1/2014</c:v>
                </c:pt>
                <c:pt idx="196">
                  <c:v>5/1/2014</c:v>
                </c:pt>
                <c:pt idx="197">
                  <c:v>6/1/2014</c:v>
                </c:pt>
                <c:pt idx="198">
                  <c:v>7/1/2014</c:v>
                </c:pt>
                <c:pt idx="199">
                  <c:v>8/1/2014</c:v>
                </c:pt>
                <c:pt idx="200">
                  <c:v>9/1/2014</c:v>
                </c:pt>
                <c:pt idx="201">
                  <c:v>10/1/2014</c:v>
                </c:pt>
                <c:pt idx="202">
                  <c:v>11/1/2014</c:v>
                </c:pt>
                <c:pt idx="203">
                  <c:v>12/1/2014</c:v>
                </c:pt>
                <c:pt idx="204">
                  <c:v>1/1/2015</c:v>
                </c:pt>
                <c:pt idx="205">
                  <c:v>2/1/2015</c:v>
                </c:pt>
                <c:pt idx="206">
                  <c:v>3/1/2015</c:v>
                </c:pt>
                <c:pt idx="207">
                  <c:v>4/1/2015</c:v>
                </c:pt>
                <c:pt idx="208">
                  <c:v>5/1/2015</c:v>
                </c:pt>
                <c:pt idx="209">
                  <c:v>6/1/2015</c:v>
                </c:pt>
                <c:pt idx="210">
                  <c:v>7/1/2015</c:v>
                </c:pt>
                <c:pt idx="211">
                  <c:v>8/1/2015</c:v>
                </c:pt>
                <c:pt idx="212">
                  <c:v>9/1/2015</c:v>
                </c:pt>
                <c:pt idx="213">
                  <c:v>10/1/2015</c:v>
                </c:pt>
                <c:pt idx="214">
                  <c:v>11/1/2015</c:v>
                </c:pt>
                <c:pt idx="215">
                  <c:v>12/1/2015</c:v>
                </c:pt>
                <c:pt idx="216">
                  <c:v>1/1/2016</c:v>
                </c:pt>
                <c:pt idx="217">
                  <c:v>2/1/2016</c:v>
                </c:pt>
                <c:pt idx="218">
                  <c:v>3/1/2016</c:v>
                </c:pt>
                <c:pt idx="219">
                  <c:v>4/1/2016</c:v>
                </c:pt>
                <c:pt idx="220">
                  <c:v>5/1/2016</c:v>
                </c:pt>
                <c:pt idx="221">
                  <c:v>6/1/2016</c:v>
                </c:pt>
                <c:pt idx="222">
                  <c:v>7/1/2016</c:v>
                </c:pt>
                <c:pt idx="223">
                  <c:v>8/1/2016</c:v>
                </c:pt>
                <c:pt idx="224">
                  <c:v>9/1/2016</c:v>
                </c:pt>
                <c:pt idx="225">
                  <c:v>10/1/2016</c:v>
                </c:pt>
                <c:pt idx="226">
                  <c:v>11/1/2016</c:v>
                </c:pt>
                <c:pt idx="227">
                  <c:v>12/1/2016</c:v>
                </c:pt>
                <c:pt idx="228">
                  <c:v>1/1/2017</c:v>
                </c:pt>
                <c:pt idx="229">
                  <c:v>2/1/2017</c:v>
                </c:pt>
                <c:pt idx="230">
                  <c:v>3/1/2017</c:v>
                </c:pt>
                <c:pt idx="231">
                  <c:v>4/1/2017</c:v>
                </c:pt>
                <c:pt idx="232">
                  <c:v>5/1/2017</c:v>
                </c:pt>
                <c:pt idx="233">
                  <c:v>6/1/2017</c:v>
                </c:pt>
                <c:pt idx="234">
                  <c:v>7/1/2017</c:v>
                </c:pt>
                <c:pt idx="235">
                  <c:v>8/1/2017</c:v>
                </c:pt>
                <c:pt idx="236">
                  <c:v>9/1/2017</c:v>
                </c:pt>
                <c:pt idx="237">
                  <c:v>10/1/2017</c:v>
                </c:pt>
                <c:pt idx="238">
                  <c:v>11/1/2017</c:v>
                </c:pt>
                <c:pt idx="239">
                  <c:v>12/1/2017</c:v>
                </c:pt>
                <c:pt idx="240">
                  <c:v>1/1/2018</c:v>
                </c:pt>
                <c:pt idx="241">
                  <c:v>2/1/2018</c:v>
                </c:pt>
                <c:pt idx="242">
                  <c:v>3/1/2018</c:v>
                </c:pt>
                <c:pt idx="243">
                  <c:v>4/1/2018</c:v>
                </c:pt>
                <c:pt idx="244">
                  <c:v>5/1/2018</c:v>
                </c:pt>
                <c:pt idx="245">
                  <c:v>6/1/2018</c:v>
                </c:pt>
                <c:pt idx="246">
                  <c:v>7/1/2018</c:v>
                </c:pt>
                <c:pt idx="247">
                  <c:v>8/1/2018</c:v>
                </c:pt>
                <c:pt idx="248">
                  <c:v>9/1/2018</c:v>
                </c:pt>
                <c:pt idx="249">
                  <c:v>10/1/2018</c:v>
                </c:pt>
                <c:pt idx="250">
                  <c:v>11/1/2018</c:v>
                </c:pt>
                <c:pt idx="251">
                  <c:v>12/1/2018</c:v>
                </c:pt>
                <c:pt idx="252">
                  <c:v>1/1/2019</c:v>
                </c:pt>
                <c:pt idx="253">
                  <c:v>2/1/2019</c:v>
                </c:pt>
                <c:pt idx="254">
                  <c:v>3/1/2019</c:v>
                </c:pt>
                <c:pt idx="255">
                  <c:v>4/1/2019</c:v>
                </c:pt>
                <c:pt idx="256">
                  <c:v>5/1/2019</c:v>
                </c:pt>
                <c:pt idx="257">
                  <c:v>6/1/2019</c:v>
                </c:pt>
                <c:pt idx="258">
                  <c:v>7/1/2019</c:v>
                </c:pt>
                <c:pt idx="259">
                  <c:v>8/1/2019</c:v>
                </c:pt>
                <c:pt idx="260">
                  <c:v>9/1/2019</c:v>
                </c:pt>
                <c:pt idx="261">
                  <c:v>10/1/2019</c:v>
                </c:pt>
                <c:pt idx="262">
                  <c:v>11/1/2019</c:v>
                </c:pt>
                <c:pt idx="263">
                  <c:v>12/1/2019</c:v>
                </c:pt>
                <c:pt idx="264">
                  <c:v>1/1/2020</c:v>
                </c:pt>
                <c:pt idx="265">
                  <c:v>2/1/2020</c:v>
                </c:pt>
                <c:pt idx="266">
                  <c:v>3/1/2020</c:v>
                </c:pt>
                <c:pt idx="267">
                  <c:v>4/1/2020</c:v>
                </c:pt>
                <c:pt idx="268">
                  <c:v>5/1/2020</c:v>
                </c:pt>
                <c:pt idx="269">
                  <c:v>6/1/2020</c:v>
                </c:pt>
                <c:pt idx="270">
                  <c:v>7/1/2020</c:v>
                </c:pt>
                <c:pt idx="271">
                  <c:v>8/1/2020</c:v>
                </c:pt>
                <c:pt idx="272">
                  <c:v>9/1/2020</c:v>
                </c:pt>
                <c:pt idx="273">
                  <c:v>10/1/2020</c:v>
                </c:pt>
                <c:pt idx="274">
                  <c:v>11/1/2020</c:v>
                </c:pt>
                <c:pt idx="275">
                  <c:v>12/1/2020</c:v>
                </c:pt>
                <c:pt idx="276">
                  <c:v>1/1/2021</c:v>
                </c:pt>
                <c:pt idx="277">
                  <c:v>2/1/2021</c:v>
                </c:pt>
                <c:pt idx="278">
                  <c:v>3/1/2021</c:v>
                </c:pt>
                <c:pt idx="279">
                  <c:v>4/1/2021</c:v>
                </c:pt>
                <c:pt idx="280">
                  <c:v>5/1/2021</c:v>
                </c:pt>
                <c:pt idx="281">
                  <c:v>6/1/2021</c:v>
                </c:pt>
                <c:pt idx="282">
                  <c:v>7/1/2021</c:v>
                </c:pt>
                <c:pt idx="283">
                  <c:v>8/1/2021</c:v>
                </c:pt>
                <c:pt idx="284">
                  <c:v>9/1/2021</c:v>
                </c:pt>
                <c:pt idx="285">
                  <c:v>10/1/2021</c:v>
                </c:pt>
                <c:pt idx="286">
                  <c:v>11/1/2021</c:v>
                </c:pt>
                <c:pt idx="287">
                  <c:v>12/1/2021</c:v>
                </c:pt>
                <c:pt idx="288">
                  <c:v>1/1/2022</c:v>
                </c:pt>
                <c:pt idx="289">
                  <c:v>2/1/2022</c:v>
                </c:pt>
                <c:pt idx="290">
                  <c:v>3/1/2022</c:v>
                </c:pt>
                <c:pt idx="291">
                  <c:v>4/1/2022</c:v>
                </c:pt>
                <c:pt idx="292">
                  <c:v>5/1/2022</c:v>
                </c:pt>
                <c:pt idx="293">
                  <c:v>6/1/2022</c:v>
                </c:pt>
                <c:pt idx="294">
                  <c:v>7/1/2022</c:v>
                </c:pt>
                <c:pt idx="295">
                  <c:v>8/1/2022</c:v>
                </c:pt>
                <c:pt idx="296">
                  <c:v>9/1/2022</c:v>
                </c:pt>
                <c:pt idx="297">
                  <c:v>10/1/2022</c:v>
                </c:pt>
                <c:pt idx="298">
                  <c:v>11/1/2022</c:v>
                </c:pt>
                <c:pt idx="299">
                  <c:v>12/1/2022</c:v>
                </c:pt>
              </c:strCache>
            </c:strRef>
          </c:cat>
          <c:val>
            <c:numRef>
              <c:f>Лист5!$X$15:$X$398</c:f>
              <c:numCache>
                <c:formatCode>General</c:formatCode>
                <c:ptCount val="299"/>
                <c:pt idx="0">
                  <c:v>1.135625168761135</c:v>
                </c:pt>
                <c:pt idx="1">
                  <c:v>1.135625168761135</c:v>
                </c:pt>
                <c:pt idx="2">
                  <c:v>1.135625168761135</c:v>
                </c:pt>
                <c:pt idx="3">
                  <c:v>1.135625168761135</c:v>
                </c:pt>
                <c:pt idx="4">
                  <c:v>1.135625168761135</c:v>
                </c:pt>
                <c:pt idx="5">
                  <c:v>1.135625168761135</c:v>
                </c:pt>
                <c:pt idx="6">
                  <c:v>1.135625168761135</c:v>
                </c:pt>
                <c:pt idx="7">
                  <c:v>1.135625168761135</c:v>
                </c:pt>
                <c:pt idx="8">
                  <c:v>1.135625168761135</c:v>
                </c:pt>
                <c:pt idx="9">
                  <c:v>1.135625168761135</c:v>
                </c:pt>
                <c:pt idx="10">
                  <c:v>1.135625168761135</c:v>
                </c:pt>
                <c:pt idx="11">
                  <c:v>1.135625168761135</c:v>
                </c:pt>
                <c:pt idx="12">
                  <c:v>1.135625168761135</c:v>
                </c:pt>
                <c:pt idx="13">
                  <c:v>1.135625168761135</c:v>
                </c:pt>
                <c:pt idx="14">
                  <c:v>1.135625168761135</c:v>
                </c:pt>
                <c:pt idx="15">
                  <c:v>1.135625168761135</c:v>
                </c:pt>
                <c:pt idx="16">
                  <c:v>1.135625168761135</c:v>
                </c:pt>
                <c:pt idx="17">
                  <c:v>1.135625168761135</c:v>
                </c:pt>
                <c:pt idx="18">
                  <c:v>1.135625168761135</c:v>
                </c:pt>
                <c:pt idx="19">
                  <c:v>1.135625168761135</c:v>
                </c:pt>
                <c:pt idx="20">
                  <c:v>1.135625168761135</c:v>
                </c:pt>
                <c:pt idx="21">
                  <c:v>1.135625168761135</c:v>
                </c:pt>
                <c:pt idx="22">
                  <c:v>1.135625168761135</c:v>
                </c:pt>
                <c:pt idx="23">
                  <c:v>1.135625168761135</c:v>
                </c:pt>
                <c:pt idx="24">
                  <c:v>1.135625168761135</c:v>
                </c:pt>
                <c:pt idx="25">
                  <c:v>1.135625168761135</c:v>
                </c:pt>
                <c:pt idx="26">
                  <c:v>1.135625168761135</c:v>
                </c:pt>
                <c:pt idx="27">
                  <c:v>1.135625168761135</c:v>
                </c:pt>
                <c:pt idx="28">
                  <c:v>1.135625168761135</c:v>
                </c:pt>
                <c:pt idx="29">
                  <c:v>1.135625168761135</c:v>
                </c:pt>
                <c:pt idx="30">
                  <c:v>1.135625168761135</c:v>
                </c:pt>
                <c:pt idx="31">
                  <c:v>1.135625168761135</c:v>
                </c:pt>
                <c:pt idx="32">
                  <c:v>1.135625168761135</c:v>
                </c:pt>
                <c:pt idx="33">
                  <c:v>1.135625168761135</c:v>
                </c:pt>
                <c:pt idx="34">
                  <c:v>1.135625168761135</c:v>
                </c:pt>
                <c:pt idx="35">
                  <c:v>1.135625168761135</c:v>
                </c:pt>
                <c:pt idx="36">
                  <c:v>1.135625168761135</c:v>
                </c:pt>
                <c:pt idx="37">
                  <c:v>1.135625168761135</c:v>
                </c:pt>
                <c:pt idx="38">
                  <c:v>1.135625168761135</c:v>
                </c:pt>
                <c:pt idx="39">
                  <c:v>1.135625168761135</c:v>
                </c:pt>
                <c:pt idx="40">
                  <c:v>1.135625168761135</c:v>
                </c:pt>
                <c:pt idx="41">
                  <c:v>1.135625168761135</c:v>
                </c:pt>
                <c:pt idx="42">
                  <c:v>1.135625168761135</c:v>
                </c:pt>
                <c:pt idx="43">
                  <c:v>1.135625168761135</c:v>
                </c:pt>
                <c:pt idx="44">
                  <c:v>1.135625168761135</c:v>
                </c:pt>
                <c:pt idx="45">
                  <c:v>1.135625168761135</c:v>
                </c:pt>
                <c:pt idx="46">
                  <c:v>1.135625168761135</c:v>
                </c:pt>
                <c:pt idx="47">
                  <c:v>1.135625168761135</c:v>
                </c:pt>
                <c:pt idx="48">
                  <c:v>1.135625168761135</c:v>
                </c:pt>
                <c:pt idx="49">
                  <c:v>1.135625168761135</c:v>
                </c:pt>
                <c:pt idx="50">
                  <c:v>1.135625168761135</c:v>
                </c:pt>
                <c:pt idx="51">
                  <c:v>1.135625168761135</c:v>
                </c:pt>
                <c:pt idx="52">
                  <c:v>1.135625168761135</c:v>
                </c:pt>
                <c:pt idx="53">
                  <c:v>1.135625168761135</c:v>
                </c:pt>
                <c:pt idx="54">
                  <c:v>1.135625168761135</c:v>
                </c:pt>
                <c:pt idx="55">
                  <c:v>1.135625168761135</c:v>
                </c:pt>
                <c:pt idx="56">
                  <c:v>1.135625168761135</c:v>
                </c:pt>
                <c:pt idx="57">
                  <c:v>1.135625168761135</c:v>
                </c:pt>
                <c:pt idx="58">
                  <c:v>1.135625168761135</c:v>
                </c:pt>
                <c:pt idx="59">
                  <c:v>1.135625168761135</c:v>
                </c:pt>
                <c:pt idx="60">
                  <c:v>1.135625168761135</c:v>
                </c:pt>
                <c:pt idx="61">
                  <c:v>1.135625168761135</c:v>
                </c:pt>
                <c:pt idx="62">
                  <c:v>1.135625168761135</c:v>
                </c:pt>
                <c:pt idx="63">
                  <c:v>1.135625168761135</c:v>
                </c:pt>
                <c:pt idx="64">
                  <c:v>1.135625168761135</c:v>
                </c:pt>
                <c:pt idx="65">
                  <c:v>1.135625168761135</c:v>
                </c:pt>
                <c:pt idx="66">
                  <c:v>1.135625168761135</c:v>
                </c:pt>
                <c:pt idx="67">
                  <c:v>1.135625168761135</c:v>
                </c:pt>
                <c:pt idx="68">
                  <c:v>1.135625168761135</c:v>
                </c:pt>
                <c:pt idx="69">
                  <c:v>1.135625168761135</c:v>
                </c:pt>
                <c:pt idx="70">
                  <c:v>1.135625168761135</c:v>
                </c:pt>
                <c:pt idx="71">
                  <c:v>1.135625168761135</c:v>
                </c:pt>
                <c:pt idx="72">
                  <c:v>1.135625168761135</c:v>
                </c:pt>
                <c:pt idx="73">
                  <c:v>1.135625168761135</c:v>
                </c:pt>
                <c:pt idx="74">
                  <c:v>1.135625168761135</c:v>
                </c:pt>
                <c:pt idx="75">
                  <c:v>1.135625168761135</c:v>
                </c:pt>
                <c:pt idx="76">
                  <c:v>1.135625168761135</c:v>
                </c:pt>
                <c:pt idx="77">
                  <c:v>1.135625168761135</c:v>
                </c:pt>
                <c:pt idx="78">
                  <c:v>1.135625168761135</c:v>
                </c:pt>
                <c:pt idx="79">
                  <c:v>1.135625168761135</c:v>
                </c:pt>
                <c:pt idx="80">
                  <c:v>1.135625168761135</c:v>
                </c:pt>
                <c:pt idx="81">
                  <c:v>1.135625168761135</c:v>
                </c:pt>
                <c:pt idx="82">
                  <c:v>1.135625168761135</c:v>
                </c:pt>
                <c:pt idx="83">
                  <c:v>1.135625168761135</c:v>
                </c:pt>
                <c:pt idx="84">
                  <c:v>1.135625168761135</c:v>
                </c:pt>
                <c:pt idx="85">
                  <c:v>1.135625168761135</c:v>
                </c:pt>
                <c:pt idx="86">
                  <c:v>1.135625168761135</c:v>
                </c:pt>
                <c:pt idx="87">
                  <c:v>1.135625168761135</c:v>
                </c:pt>
                <c:pt idx="88">
                  <c:v>1.135625168761135</c:v>
                </c:pt>
                <c:pt idx="89">
                  <c:v>1.135625168761135</c:v>
                </c:pt>
                <c:pt idx="90">
                  <c:v>1.135625168761135</c:v>
                </c:pt>
                <c:pt idx="91">
                  <c:v>1.135625168761135</c:v>
                </c:pt>
                <c:pt idx="92">
                  <c:v>1.135625168761135</c:v>
                </c:pt>
                <c:pt idx="93">
                  <c:v>1.135625168761135</c:v>
                </c:pt>
                <c:pt idx="94">
                  <c:v>1.135625168761135</c:v>
                </c:pt>
                <c:pt idx="95">
                  <c:v>1.135625168761135</c:v>
                </c:pt>
                <c:pt idx="96">
                  <c:v>0.99105582133864234</c:v>
                </c:pt>
                <c:pt idx="97">
                  <c:v>0.93485594097333025</c:v>
                </c:pt>
                <c:pt idx="98">
                  <c:v>2.7097385994989813</c:v>
                </c:pt>
                <c:pt idx="99">
                  <c:v>8.0431718437307413</c:v>
                </c:pt>
                <c:pt idx="100">
                  <c:v>5.3378258785591646</c:v>
                </c:pt>
                <c:pt idx="101">
                  <c:v>2.5650400569492118</c:v>
                </c:pt>
                <c:pt idx="102">
                  <c:v>5.5982832551487496</c:v>
                </c:pt>
                <c:pt idx="103">
                  <c:v>4.6587762895934617</c:v>
                </c:pt>
                <c:pt idx="104">
                  <c:v>5.1281421869892752</c:v>
                </c:pt>
                <c:pt idx="105">
                  <c:v>7.2642544213802429</c:v>
                </c:pt>
                <c:pt idx="106">
                  <c:v>1.0557825801042089</c:v>
                </c:pt>
                <c:pt idx="107">
                  <c:v>2.789064407646801</c:v>
                </c:pt>
                <c:pt idx="108">
                  <c:v>4.816394344870889</c:v>
                </c:pt>
                <c:pt idx="109">
                  <c:v>3.5235387062141563</c:v>
                </c:pt>
                <c:pt idx="110">
                  <c:v>1.0404083599582958</c:v>
                </c:pt>
                <c:pt idx="111">
                  <c:v>2.3832625128710645</c:v>
                </c:pt>
                <c:pt idx="112">
                  <c:v>4.3285535442745244</c:v>
                </c:pt>
                <c:pt idx="113">
                  <c:v>3.1434466417664595</c:v>
                </c:pt>
                <c:pt idx="114">
                  <c:v>2.777695236446462</c:v>
                </c:pt>
                <c:pt idx="115">
                  <c:v>2.1601425280644118</c:v>
                </c:pt>
                <c:pt idx="116">
                  <c:v>3.8945871117524931</c:v>
                </c:pt>
                <c:pt idx="117">
                  <c:v>5.27981726641198</c:v>
                </c:pt>
                <c:pt idx="118">
                  <c:v>3.7119052017834098</c:v>
                </c:pt>
                <c:pt idx="119">
                  <c:v>6.0602850302897977</c:v>
                </c:pt>
                <c:pt idx="120">
                  <c:v>6.3538163594621864</c:v>
                </c:pt>
                <c:pt idx="121">
                  <c:v>3.9646108707363994</c:v>
                </c:pt>
                <c:pt idx="122">
                  <c:v>2.7762740900464196</c:v>
                </c:pt>
                <c:pt idx="123">
                  <c:v>3.5828392696341065</c:v>
                </c:pt>
                <c:pt idx="124">
                  <c:v>4.5320358697351368</c:v>
                </c:pt>
                <c:pt idx="125">
                  <c:v>5.4962191046002502</c:v>
                </c:pt>
                <c:pt idx="126">
                  <c:v>5.0827946973151956</c:v>
                </c:pt>
                <c:pt idx="127">
                  <c:v>5.4759354696178271</c:v>
                </c:pt>
                <c:pt idx="128">
                  <c:v>13.235524008976478</c:v>
                </c:pt>
                <c:pt idx="129">
                  <c:v>11.553661842089964</c:v>
                </c:pt>
                <c:pt idx="130">
                  <c:v>2.4081971724354445</c:v>
                </c:pt>
                <c:pt idx="131">
                  <c:v>9.2778896751130127</c:v>
                </c:pt>
                <c:pt idx="132">
                  <c:v>8.1458819699156226</c:v>
                </c:pt>
                <c:pt idx="133">
                  <c:v>9.6013942738135682</c:v>
                </c:pt>
                <c:pt idx="134">
                  <c:v>8.2014358746445524</c:v>
                </c:pt>
                <c:pt idx="135">
                  <c:v>8.4383797380697985</c:v>
                </c:pt>
                <c:pt idx="136">
                  <c:v>10.376306647218495</c:v>
                </c:pt>
                <c:pt idx="137">
                  <c:v>11.992925274830336</c:v>
                </c:pt>
                <c:pt idx="138">
                  <c:v>8.0704320155860998</c:v>
                </c:pt>
                <c:pt idx="139">
                  <c:v>9.8083648677106492</c:v>
                </c:pt>
                <c:pt idx="140">
                  <c:v>12.557249590774434</c:v>
                </c:pt>
                <c:pt idx="141">
                  <c:v>12.800136430054403</c:v>
                </c:pt>
                <c:pt idx="142">
                  <c:v>0.60011136619971239</c:v>
                </c:pt>
                <c:pt idx="143">
                  <c:v>9.4591504386820535</c:v>
                </c:pt>
                <c:pt idx="144">
                  <c:v>2.4910112490197323</c:v>
                </c:pt>
                <c:pt idx="145">
                  <c:v>12.058556399486838</c:v>
                </c:pt>
                <c:pt idx="146">
                  <c:v>6.8939811866055658</c:v>
                </c:pt>
                <c:pt idx="147">
                  <c:v>5.6458270619865294</c:v>
                </c:pt>
                <c:pt idx="148">
                  <c:v>8.1155211150056257</c:v>
                </c:pt>
                <c:pt idx="149">
                  <c:v>6.6513527375801491</c:v>
                </c:pt>
                <c:pt idx="150">
                  <c:v>5.1361522848804233</c:v>
                </c:pt>
                <c:pt idx="151">
                  <c:v>6.1841831573480377</c:v>
                </c:pt>
                <c:pt idx="152">
                  <c:v>6.2381867205496482</c:v>
                </c:pt>
                <c:pt idx="153">
                  <c:v>5.9278600248313031</c:v>
                </c:pt>
                <c:pt idx="154">
                  <c:v>2.6798945250980917</c:v>
                </c:pt>
                <c:pt idx="155">
                  <c:v>7.8762517392894011</c:v>
                </c:pt>
                <c:pt idx="156">
                  <c:v>10.152153101393628</c:v>
                </c:pt>
                <c:pt idx="157">
                  <c:v>6.1137718129823018</c:v>
                </c:pt>
                <c:pt idx="158">
                  <c:v>5.9358701227224513</c:v>
                </c:pt>
                <c:pt idx="159">
                  <c:v>8.3469095879579811</c:v>
                </c:pt>
                <c:pt idx="160">
                  <c:v>8.494579618435111</c:v>
                </c:pt>
                <c:pt idx="161">
                  <c:v>5.6228303293312987</c:v>
                </c:pt>
                <c:pt idx="162">
                  <c:v>7.95712788896454</c:v>
                </c:pt>
                <c:pt idx="163">
                  <c:v>11.639576601728891</c:v>
                </c:pt>
                <c:pt idx="164">
                  <c:v>8.5355344737817873</c:v>
                </c:pt>
                <c:pt idx="165">
                  <c:v>13.047157513407225</c:v>
                </c:pt>
                <c:pt idx="166">
                  <c:v>3.8827011600430477</c:v>
                </c:pt>
                <c:pt idx="167">
                  <c:v>5.9419422937044502</c:v>
                </c:pt>
                <c:pt idx="168">
                  <c:v>6.3796553849175028</c:v>
                </c:pt>
                <c:pt idx="169">
                  <c:v>8.1487242627157066</c:v>
                </c:pt>
                <c:pt idx="170">
                  <c:v>1.5772141137924842</c:v>
                </c:pt>
                <c:pt idx="171">
                  <c:v>7.1577976365043421</c:v>
                </c:pt>
                <c:pt idx="172">
                  <c:v>5.0712963309875807</c:v>
                </c:pt>
                <c:pt idx="173">
                  <c:v>5.2641846560115138</c:v>
                </c:pt>
                <c:pt idx="174">
                  <c:v>4.4201528895136191</c:v>
                </c:pt>
                <c:pt idx="175">
                  <c:v>3.9982016038283099</c:v>
                </c:pt>
                <c:pt idx="176">
                  <c:v>6.479394023175022</c:v>
                </c:pt>
                <c:pt idx="177">
                  <c:v>6.4994192679028924</c:v>
                </c:pt>
                <c:pt idx="178">
                  <c:v>2.677827403061666</c:v>
                </c:pt>
                <c:pt idx="179">
                  <c:v>5.7119749671521394</c:v>
                </c:pt>
                <c:pt idx="180">
                  <c:v>4.2273937596169624</c:v>
                </c:pt>
                <c:pt idx="181">
                  <c:v>2.616072132223461</c:v>
                </c:pt>
                <c:pt idx="182">
                  <c:v>4.631774507992656</c:v>
                </c:pt>
                <c:pt idx="183">
                  <c:v>8.5648617676735697</c:v>
                </c:pt>
                <c:pt idx="184">
                  <c:v>6.0106741014155913</c:v>
                </c:pt>
                <c:pt idx="185">
                  <c:v>3.9762384321912916</c:v>
                </c:pt>
                <c:pt idx="186">
                  <c:v>3.2163126935504502</c:v>
                </c:pt>
                <c:pt idx="187">
                  <c:v>3.7595782037484673</c:v>
                </c:pt>
                <c:pt idx="188">
                  <c:v>4.7220819019589859</c:v>
                </c:pt>
                <c:pt idx="189">
                  <c:v>4.1742945623062884</c:v>
                </c:pt>
                <c:pt idx="190">
                  <c:v>2.7094802092444281</c:v>
                </c:pt>
                <c:pt idx="191">
                  <c:v>5.9210126830856442</c:v>
                </c:pt>
                <c:pt idx="192">
                  <c:v>8.3155151720297731</c:v>
                </c:pt>
                <c:pt idx="193">
                  <c:v>7.6528733642281948</c:v>
                </c:pt>
                <c:pt idx="194">
                  <c:v>4.5970210187552567</c:v>
                </c:pt>
                <c:pt idx="195">
                  <c:v>4.9851231810941012</c:v>
                </c:pt>
                <c:pt idx="196">
                  <c:v>4.3239025196925676</c:v>
                </c:pt>
                <c:pt idx="197">
                  <c:v>4.8608374686540321</c:v>
                </c:pt>
                <c:pt idx="198">
                  <c:v>3.9851528959733753</c:v>
                </c:pt>
                <c:pt idx="199">
                  <c:v>6.0694578843264342</c:v>
                </c:pt>
                <c:pt idx="200">
                  <c:v>9.409539509807848</c:v>
                </c:pt>
                <c:pt idx="201">
                  <c:v>5.7345841144255401</c:v>
                </c:pt>
                <c:pt idx="202">
                  <c:v>4.5369452845716465</c:v>
                </c:pt>
                <c:pt idx="203">
                  <c:v>7.4409933554946042</c:v>
                </c:pt>
                <c:pt idx="204">
                  <c:v>6.2014953044030987</c:v>
                </c:pt>
                <c:pt idx="205">
                  <c:v>5.5230916910737804</c:v>
                </c:pt>
                <c:pt idx="206">
                  <c:v>5.1821457501908856</c:v>
                </c:pt>
                <c:pt idx="207">
                  <c:v>8.5572392551642515</c:v>
                </c:pt>
                <c:pt idx="208">
                  <c:v>3.6992440793103043</c:v>
                </c:pt>
                <c:pt idx="209">
                  <c:v>4.900887958109772</c:v>
                </c:pt>
                <c:pt idx="210">
                  <c:v>4.1608582690695242</c:v>
                </c:pt>
                <c:pt idx="211">
                  <c:v>6.3180293092065742</c:v>
                </c:pt>
                <c:pt idx="212">
                  <c:v>3.2036515710773452</c:v>
                </c:pt>
                <c:pt idx="213">
                  <c:v>5.1453251389170607</c:v>
                </c:pt>
                <c:pt idx="214">
                  <c:v>2.6700756954250715</c:v>
                </c:pt>
                <c:pt idx="215">
                  <c:v>5.1303385041529772</c:v>
                </c:pt>
                <c:pt idx="216">
                  <c:v>5.4613364202355745</c:v>
                </c:pt>
                <c:pt idx="217">
                  <c:v>4.3076239336557185</c:v>
                </c:pt>
                <c:pt idx="218">
                  <c:v>10.745158735593128</c:v>
                </c:pt>
                <c:pt idx="219">
                  <c:v>5.0741386237876656</c:v>
                </c:pt>
                <c:pt idx="220">
                  <c:v>3.5748291717429588</c:v>
                </c:pt>
                <c:pt idx="221">
                  <c:v>4.8750489326544555</c:v>
                </c:pt>
                <c:pt idx="222">
                  <c:v>4.6676907533755454</c:v>
                </c:pt>
                <c:pt idx="223">
                  <c:v>3.3916304812647686</c:v>
                </c:pt>
                <c:pt idx="224">
                  <c:v>7.3323402534550004</c:v>
                </c:pt>
                <c:pt idx="225">
                  <c:v>5.7741178233721735</c:v>
                </c:pt>
                <c:pt idx="226">
                  <c:v>2.416336465453869</c:v>
                </c:pt>
                <c:pt idx="227">
                  <c:v>4.8466260046536087</c:v>
                </c:pt>
                <c:pt idx="228">
                  <c:v>10.883268326651793</c:v>
                </c:pt>
                <c:pt idx="229">
                  <c:v>4.3139544948922701</c:v>
                </c:pt>
                <c:pt idx="230">
                  <c:v>7.0386797291553354</c:v>
                </c:pt>
                <c:pt idx="231">
                  <c:v>6.9537985305346224</c:v>
                </c:pt>
                <c:pt idx="232">
                  <c:v>3.3327175032266485</c:v>
                </c:pt>
                <c:pt idx="233">
                  <c:v>6.1530471316743816</c:v>
                </c:pt>
                <c:pt idx="234">
                  <c:v>5.3708998311419682</c:v>
                </c:pt>
                <c:pt idx="235">
                  <c:v>2.3415324867607294</c:v>
                </c:pt>
                <c:pt idx="236">
                  <c:v>2.2190555061025319</c:v>
                </c:pt>
                <c:pt idx="237">
                  <c:v>5.090158819569961</c:v>
                </c:pt>
                <c:pt idx="238">
                  <c:v>2.4839055170195201</c:v>
                </c:pt>
                <c:pt idx="239">
                  <c:v>5.10604982022498</c:v>
                </c:pt>
                <c:pt idx="240">
                  <c:v>4.5639470661724522</c:v>
                </c:pt>
                <c:pt idx="241">
                  <c:v>1.7614463652888868</c:v>
                </c:pt>
                <c:pt idx="242">
                  <c:v>3.0015903920167748</c:v>
                </c:pt>
                <c:pt idx="243">
                  <c:v>2.9802731960161393</c:v>
                </c:pt>
                <c:pt idx="244">
                  <c:v>2.2914047773774162</c:v>
                </c:pt>
                <c:pt idx="245">
                  <c:v>3.9456191870267419</c:v>
                </c:pt>
                <c:pt idx="246">
                  <c:v>4.6773803879212892</c:v>
                </c:pt>
                <c:pt idx="247">
                  <c:v>3.1774249602401996</c:v>
                </c:pt>
                <c:pt idx="248">
                  <c:v>3.6172051734896766</c:v>
                </c:pt>
                <c:pt idx="249">
                  <c:v>5.3095321456855942</c:v>
                </c:pt>
                <c:pt idx="250">
                  <c:v>0.9007484273723132</c:v>
                </c:pt>
                <c:pt idx="251">
                  <c:v>5.5901439621303242</c:v>
                </c:pt>
                <c:pt idx="252">
                  <c:v>4.8897771771639862</c:v>
                </c:pt>
                <c:pt idx="253">
                  <c:v>4.4255790848592351</c:v>
                </c:pt>
                <c:pt idx="254">
                  <c:v>4.5577457000631769</c:v>
                </c:pt>
                <c:pt idx="255">
                  <c:v>6.7371383020917985</c:v>
                </c:pt>
                <c:pt idx="256">
                  <c:v>5.9507275623592575</c:v>
                </c:pt>
                <c:pt idx="257">
                  <c:v>7.132087806176302</c:v>
                </c:pt>
                <c:pt idx="258">
                  <c:v>3.6765057369096268</c:v>
                </c:pt>
                <c:pt idx="259">
                  <c:v>5.4060409057611976</c:v>
                </c:pt>
                <c:pt idx="260">
                  <c:v>15.050844742339697</c:v>
                </c:pt>
                <c:pt idx="261">
                  <c:v>8.3608626617038517</c:v>
                </c:pt>
                <c:pt idx="262">
                  <c:v>4.3295871052927373</c:v>
                </c:pt>
                <c:pt idx="263">
                  <c:v>12.603759836594003</c:v>
                </c:pt>
                <c:pt idx="264">
                  <c:v>23.047506340250873</c:v>
                </c:pt>
                <c:pt idx="265">
                  <c:v>11.356510077865904</c:v>
                </c:pt>
                <c:pt idx="266">
                  <c:v>11.439065764195638</c:v>
                </c:pt>
                <c:pt idx="267">
                  <c:v>12.26772331054762</c:v>
                </c:pt>
                <c:pt idx="268">
                  <c:v>9.9928555094616041</c:v>
                </c:pt>
                <c:pt idx="269">
                  <c:v>11.749780045295813</c:v>
                </c:pt>
                <c:pt idx="270">
                  <c:v>9.136033425363328</c:v>
                </c:pt>
                <c:pt idx="271">
                  <c:v>8.8123996315354969</c:v>
                </c:pt>
                <c:pt idx="272">
                  <c:v>9.0206621767053434</c:v>
                </c:pt>
                <c:pt idx="273">
                  <c:v>10.999802331455266</c:v>
                </c:pt>
                <c:pt idx="274">
                  <c:v>11.145146849641419</c:v>
                </c:pt>
                <c:pt idx="275">
                  <c:v>9.5694830773762529</c:v>
                </c:pt>
                <c:pt idx="276">
                  <c:v>10.836112105195841</c:v>
                </c:pt>
                <c:pt idx="277">
                  <c:v>7.5978362400083723</c:v>
                </c:pt>
                <c:pt idx="278">
                  <c:v>6.6459265422345331</c:v>
                </c:pt>
                <c:pt idx="279">
                  <c:v>6.3669942624443969</c:v>
                </c:pt>
                <c:pt idx="280">
                  <c:v>10.598909851516041</c:v>
                </c:pt>
                <c:pt idx="281">
                  <c:v>9.2601899426761225</c:v>
                </c:pt>
                <c:pt idx="282">
                  <c:v>10.429018259147337</c:v>
                </c:pt>
                <c:pt idx="283">
                  <c:v>14.146091266021811</c:v>
                </c:pt>
                <c:pt idx="284">
                  <c:v>17.168352878402839</c:v>
                </c:pt>
                <c:pt idx="285">
                  <c:v>20.118265219508981</c:v>
                </c:pt>
                <c:pt idx="286">
                  <c:v>10.68921724548237</c:v>
                </c:pt>
                <c:pt idx="287">
                  <c:v>18.317414340400738</c:v>
                </c:pt>
                <c:pt idx="288">
                  <c:v>57.721928159757532</c:v>
                </c:pt>
                <c:pt idx="289">
                  <c:v>39.522985751069413</c:v>
                </c:pt>
                <c:pt idx="290">
                  <c:v>16.358170235251407</c:v>
                </c:pt>
                <c:pt idx="291">
                  <c:v>10.401887282419256</c:v>
                </c:pt>
                <c:pt idx="292">
                  <c:v>100</c:v>
                </c:pt>
                <c:pt idx="293">
                  <c:v>6.5818457591053496</c:v>
                </c:pt>
                <c:pt idx="294">
                  <c:v>62.768548221435275</c:v>
                </c:pt>
                <c:pt idx="295">
                  <c:v>76.472921347298467</c:v>
                </c:pt>
                <c:pt idx="296">
                  <c:v>9.8836856269128948</c:v>
                </c:pt>
                <c:pt idx="297">
                  <c:v>4.7463705858869822</c:v>
                </c:pt>
                <c:pt idx="298">
                  <c:v>5.4048781496157092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0-4941-BD78-5413BA8A4D59}"/>
            </c:ext>
          </c:extLst>
        </c:ser>
        <c:ser>
          <c:idx val="4"/>
          <c:order val="4"/>
          <c:tx>
            <c:strRef>
              <c:f>Лист5!$Y$14</c:f>
              <c:strCache>
                <c:ptCount val="1"/>
                <c:pt idx="0">
                  <c:v>Инфляция, индекс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Лист5!$T$14:$T$398</c:f>
              <c:strCache>
                <c:ptCount val="300"/>
                <c:pt idx="0">
                  <c:v>Период</c:v>
                </c:pt>
                <c:pt idx="1">
                  <c:v>2/1/1998</c:v>
                </c:pt>
                <c:pt idx="2">
                  <c:v>3/1/1998</c:v>
                </c:pt>
                <c:pt idx="3">
                  <c:v>4/1/1998</c:v>
                </c:pt>
                <c:pt idx="4">
                  <c:v>5/1/1998</c:v>
                </c:pt>
                <c:pt idx="5">
                  <c:v>6/1/1998</c:v>
                </c:pt>
                <c:pt idx="6">
                  <c:v>7/1/1998</c:v>
                </c:pt>
                <c:pt idx="7">
                  <c:v>8/1/1998</c:v>
                </c:pt>
                <c:pt idx="8">
                  <c:v>9/1/1998</c:v>
                </c:pt>
                <c:pt idx="9">
                  <c:v>10/1/1998</c:v>
                </c:pt>
                <c:pt idx="10">
                  <c:v>11/1/1998</c:v>
                </c:pt>
                <c:pt idx="11">
                  <c:v>12/1/1998</c:v>
                </c:pt>
                <c:pt idx="12">
                  <c:v>1/1/1999</c:v>
                </c:pt>
                <c:pt idx="13">
                  <c:v>2/1/1999</c:v>
                </c:pt>
                <c:pt idx="14">
                  <c:v>3/1/1999</c:v>
                </c:pt>
                <c:pt idx="15">
                  <c:v>4/1/1999</c:v>
                </c:pt>
                <c:pt idx="16">
                  <c:v>5/1/1999</c:v>
                </c:pt>
                <c:pt idx="17">
                  <c:v>6/1/1999</c:v>
                </c:pt>
                <c:pt idx="18">
                  <c:v>7/1/1999</c:v>
                </c:pt>
                <c:pt idx="19">
                  <c:v>8/1/1999</c:v>
                </c:pt>
                <c:pt idx="20">
                  <c:v>9/1/1999</c:v>
                </c:pt>
                <c:pt idx="21">
                  <c:v>10/1/1999</c:v>
                </c:pt>
                <c:pt idx="22">
                  <c:v>11/1/1999</c:v>
                </c:pt>
                <c:pt idx="23">
                  <c:v>12/1/1999</c:v>
                </c:pt>
                <c:pt idx="24">
                  <c:v>1/1/2000</c:v>
                </c:pt>
                <c:pt idx="25">
                  <c:v>2/1/2000</c:v>
                </c:pt>
                <c:pt idx="26">
                  <c:v>3/1/2000</c:v>
                </c:pt>
                <c:pt idx="27">
                  <c:v>4/1/2000</c:v>
                </c:pt>
                <c:pt idx="28">
                  <c:v>5/1/2000</c:v>
                </c:pt>
                <c:pt idx="29">
                  <c:v>6/1/2000</c:v>
                </c:pt>
                <c:pt idx="30">
                  <c:v>7/1/2000</c:v>
                </c:pt>
                <c:pt idx="31">
                  <c:v>8/1/2000</c:v>
                </c:pt>
                <c:pt idx="32">
                  <c:v>9/1/2000</c:v>
                </c:pt>
                <c:pt idx="33">
                  <c:v>10/1/2000</c:v>
                </c:pt>
                <c:pt idx="34">
                  <c:v>11/1/2000</c:v>
                </c:pt>
                <c:pt idx="35">
                  <c:v>12/1/2000</c:v>
                </c:pt>
                <c:pt idx="36">
                  <c:v>1/1/2001</c:v>
                </c:pt>
                <c:pt idx="37">
                  <c:v>2/1/2001</c:v>
                </c:pt>
                <c:pt idx="38">
                  <c:v>3/1/2001</c:v>
                </c:pt>
                <c:pt idx="39">
                  <c:v>4/1/2001</c:v>
                </c:pt>
                <c:pt idx="40">
                  <c:v>5/1/2001</c:v>
                </c:pt>
                <c:pt idx="41">
                  <c:v>6/1/2001</c:v>
                </c:pt>
                <c:pt idx="42">
                  <c:v>7/1/2001</c:v>
                </c:pt>
                <c:pt idx="43">
                  <c:v>8/1/2001</c:v>
                </c:pt>
                <c:pt idx="44">
                  <c:v>9/1/2001</c:v>
                </c:pt>
                <c:pt idx="45">
                  <c:v>10/1/2001</c:v>
                </c:pt>
                <c:pt idx="46">
                  <c:v>11/1/2001</c:v>
                </c:pt>
                <c:pt idx="47">
                  <c:v>12/1/2001</c:v>
                </c:pt>
                <c:pt idx="48">
                  <c:v>1/1/2002</c:v>
                </c:pt>
                <c:pt idx="49">
                  <c:v>2/1/2002</c:v>
                </c:pt>
                <c:pt idx="50">
                  <c:v>3/1/2002</c:v>
                </c:pt>
                <c:pt idx="51">
                  <c:v>4/1/2002</c:v>
                </c:pt>
                <c:pt idx="52">
                  <c:v>5/1/2002</c:v>
                </c:pt>
                <c:pt idx="53">
                  <c:v>6/1/2002</c:v>
                </c:pt>
                <c:pt idx="54">
                  <c:v>7/1/2002</c:v>
                </c:pt>
                <c:pt idx="55">
                  <c:v>8/1/2002</c:v>
                </c:pt>
                <c:pt idx="56">
                  <c:v>9/1/2002</c:v>
                </c:pt>
                <c:pt idx="57">
                  <c:v>10/1/2002</c:v>
                </c:pt>
                <c:pt idx="58">
                  <c:v>11/1/2002</c:v>
                </c:pt>
                <c:pt idx="59">
                  <c:v>12/1/2002</c:v>
                </c:pt>
                <c:pt idx="60">
                  <c:v>1/1/2003</c:v>
                </c:pt>
                <c:pt idx="61">
                  <c:v>2/1/2003</c:v>
                </c:pt>
                <c:pt idx="62">
                  <c:v>3/1/2003</c:v>
                </c:pt>
                <c:pt idx="63">
                  <c:v>4/1/2003</c:v>
                </c:pt>
                <c:pt idx="64">
                  <c:v>5/1/2003</c:v>
                </c:pt>
                <c:pt idx="65">
                  <c:v>6/1/2003</c:v>
                </c:pt>
                <c:pt idx="66">
                  <c:v>7/1/2003</c:v>
                </c:pt>
                <c:pt idx="67">
                  <c:v>8/1/2003</c:v>
                </c:pt>
                <c:pt idx="68">
                  <c:v>9/1/2003</c:v>
                </c:pt>
                <c:pt idx="69">
                  <c:v>10/1/2003</c:v>
                </c:pt>
                <c:pt idx="70">
                  <c:v>11/1/2003</c:v>
                </c:pt>
                <c:pt idx="71">
                  <c:v>12/1/2003</c:v>
                </c:pt>
                <c:pt idx="72">
                  <c:v>1/1/2004</c:v>
                </c:pt>
                <c:pt idx="73">
                  <c:v>2/1/2004</c:v>
                </c:pt>
                <c:pt idx="74">
                  <c:v>3/1/2004</c:v>
                </c:pt>
                <c:pt idx="75">
                  <c:v>4/1/2004</c:v>
                </c:pt>
                <c:pt idx="76">
                  <c:v>5/1/2004</c:v>
                </c:pt>
                <c:pt idx="77">
                  <c:v>6/1/2004</c:v>
                </c:pt>
                <c:pt idx="78">
                  <c:v>7/1/2004</c:v>
                </c:pt>
                <c:pt idx="79">
                  <c:v>8/1/2004</c:v>
                </c:pt>
                <c:pt idx="80">
                  <c:v>9/1/2004</c:v>
                </c:pt>
                <c:pt idx="81">
                  <c:v>10/1/2004</c:v>
                </c:pt>
                <c:pt idx="82">
                  <c:v>11/1/2004</c:v>
                </c:pt>
                <c:pt idx="83">
                  <c:v>12/1/2004</c:v>
                </c:pt>
                <c:pt idx="84">
                  <c:v>1/1/2005</c:v>
                </c:pt>
                <c:pt idx="85">
                  <c:v>2/1/2005</c:v>
                </c:pt>
                <c:pt idx="86">
                  <c:v>3/1/2005</c:v>
                </c:pt>
                <c:pt idx="87">
                  <c:v>4/1/2005</c:v>
                </c:pt>
                <c:pt idx="88">
                  <c:v>5/1/2005</c:v>
                </c:pt>
                <c:pt idx="89">
                  <c:v>6/1/2005</c:v>
                </c:pt>
                <c:pt idx="90">
                  <c:v>7/1/2005</c:v>
                </c:pt>
                <c:pt idx="91">
                  <c:v>8/1/2005</c:v>
                </c:pt>
                <c:pt idx="92">
                  <c:v>9/1/2005</c:v>
                </c:pt>
                <c:pt idx="93">
                  <c:v>10/1/2005</c:v>
                </c:pt>
                <c:pt idx="94">
                  <c:v>11/1/2005</c:v>
                </c:pt>
                <c:pt idx="95">
                  <c:v>12/1/2005</c:v>
                </c:pt>
                <c:pt idx="96">
                  <c:v>1/1/2006</c:v>
                </c:pt>
                <c:pt idx="97">
                  <c:v>2/1/2006</c:v>
                </c:pt>
                <c:pt idx="98">
                  <c:v>3/1/2006</c:v>
                </c:pt>
                <c:pt idx="99">
                  <c:v>4/1/2006</c:v>
                </c:pt>
                <c:pt idx="100">
                  <c:v>5/1/2006</c:v>
                </c:pt>
                <c:pt idx="101">
                  <c:v>6/1/2006</c:v>
                </c:pt>
                <c:pt idx="102">
                  <c:v>7/1/2006</c:v>
                </c:pt>
                <c:pt idx="103">
                  <c:v>8/1/2006</c:v>
                </c:pt>
                <c:pt idx="104">
                  <c:v>9/1/2006</c:v>
                </c:pt>
                <c:pt idx="105">
                  <c:v>10/1/2006</c:v>
                </c:pt>
                <c:pt idx="106">
                  <c:v>11/1/2006</c:v>
                </c:pt>
                <c:pt idx="107">
                  <c:v>12/1/2006</c:v>
                </c:pt>
                <c:pt idx="108">
                  <c:v>1/1/2007</c:v>
                </c:pt>
                <c:pt idx="109">
                  <c:v>2/1/2007</c:v>
                </c:pt>
                <c:pt idx="110">
                  <c:v>3/1/2007</c:v>
                </c:pt>
                <c:pt idx="111">
                  <c:v>4/1/2007</c:v>
                </c:pt>
                <c:pt idx="112">
                  <c:v>5/1/2007</c:v>
                </c:pt>
                <c:pt idx="113">
                  <c:v>6/1/2007</c:v>
                </c:pt>
                <c:pt idx="114">
                  <c:v>7/1/2007</c:v>
                </c:pt>
                <c:pt idx="115">
                  <c:v>8/1/2007</c:v>
                </c:pt>
                <c:pt idx="116">
                  <c:v>9/1/2007</c:v>
                </c:pt>
                <c:pt idx="117">
                  <c:v>10/1/2007</c:v>
                </c:pt>
                <c:pt idx="118">
                  <c:v>11/1/2007</c:v>
                </c:pt>
                <c:pt idx="119">
                  <c:v>12/1/2007</c:v>
                </c:pt>
                <c:pt idx="120">
                  <c:v>1/1/2008</c:v>
                </c:pt>
                <c:pt idx="121">
                  <c:v>2/1/2008</c:v>
                </c:pt>
                <c:pt idx="122">
                  <c:v>3/1/2008</c:v>
                </c:pt>
                <c:pt idx="123">
                  <c:v>4/1/2008</c:v>
                </c:pt>
                <c:pt idx="124">
                  <c:v>5/1/2008</c:v>
                </c:pt>
                <c:pt idx="125">
                  <c:v>6/1/2008</c:v>
                </c:pt>
                <c:pt idx="126">
                  <c:v>7/1/2008</c:v>
                </c:pt>
                <c:pt idx="127">
                  <c:v>8/1/2008</c:v>
                </c:pt>
                <c:pt idx="128">
                  <c:v>9/1/2008</c:v>
                </c:pt>
                <c:pt idx="129">
                  <c:v>10/1/2008</c:v>
                </c:pt>
                <c:pt idx="130">
                  <c:v>11/1/2008</c:v>
                </c:pt>
                <c:pt idx="131">
                  <c:v>12/1/2008</c:v>
                </c:pt>
                <c:pt idx="132">
                  <c:v>1/1/2009</c:v>
                </c:pt>
                <c:pt idx="133">
                  <c:v>2/1/2009</c:v>
                </c:pt>
                <c:pt idx="134">
                  <c:v>3/1/2009</c:v>
                </c:pt>
                <c:pt idx="135">
                  <c:v>4/1/2009</c:v>
                </c:pt>
                <c:pt idx="136">
                  <c:v>5/1/2009</c:v>
                </c:pt>
                <c:pt idx="137">
                  <c:v>6/1/2009</c:v>
                </c:pt>
                <c:pt idx="138">
                  <c:v>7/1/2009</c:v>
                </c:pt>
                <c:pt idx="139">
                  <c:v>8/1/2009</c:v>
                </c:pt>
                <c:pt idx="140">
                  <c:v>9/1/2009</c:v>
                </c:pt>
                <c:pt idx="141">
                  <c:v>10/1/2009</c:v>
                </c:pt>
                <c:pt idx="142">
                  <c:v>11/1/2009</c:v>
                </c:pt>
                <c:pt idx="143">
                  <c:v>12/1/2009</c:v>
                </c:pt>
                <c:pt idx="144">
                  <c:v>1/1/2010</c:v>
                </c:pt>
                <c:pt idx="145">
                  <c:v>2/1/2010</c:v>
                </c:pt>
                <c:pt idx="146">
                  <c:v>3/1/2010</c:v>
                </c:pt>
                <c:pt idx="147">
                  <c:v>4/1/2010</c:v>
                </c:pt>
                <c:pt idx="148">
                  <c:v>5/1/2010</c:v>
                </c:pt>
                <c:pt idx="149">
                  <c:v>6/1/2010</c:v>
                </c:pt>
                <c:pt idx="150">
                  <c:v>7/1/2010</c:v>
                </c:pt>
                <c:pt idx="151">
                  <c:v>8/1/2010</c:v>
                </c:pt>
                <c:pt idx="152">
                  <c:v>9/1/2010</c:v>
                </c:pt>
                <c:pt idx="153">
                  <c:v>10/1/2010</c:v>
                </c:pt>
                <c:pt idx="154">
                  <c:v>11/1/2010</c:v>
                </c:pt>
                <c:pt idx="155">
                  <c:v>12/1/2010</c:v>
                </c:pt>
                <c:pt idx="156">
                  <c:v>1/1/2011</c:v>
                </c:pt>
                <c:pt idx="157">
                  <c:v>2/1/2011</c:v>
                </c:pt>
                <c:pt idx="158">
                  <c:v>3/1/2011</c:v>
                </c:pt>
                <c:pt idx="159">
                  <c:v>4/1/2011</c:v>
                </c:pt>
                <c:pt idx="160">
                  <c:v>5/1/2011</c:v>
                </c:pt>
                <c:pt idx="161">
                  <c:v>6/1/2011</c:v>
                </c:pt>
                <c:pt idx="162">
                  <c:v>7/1/2011</c:v>
                </c:pt>
                <c:pt idx="163">
                  <c:v>8/1/2011</c:v>
                </c:pt>
                <c:pt idx="164">
                  <c:v>9/1/2011</c:v>
                </c:pt>
                <c:pt idx="165">
                  <c:v>10/1/2011</c:v>
                </c:pt>
                <c:pt idx="166">
                  <c:v>11/1/2011</c:v>
                </c:pt>
                <c:pt idx="167">
                  <c:v>12/1/2011</c:v>
                </c:pt>
                <c:pt idx="168">
                  <c:v>1/1/2012</c:v>
                </c:pt>
                <c:pt idx="169">
                  <c:v>2/1/2012</c:v>
                </c:pt>
                <c:pt idx="170">
                  <c:v>3/1/2012</c:v>
                </c:pt>
                <c:pt idx="171">
                  <c:v>4/1/2012</c:v>
                </c:pt>
                <c:pt idx="172">
                  <c:v>5/1/2012</c:v>
                </c:pt>
                <c:pt idx="173">
                  <c:v>6/1/2012</c:v>
                </c:pt>
                <c:pt idx="174">
                  <c:v>7/1/2012</c:v>
                </c:pt>
                <c:pt idx="175">
                  <c:v>8/1/2012</c:v>
                </c:pt>
                <c:pt idx="176">
                  <c:v>9/1/2012</c:v>
                </c:pt>
                <c:pt idx="177">
                  <c:v>10/1/2012</c:v>
                </c:pt>
                <c:pt idx="178">
                  <c:v>11/1/2012</c:v>
                </c:pt>
                <c:pt idx="179">
                  <c:v>12/1/2012</c:v>
                </c:pt>
                <c:pt idx="180">
                  <c:v>1/1/2013</c:v>
                </c:pt>
                <c:pt idx="181">
                  <c:v>2/1/2013</c:v>
                </c:pt>
                <c:pt idx="182">
                  <c:v>3/1/2013</c:v>
                </c:pt>
                <c:pt idx="183">
                  <c:v>4/1/2013</c:v>
                </c:pt>
                <c:pt idx="184">
                  <c:v>5/1/2013</c:v>
                </c:pt>
                <c:pt idx="185">
                  <c:v>6/1/2013</c:v>
                </c:pt>
                <c:pt idx="186">
                  <c:v>7/1/2013</c:v>
                </c:pt>
                <c:pt idx="187">
                  <c:v>8/1/2013</c:v>
                </c:pt>
                <c:pt idx="188">
                  <c:v>9/1/2013</c:v>
                </c:pt>
                <c:pt idx="189">
                  <c:v>10/1/2013</c:v>
                </c:pt>
                <c:pt idx="190">
                  <c:v>11/1/2013</c:v>
                </c:pt>
                <c:pt idx="191">
                  <c:v>12/1/2013</c:v>
                </c:pt>
                <c:pt idx="192">
                  <c:v>1/1/2014</c:v>
                </c:pt>
                <c:pt idx="193">
                  <c:v>2/1/2014</c:v>
                </c:pt>
                <c:pt idx="194">
                  <c:v>3/1/2014</c:v>
                </c:pt>
                <c:pt idx="195">
                  <c:v>4/1/2014</c:v>
                </c:pt>
                <c:pt idx="196">
                  <c:v>5/1/2014</c:v>
                </c:pt>
                <c:pt idx="197">
                  <c:v>6/1/2014</c:v>
                </c:pt>
                <c:pt idx="198">
                  <c:v>7/1/2014</c:v>
                </c:pt>
                <c:pt idx="199">
                  <c:v>8/1/2014</c:v>
                </c:pt>
                <c:pt idx="200">
                  <c:v>9/1/2014</c:v>
                </c:pt>
                <c:pt idx="201">
                  <c:v>10/1/2014</c:v>
                </c:pt>
                <c:pt idx="202">
                  <c:v>11/1/2014</c:v>
                </c:pt>
                <c:pt idx="203">
                  <c:v>12/1/2014</c:v>
                </c:pt>
                <c:pt idx="204">
                  <c:v>1/1/2015</c:v>
                </c:pt>
                <c:pt idx="205">
                  <c:v>2/1/2015</c:v>
                </c:pt>
                <c:pt idx="206">
                  <c:v>3/1/2015</c:v>
                </c:pt>
                <c:pt idx="207">
                  <c:v>4/1/2015</c:v>
                </c:pt>
                <c:pt idx="208">
                  <c:v>5/1/2015</c:v>
                </c:pt>
                <c:pt idx="209">
                  <c:v>6/1/2015</c:v>
                </c:pt>
                <c:pt idx="210">
                  <c:v>7/1/2015</c:v>
                </c:pt>
                <c:pt idx="211">
                  <c:v>8/1/2015</c:v>
                </c:pt>
                <c:pt idx="212">
                  <c:v>9/1/2015</c:v>
                </c:pt>
                <c:pt idx="213">
                  <c:v>10/1/2015</c:v>
                </c:pt>
                <c:pt idx="214">
                  <c:v>11/1/2015</c:v>
                </c:pt>
                <c:pt idx="215">
                  <c:v>12/1/2015</c:v>
                </c:pt>
                <c:pt idx="216">
                  <c:v>1/1/2016</c:v>
                </c:pt>
                <c:pt idx="217">
                  <c:v>2/1/2016</c:v>
                </c:pt>
                <c:pt idx="218">
                  <c:v>3/1/2016</c:v>
                </c:pt>
                <c:pt idx="219">
                  <c:v>4/1/2016</c:v>
                </c:pt>
                <c:pt idx="220">
                  <c:v>5/1/2016</c:v>
                </c:pt>
                <c:pt idx="221">
                  <c:v>6/1/2016</c:v>
                </c:pt>
                <c:pt idx="222">
                  <c:v>7/1/2016</c:v>
                </c:pt>
                <c:pt idx="223">
                  <c:v>8/1/2016</c:v>
                </c:pt>
                <c:pt idx="224">
                  <c:v>9/1/2016</c:v>
                </c:pt>
                <c:pt idx="225">
                  <c:v>10/1/2016</c:v>
                </c:pt>
                <c:pt idx="226">
                  <c:v>11/1/2016</c:v>
                </c:pt>
                <c:pt idx="227">
                  <c:v>12/1/2016</c:v>
                </c:pt>
                <c:pt idx="228">
                  <c:v>1/1/2017</c:v>
                </c:pt>
                <c:pt idx="229">
                  <c:v>2/1/2017</c:v>
                </c:pt>
                <c:pt idx="230">
                  <c:v>3/1/2017</c:v>
                </c:pt>
                <c:pt idx="231">
                  <c:v>4/1/2017</c:v>
                </c:pt>
                <c:pt idx="232">
                  <c:v>5/1/2017</c:v>
                </c:pt>
                <c:pt idx="233">
                  <c:v>6/1/2017</c:v>
                </c:pt>
                <c:pt idx="234">
                  <c:v>7/1/2017</c:v>
                </c:pt>
                <c:pt idx="235">
                  <c:v>8/1/2017</c:v>
                </c:pt>
                <c:pt idx="236">
                  <c:v>9/1/2017</c:v>
                </c:pt>
                <c:pt idx="237">
                  <c:v>10/1/2017</c:v>
                </c:pt>
                <c:pt idx="238">
                  <c:v>11/1/2017</c:v>
                </c:pt>
                <c:pt idx="239">
                  <c:v>12/1/2017</c:v>
                </c:pt>
                <c:pt idx="240">
                  <c:v>1/1/2018</c:v>
                </c:pt>
                <c:pt idx="241">
                  <c:v>2/1/2018</c:v>
                </c:pt>
                <c:pt idx="242">
                  <c:v>3/1/2018</c:v>
                </c:pt>
                <c:pt idx="243">
                  <c:v>4/1/2018</c:v>
                </c:pt>
                <c:pt idx="244">
                  <c:v>5/1/2018</c:v>
                </c:pt>
                <c:pt idx="245">
                  <c:v>6/1/2018</c:v>
                </c:pt>
                <c:pt idx="246">
                  <c:v>7/1/2018</c:v>
                </c:pt>
                <c:pt idx="247">
                  <c:v>8/1/2018</c:v>
                </c:pt>
                <c:pt idx="248">
                  <c:v>9/1/2018</c:v>
                </c:pt>
                <c:pt idx="249">
                  <c:v>10/1/2018</c:v>
                </c:pt>
                <c:pt idx="250">
                  <c:v>11/1/2018</c:v>
                </c:pt>
                <c:pt idx="251">
                  <c:v>12/1/2018</c:v>
                </c:pt>
                <c:pt idx="252">
                  <c:v>1/1/2019</c:v>
                </c:pt>
                <c:pt idx="253">
                  <c:v>2/1/2019</c:v>
                </c:pt>
                <c:pt idx="254">
                  <c:v>3/1/2019</c:v>
                </c:pt>
                <c:pt idx="255">
                  <c:v>4/1/2019</c:v>
                </c:pt>
                <c:pt idx="256">
                  <c:v>5/1/2019</c:v>
                </c:pt>
                <c:pt idx="257">
                  <c:v>6/1/2019</c:v>
                </c:pt>
                <c:pt idx="258">
                  <c:v>7/1/2019</c:v>
                </c:pt>
                <c:pt idx="259">
                  <c:v>8/1/2019</c:v>
                </c:pt>
                <c:pt idx="260">
                  <c:v>9/1/2019</c:v>
                </c:pt>
                <c:pt idx="261">
                  <c:v>10/1/2019</c:v>
                </c:pt>
                <c:pt idx="262">
                  <c:v>11/1/2019</c:v>
                </c:pt>
                <c:pt idx="263">
                  <c:v>12/1/2019</c:v>
                </c:pt>
                <c:pt idx="264">
                  <c:v>1/1/2020</c:v>
                </c:pt>
                <c:pt idx="265">
                  <c:v>2/1/2020</c:v>
                </c:pt>
                <c:pt idx="266">
                  <c:v>3/1/2020</c:v>
                </c:pt>
                <c:pt idx="267">
                  <c:v>4/1/2020</c:v>
                </c:pt>
                <c:pt idx="268">
                  <c:v>5/1/2020</c:v>
                </c:pt>
                <c:pt idx="269">
                  <c:v>6/1/2020</c:v>
                </c:pt>
                <c:pt idx="270">
                  <c:v>7/1/2020</c:v>
                </c:pt>
                <c:pt idx="271">
                  <c:v>8/1/2020</c:v>
                </c:pt>
                <c:pt idx="272">
                  <c:v>9/1/2020</c:v>
                </c:pt>
                <c:pt idx="273">
                  <c:v>10/1/2020</c:v>
                </c:pt>
                <c:pt idx="274">
                  <c:v>11/1/2020</c:v>
                </c:pt>
                <c:pt idx="275">
                  <c:v>12/1/2020</c:v>
                </c:pt>
                <c:pt idx="276">
                  <c:v>1/1/2021</c:v>
                </c:pt>
                <c:pt idx="277">
                  <c:v>2/1/2021</c:v>
                </c:pt>
                <c:pt idx="278">
                  <c:v>3/1/2021</c:v>
                </c:pt>
                <c:pt idx="279">
                  <c:v>4/1/2021</c:v>
                </c:pt>
                <c:pt idx="280">
                  <c:v>5/1/2021</c:v>
                </c:pt>
                <c:pt idx="281">
                  <c:v>6/1/2021</c:v>
                </c:pt>
                <c:pt idx="282">
                  <c:v>7/1/2021</c:v>
                </c:pt>
                <c:pt idx="283">
                  <c:v>8/1/2021</c:v>
                </c:pt>
                <c:pt idx="284">
                  <c:v>9/1/2021</c:v>
                </c:pt>
                <c:pt idx="285">
                  <c:v>10/1/2021</c:v>
                </c:pt>
                <c:pt idx="286">
                  <c:v>11/1/2021</c:v>
                </c:pt>
                <c:pt idx="287">
                  <c:v>12/1/2021</c:v>
                </c:pt>
                <c:pt idx="288">
                  <c:v>1/1/2022</c:v>
                </c:pt>
                <c:pt idx="289">
                  <c:v>2/1/2022</c:v>
                </c:pt>
                <c:pt idx="290">
                  <c:v>3/1/2022</c:v>
                </c:pt>
                <c:pt idx="291">
                  <c:v>4/1/2022</c:v>
                </c:pt>
                <c:pt idx="292">
                  <c:v>5/1/2022</c:v>
                </c:pt>
                <c:pt idx="293">
                  <c:v>6/1/2022</c:v>
                </c:pt>
                <c:pt idx="294">
                  <c:v>7/1/2022</c:v>
                </c:pt>
                <c:pt idx="295">
                  <c:v>8/1/2022</c:v>
                </c:pt>
                <c:pt idx="296">
                  <c:v>9/1/2022</c:v>
                </c:pt>
                <c:pt idx="297">
                  <c:v>10/1/2022</c:v>
                </c:pt>
                <c:pt idx="298">
                  <c:v>11/1/2022</c:v>
                </c:pt>
                <c:pt idx="299">
                  <c:v>12/1/2022</c:v>
                </c:pt>
              </c:strCache>
            </c:strRef>
          </c:cat>
          <c:val>
            <c:numRef>
              <c:f>Лист5!$Y$100:$Y$398</c:f>
              <c:numCache>
                <c:formatCode>General</c:formatCode>
                <c:ptCount val="299"/>
                <c:pt idx="0">
                  <c:v>17.192307692307693</c:v>
                </c:pt>
                <c:pt idx="1">
                  <c:v>14.307692307692307</c:v>
                </c:pt>
                <c:pt idx="2">
                  <c:v>11.307692307692308</c:v>
                </c:pt>
                <c:pt idx="3">
                  <c:v>12.692307692307693</c:v>
                </c:pt>
                <c:pt idx="4">
                  <c:v>7.8461538461538449</c:v>
                </c:pt>
                <c:pt idx="5">
                  <c:v>8.884615384615385</c:v>
                </c:pt>
                <c:pt idx="6">
                  <c:v>49.269230769230766</c:v>
                </c:pt>
                <c:pt idx="7">
                  <c:v>46.5</c:v>
                </c:pt>
                <c:pt idx="8">
                  <c:v>59.307692307692299</c:v>
                </c:pt>
                <c:pt idx="9">
                  <c:v>72.34615384615384</c:v>
                </c:pt>
                <c:pt idx="10">
                  <c:v>140.88461538461536</c:v>
                </c:pt>
                <c:pt idx="11">
                  <c:v>103.61538461538461</c:v>
                </c:pt>
                <c:pt idx="12">
                  <c:v>54.576923076923066</c:v>
                </c:pt>
                <c:pt idx="13">
                  <c:v>39.115384615384613</c:v>
                </c:pt>
                <c:pt idx="14">
                  <c:v>41.88461538461538</c:v>
                </c:pt>
                <c:pt idx="15">
                  <c:v>32.53846153846154</c:v>
                </c:pt>
                <c:pt idx="16">
                  <c:v>28.961538461538456</c:v>
                </c:pt>
                <c:pt idx="17">
                  <c:v>39.46153846153846</c:v>
                </c:pt>
                <c:pt idx="18">
                  <c:v>20.307692307692303</c:v>
                </c:pt>
                <c:pt idx="19">
                  <c:v>24</c:v>
                </c:pt>
                <c:pt idx="20">
                  <c:v>22.730769230769234</c:v>
                </c:pt>
                <c:pt idx="21">
                  <c:v>21.115384615384617</c:v>
                </c:pt>
                <c:pt idx="22">
                  <c:v>21.46153846153846</c:v>
                </c:pt>
                <c:pt idx="23">
                  <c:v>33.807692307692314</c:v>
                </c:pt>
                <c:pt idx="24">
                  <c:v>18.923076923076927</c:v>
                </c:pt>
                <c:pt idx="25">
                  <c:v>14.307692307692307</c:v>
                </c:pt>
                <c:pt idx="26">
                  <c:v>17.192307692307693</c:v>
                </c:pt>
                <c:pt idx="27">
                  <c:v>27.115384615384617</c:v>
                </c:pt>
                <c:pt idx="28">
                  <c:v>36.34615384615384</c:v>
                </c:pt>
                <c:pt idx="29">
                  <c:v>27.576923076923077</c:v>
                </c:pt>
                <c:pt idx="30">
                  <c:v>18.230769230769234</c:v>
                </c:pt>
                <c:pt idx="31">
                  <c:v>22.153846153846153</c:v>
                </c:pt>
                <c:pt idx="32">
                  <c:v>31.26923076923077</c:v>
                </c:pt>
                <c:pt idx="33">
                  <c:v>24.461538461538463</c:v>
                </c:pt>
                <c:pt idx="34">
                  <c:v>25.846153846153847</c:v>
                </c:pt>
                <c:pt idx="35">
                  <c:v>38.769230769230766</c:v>
                </c:pt>
                <c:pt idx="36">
                  <c:v>33.230769230769226</c:v>
                </c:pt>
                <c:pt idx="37">
                  <c:v>28.384615384615387</c:v>
                </c:pt>
                <c:pt idx="38">
                  <c:v>27.576923076923077</c:v>
                </c:pt>
                <c:pt idx="39">
                  <c:v>27.46153846153846</c:v>
                </c:pt>
                <c:pt idx="40">
                  <c:v>25.615384615384617</c:v>
                </c:pt>
                <c:pt idx="41">
                  <c:v>12.115384615384617</c:v>
                </c:pt>
                <c:pt idx="42">
                  <c:v>7.0384615384615383</c:v>
                </c:pt>
                <c:pt idx="43">
                  <c:v>13.846153846153845</c:v>
                </c:pt>
                <c:pt idx="44">
                  <c:v>19.5</c:v>
                </c:pt>
                <c:pt idx="45">
                  <c:v>22.615384615384617</c:v>
                </c:pt>
                <c:pt idx="46">
                  <c:v>25.384615384615387</c:v>
                </c:pt>
                <c:pt idx="47">
                  <c:v>42.576923076923073</c:v>
                </c:pt>
                <c:pt idx="48">
                  <c:v>20.307692307692303</c:v>
                </c:pt>
                <c:pt idx="49">
                  <c:v>19.384615384615387</c:v>
                </c:pt>
                <c:pt idx="50">
                  <c:v>20.307692307692303</c:v>
                </c:pt>
                <c:pt idx="51">
                  <c:v>26.423076923076927</c:v>
                </c:pt>
                <c:pt idx="52">
                  <c:v>13.038461538461537</c:v>
                </c:pt>
                <c:pt idx="53">
                  <c:v>15.23076923076923</c:v>
                </c:pt>
                <c:pt idx="54">
                  <c:v>7.9615384615384608</c:v>
                </c:pt>
                <c:pt idx="55">
                  <c:v>11.538461538461538</c:v>
                </c:pt>
                <c:pt idx="56">
                  <c:v>19.269230769230766</c:v>
                </c:pt>
                <c:pt idx="57">
                  <c:v>25.499999999999996</c:v>
                </c:pt>
                <c:pt idx="58">
                  <c:v>24.692307692307693</c:v>
                </c:pt>
                <c:pt idx="59">
                  <c:v>34.61538461538462</c:v>
                </c:pt>
                <c:pt idx="60">
                  <c:v>25.73076923076923</c:v>
                </c:pt>
                <c:pt idx="61">
                  <c:v>19.038461538461537</c:v>
                </c:pt>
                <c:pt idx="62">
                  <c:v>18.692307692307693</c:v>
                </c:pt>
                <c:pt idx="63">
                  <c:v>16.153846153846153</c:v>
                </c:pt>
                <c:pt idx="64">
                  <c:v>16.153846153846153</c:v>
                </c:pt>
                <c:pt idx="65">
                  <c:v>15.115384615384615</c:v>
                </c:pt>
                <c:pt idx="66">
                  <c:v>2.1923076923076925</c:v>
                </c:pt>
                <c:pt idx="67">
                  <c:v>10.846153846153845</c:v>
                </c:pt>
                <c:pt idx="68">
                  <c:v>18.46153846153846</c:v>
                </c:pt>
                <c:pt idx="69">
                  <c:v>18</c:v>
                </c:pt>
                <c:pt idx="70">
                  <c:v>19.615384615384617</c:v>
                </c:pt>
                <c:pt idx="71">
                  <c:v>27.115384615384617</c:v>
                </c:pt>
                <c:pt idx="72">
                  <c:v>18.346153846153843</c:v>
                </c:pt>
                <c:pt idx="73">
                  <c:v>15.576923076923077</c:v>
                </c:pt>
                <c:pt idx="74">
                  <c:v>18.346153846153843</c:v>
                </c:pt>
                <c:pt idx="75">
                  <c:v>15.461538461538458</c:v>
                </c:pt>
                <c:pt idx="76">
                  <c:v>15.923076923076922</c:v>
                </c:pt>
                <c:pt idx="77">
                  <c:v>17.53846153846154</c:v>
                </c:pt>
                <c:pt idx="78">
                  <c:v>11.76923076923077</c:v>
                </c:pt>
                <c:pt idx="79">
                  <c:v>11.884615384615385</c:v>
                </c:pt>
                <c:pt idx="80">
                  <c:v>20.076923076923073</c:v>
                </c:pt>
                <c:pt idx="81">
                  <c:v>19.73076923076923</c:v>
                </c:pt>
                <c:pt idx="82">
                  <c:v>20.076923076923073</c:v>
                </c:pt>
                <c:pt idx="83">
                  <c:v>37.15384615384616</c:v>
                </c:pt>
                <c:pt idx="84">
                  <c:v>21.115384615384617</c:v>
                </c:pt>
                <c:pt idx="85">
                  <c:v>22.384615384615383</c:v>
                </c:pt>
                <c:pt idx="86">
                  <c:v>19.846153846153847</c:v>
                </c:pt>
                <c:pt idx="87">
                  <c:v>16.153846153846153</c:v>
                </c:pt>
                <c:pt idx="88">
                  <c:v>14.307692307692307</c:v>
                </c:pt>
                <c:pt idx="89">
                  <c:v>12.230769230769232</c:v>
                </c:pt>
                <c:pt idx="90">
                  <c:v>5.3076923076923075</c:v>
                </c:pt>
                <c:pt idx="91">
                  <c:v>9.8076923076923066</c:v>
                </c:pt>
                <c:pt idx="92">
                  <c:v>13.269230769230768</c:v>
                </c:pt>
                <c:pt idx="93">
                  <c:v>15.461538461538458</c:v>
                </c:pt>
                <c:pt idx="94">
                  <c:v>16.384615384615383</c:v>
                </c:pt>
                <c:pt idx="95">
                  <c:v>34.96153846153846</c:v>
                </c:pt>
                <c:pt idx="96">
                  <c:v>26.076923076923073</c:v>
                </c:pt>
                <c:pt idx="97">
                  <c:v>16.384615384615383</c:v>
                </c:pt>
                <c:pt idx="98">
                  <c:v>10.961538461538462</c:v>
                </c:pt>
                <c:pt idx="99">
                  <c:v>12.461538461538462</c:v>
                </c:pt>
                <c:pt idx="100">
                  <c:v>10.153846153846153</c:v>
                </c:pt>
                <c:pt idx="101">
                  <c:v>14.653846153846155</c:v>
                </c:pt>
                <c:pt idx="102">
                  <c:v>9.1153846153846168</c:v>
                </c:pt>
                <c:pt idx="103">
                  <c:v>7.9615384615384608</c:v>
                </c:pt>
                <c:pt idx="104">
                  <c:v>10.153846153846153</c:v>
                </c:pt>
                <c:pt idx="105">
                  <c:v>14.192307692307693</c:v>
                </c:pt>
                <c:pt idx="106">
                  <c:v>16.03846153846154</c:v>
                </c:pt>
                <c:pt idx="107">
                  <c:v>26.307692307692307</c:v>
                </c:pt>
                <c:pt idx="108">
                  <c:v>19.73076923076923</c:v>
                </c:pt>
                <c:pt idx="109">
                  <c:v>13.73076923076923</c:v>
                </c:pt>
                <c:pt idx="110">
                  <c:v>13.499999999999998</c:v>
                </c:pt>
                <c:pt idx="111">
                  <c:v>14.192307692307693</c:v>
                </c:pt>
                <c:pt idx="112">
                  <c:v>17.884615384615383</c:v>
                </c:pt>
                <c:pt idx="113">
                  <c:v>16.96153846153846</c:v>
                </c:pt>
                <c:pt idx="114">
                  <c:v>7.9615384615384608</c:v>
                </c:pt>
                <c:pt idx="115">
                  <c:v>16.03846153846154</c:v>
                </c:pt>
                <c:pt idx="116">
                  <c:v>25.846153846153847</c:v>
                </c:pt>
                <c:pt idx="117">
                  <c:v>21.115384615384617</c:v>
                </c:pt>
                <c:pt idx="118">
                  <c:v>19.96153846153846</c:v>
                </c:pt>
                <c:pt idx="119">
                  <c:v>33.576923076923073</c:v>
                </c:pt>
                <c:pt idx="120">
                  <c:v>20.769230769230766</c:v>
                </c:pt>
                <c:pt idx="121">
                  <c:v>20.769230769230766</c:v>
                </c:pt>
                <c:pt idx="122">
                  <c:v>23.307692307692307</c:v>
                </c:pt>
                <c:pt idx="123">
                  <c:v>22.500000000000004</c:v>
                </c:pt>
                <c:pt idx="124">
                  <c:v>18.115384615384613</c:v>
                </c:pt>
                <c:pt idx="125">
                  <c:v>12.807692307692307</c:v>
                </c:pt>
                <c:pt idx="126">
                  <c:v>11.076923076923077</c:v>
                </c:pt>
                <c:pt idx="127">
                  <c:v>16.153846153846153</c:v>
                </c:pt>
                <c:pt idx="128">
                  <c:v>17.423076923076923</c:v>
                </c:pt>
                <c:pt idx="129">
                  <c:v>16.5</c:v>
                </c:pt>
                <c:pt idx="130">
                  <c:v>14.884615384615385</c:v>
                </c:pt>
                <c:pt idx="131">
                  <c:v>34.269230769230766</c:v>
                </c:pt>
                <c:pt idx="132">
                  <c:v>25.961538461538463</c:v>
                </c:pt>
                <c:pt idx="133">
                  <c:v>22.03846153846154</c:v>
                </c:pt>
                <c:pt idx="134">
                  <c:v>14.884615384615385</c:v>
                </c:pt>
                <c:pt idx="135">
                  <c:v>13.499999999999998</c:v>
                </c:pt>
                <c:pt idx="136">
                  <c:v>13.846153846153845</c:v>
                </c:pt>
                <c:pt idx="137">
                  <c:v>14.192307692307693</c:v>
                </c:pt>
                <c:pt idx="138">
                  <c:v>6.9230769230769225</c:v>
                </c:pt>
                <c:pt idx="139">
                  <c:v>6.5769230769230766</c:v>
                </c:pt>
                <c:pt idx="140">
                  <c:v>6.9230769230769225</c:v>
                </c:pt>
                <c:pt idx="141">
                  <c:v>10.269230769230768</c:v>
                </c:pt>
                <c:pt idx="142">
                  <c:v>11.653846153846153</c:v>
                </c:pt>
                <c:pt idx="143">
                  <c:v>25.846153846153847</c:v>
                </c:pt>
                <c:pt idx="144">
                  <c:v>16.846153846153843</c:v>
                </c:pt>
                <c:pt idx="145">
                  <c:v>14.192307692307693</c:v>
                </c:pt>
                <c:pt idx="146">
                  <c:v>10.269230769230768</c:v>
                </c:pt>
                <c:pt idx="147">
                  <c:v>12.692307692307693</c:v>
                </c:pt>
                <c:pt idx="148">
                  <c:v>11.423076923076923</c:v>
                </c:pt>
                <c:pt idx="149">
                  <c:v>11.076923076923077</c:v>
                </c:pt>
                <c:pt idx="150">
                  <c:v>13.269230769230768</c:v>
                </c:pt>
                <c:pt idx="151">
                  <c:v>16.615384615384613</c:v>
                </c:pt>
                <c:pt idx="152">
                  <c:v>12.692307692307693</c:v>
                </c:pt>
                <c:pt idx="153">
                  <c:v>16.26923076923077</c:v>
                </c:pt>
                <c:pt idx="154">
                  <c:v>19.384615384615387</c:v>
                </c:pt>
                <c:pt idx="155">
                  <c:v>34.269230769230766</c:v>
                </c:pt>
                <c:pt idx="156">
                  <c:v>15.923076923076922</c:v>
                </c:pt>
                <c:pt idx="157">
                  <c:v>14.076923076923077</c:v>
                </c:pt>
                <c:pt idx="158">
                  <c:v>11.884615384615385</c:v>
                </c:pt>
                <c:pt idx="159">
                  <c:v>12.461538461538462</c:v>
                </c:pt>
                <c:pt idx="160">
                  <c:v>9.5769230769230766</c:v>
                </c:pt>
                <c:pt idx="161">
                  <c:v>6.8076923076923075</c:v>
                </c:pt>
                <c:pt idx="162">
                  <c:v>4.1538461538461533</c:v>
                </c:pt>
                <c:pt idx="163">
                  <c:v>6.4615384615384617</c:v>
                </c:pt>
                <c:pt idx="164">
                  <c:v>12.461538461538462</c:v>
                </c:pt>
                <c:pt idx="165">
                  <c:v>11.76923076923077</c:v>
                </c:pt>
                <c:pt idx="166">
                  <c:v>12</c:v>
                </c:pt>
                <c:pt idx="167">
                  <c:v>12.692307692307693</c:v>
                </c:pt>
                <c:pt idx="168">
                  <c:v>11.192307692307692</c:v>
                </c:pt>
                <c:pt idx="169">
                  <c:v>13.615384615384615</c:v>
                </c:pt>
                <c:pt idx="170">
                  <c:v>10.5</c:v>
                </c:pt>
                <c:pt idx="171">
                  <c:v>12.923076923076925</c:v>
                </c:pt>
                <c:pt idx="172">
                  <c:v>17.192307692307693</c:v>
                </c:pt>
                <c:pt idx="173">
                  <c:v>21.115384615384617</c:v>
                </c:pt>
                <c:pt idx="174">
                  <c:v>8.0769230769230766</c:v>
                </c:pt>
                <c:pt idx="175">
                  <c:v>13.269230769230768</c:v>
                </c:pt>
                <c:pt idx="176">
                  <c:v>12.230769230769232</c:v>
                </c:pt>
                <c:pt idx="177">
                  <c:v>10.846153846153845</c:v>
                </c:pt>
                <c:pt idx="178">
                  <c:v>13.153846153846155</c:v>
                </c:pt>
                <c:pt idx="179">
                  <c:v>18.115384615384613</c:v>
                </c:pt>
                <c:pt idx="180">
                  <c:v>13.384615384615385</c:v>
                </c:pt>
                <c:pt idx="181">
                  <c:v>10.846153846153845</c:v>
                </c:pt>
                <c:pt idx="182">
                  <c:v>12.807692307692307</c:v>
                </c:pt>
                <c:pt idx="183">
                  <c:v>14.538461538461538</c:v>
                </c:pt>
                <c:pt idx="184">
                  <c:v>11.76923076923077</c:v>
                </c:pt>
                <c:pt idx="185">
                  <c:v>16.384615384615383</c:v>
                </c:pt>
                <c:pt idx="186">
                  <c:v>8.5384615384615383</c:v>
                </c:pt>
                <c:pt idx="187">
                  <c:v>9.3461538461538467</c:v>
                </c:pt>
                <c:pt idx="188">
                  <c:v>13.499999999999998</c:v>
                </c:pt>
                <c:pt idx="189">
                  <c:v>13.384615384615385</c:v>
                </c:pt>
                <c:pt idx="190">
                  <c:v>12.807692307692307</c:v>
                </c:pt>
                <c:pt idx="191">
                  <c:v>13.73076923076923</c:v>
                </c:pt>
                <c:pt idx="192">
                  <c:v>14.999999999999998</c:v>
                </c:pt>
                <c:pt idx="193">
                  <c:v>18.692307692307693</c:v>
                </c:pt>
                <c:pt idx="194">
                  <c:v>17.30769230769231</c:v>
                </c:pt>
                <c:pt idx="195">
                  <c:v>17.30769230769231</c:v>
                </c:pt>
                <c:pt idx="196">
                  <c:v>14.076923076923077</c:v>
                </c:pt>
                <c:pt idx="197">
                  <c:v>12.576923076923075</c:v>
                </c:pt>
                <c:pt idx="198">
                  <c:v>9.6923076923076916</c:v>
                </c:pt>
                <c:pt idx="199">
                  <c:v>14.423076923076923</c:v>
                </c:pt>
                <c:pt idx="200">
                  <c:v>16.384615384615383</c:v>
                </c:pt>
                <c:pt idx="201">
                  <c:v>21.69230769230769</c:v>
                </c:pt>
                <c:pt idx="202">
                  <c:v>37.15384615384616</c:v>
                </c:pt>
                <c:pt idx="203">
                  <c:v>51.346153846153847</c:v>
                </c:pt>
                <c:pt idx="204">
                  <c:v>32.53846153846154</c:v>
                </c:pt>
                <c:pt idx="205">
                  <c:v>20.884615384615383</c:v>
                </c:pt>
                <c:pt idx="206">
                  <c:v>12.230769230769232</c:v>
                </c:pt>
                <c:pt idx="207">
                  <c:v>10.961538461538462</c:v>
                </c:pt>
                <c:pt idx="208">
                  <c:v>9.1153846153846168</c:v>
                </c:pt>
                <c:pt idx="209">
                  <c:v>16.153846153846153</c:v>
                </c:pt>
                <c:pt idx="210">
                  <c:v>10.961538461538462</c:v>
                </c:pt>
                <c:pt idx="211">
                  <c:v>13.499999999999998</c:v>
                </c:pt>
                <c:pt idx="212">
                  <c:v>15.461538461538458</c:v>
                </c:pt>
                <c:pt idx="213">
                  <c:v>15.576923076923077</c:v>
                </c:pt>
                <c:pt idx="214">
                  <c:v>15.80769230769231</c:v>
                </c:pt>
                <c:pt idx="215">
                  <c:v>18</c:v>
                </c:pt>
                <c:pt idx="216">
                  <c:v>14.192307692307693</c:v>
                </c:pt>
                <c:pt idx="217">
                  <c:v>12.230769230769232</c:v>
                </c:pt>
                <c:pt idx="218">
                  <c:v>12</c:v>
                </c:pt>
                <c:pt idx="219">
                  <c:v>11.653846153846153</c:v>
                </c:pt>
                <c:pt idx="220">
                  <c:v>11.076923076923077</c:v>
                </c:pt>
                <c:pt idx="221">
                  <c:v>13.153846153846155</c:v>
                </c:pt>
                <c:pt idx="222">
                  <c:v>7.0384615384615383</c:v>
                </c:pt>
                <c:pt idx="223">
                  <c:v>8.884615384615385</c:v>
                </c:pt>
                <c:pt idx="224">
                  <c:v>11.884615384615385</c:v>
                </c:pt>
                <c:pt idx="225">
                  <c:v>12</c:v>
                </c:pt>
                <c:pt idx="226">
                  <c:v>11.538461538461538</c:v>
                </c:pt>
                <c:pt idx="227">
                  <c:v>14.076923076923077</c:v>
                </c:pt>
                <c:pt idx="228">
                  <c:v>9.4615384615384599</c:v>
                </c:pt>
                <c:pt idx="229">
                  <c:v>8.4230769230769216</c:v>
                </c:pt>
                <c:pt idx="230">
                  <c:v>10.73076923076923</c:v>
                </c:pt>
                <c:pt idx="231">
                  <c:v>11.192307692307692</c:v>
                </c:pt>
                <c:pt idx="232">
                  <c:v>13.96153846153846</c:v>
                </c:pt>
                <c:pt idx="233">
                  <c:v>7.7307692307692291</c:v>
                </c:pt>
                <c:pt idx="234">
                  <c:v>0.69230769230769162</c:v>
                </c:pt>
                <c:pt idx="235">
                  <c:v>5.1923076923076916</c:v>
                </c:pt>
                <c:pt idx="236">
                  <c:v>9.2307692307692299</c:v>
                </c:pt>
                <c:pt idx="237">
                  <c:v>9.4615384615384599</c:v>
                </c:pt>
                <c:pt idx="238">
                  <c:v>11.76923076923077</c:v>
                </c:pt>
                <c:pt idx="239">
                  <c:v>10.5</c:v>
                </c:pt>
                <c:pt idx="240">
                  <c:v>9.3461538461538467</c:v>
                </c:pt>
                <c:pt idx="241">
                  <c:v>10.269230769230768</c:v>
                </c:pt>
                <c:pt idx="242">
                  <c:v>11.307692307692308</c:v>
                </c:pt>
                <c:pt idx="243">
                  <c:v>11.307692307692308</c:v>
                </c:pt>
                <c:pt idx="244">
                  <c:v>12.576923076923075</c:v>
                </c:pt>
                <c:pt idx="245">
                  <c:v>10.038461538461538</c:v>
                </c:pt>
                <c:pt idx="246">
                  <c:v>7.0384615384615383</c:v>
                </c:pt>
                <c:pt idx="247">
                  <c:v>8.7692307692307701</c:v>
                </c:pt>
                <c:pt idx="248">
                  <c:v>10.961538461538462</c:v>
                </c:pt>
                <c:pt idx="249">
                  <c:v>12.692307692307693</c:v>
                </c:pt>
                <c:pt idx="250">
                  <c:v>16.615384615384613</c:v>
                </c:pt>
                <c:pt idx="251">
                  <c:v>18.576923076923077</c:v>
                </c:pt>
                <c:pt idx="252">
                  <c:v>12</c:v>
                </c:pt>
                <c:pt idx="253">
                  <c:v>10.615384615384615</c:v>
                </c:pt>
                <c:pt idx="254">
                  <c:v>10.269230769230768</c:v>
                </c:pt>
                <c:pt idx="255">
                  <c:v>10.846153846153845</c:v>
                </c:pt>
                <c:pt idx="256">
                  <c:v>7.384615384615385</c:v>
                </c:pt>
                <c:pt idx="257">
                  <c:v>9.2307692307692299</c:v>
                </c:pt>
                <c:pt idx="258">
                  <c:v>4.1538461538461533</c:v>
                </c:pt>
                <c:pt idx="259">
                  <c:v>5.0769230769230758</c:v>
                </c:pt>
                <c:pt idx="260">
                  <c:v>8.4230769230769216</c:v>
                </c:pt>
                <c:pt idx="261">
                  <c:v>10.153846153846153</c:v>
                </c:pt>
                <c:pt idx="262">
                  <c:v>11.076923076923077</c:v>
                </c:pt>
                <c:pt idx="263">
                  <c:v>11.538461538461538</c:v>
                </c:pt>
                <c:pt idx="264">
                  <c:v>10.73076923076923</c:v>
                </c:pt>
                <c:pt idx="265">
                  <c:v>13.269230769230768</c:v>
                </c:pt>
                <c:pt idx="266">
                  <c:v>16.5</c:v>
                </c:pt>
                <c:pt idx="267">
                  <c:v>10.038461538461538</c:v>
                </c:pt>
                <c:pt idx="268">
                  <c:v>9.4615384615384599</c:v>
                </c:pt>
                <c:pt idx="269">
                  <c:v>10.961538461538462</c:v>
                </c:pt>
                <c:pt idx="270">
                  <c:v>6.4615384615384617</c:v>
                </c:pt>
                <c:pt idx="271">
                  <c:v>6.1153846153846159</c:v>
                </c:pt>
                <c:pt idx="272">
                  <c:v>11.884615384615385</c:v>
                </c:pt>
                <c:pt idx="273">
                  <c:v>15.115384615384615</c:v>
                </c:pt>
                <c:pt idx="274">
                  <c:v>16.5</c:v>
                </c:pt>
                <c:pt idx="275">
                  <c:v>14.653846153846155</c:v>
                </c:pt>
                <c:pt idx="276">
                  <c:v>15.923076923076922</c:v>
                </c:pt>
                <c:pt idx="277">
                  <c:v>14.538461538461538</c:v>
                </c:pt>
                <c:pt idx="278">
                  <c:v>13.615384615384615</c:v>
                </c:pt>
                <c:pt idx="279">
                  <c:v>15.461538461538458</c:v>
                </c:pt>
                <c:pt idx="280">
                  <c:v>14.884615384615385</c:v>
                </c:pt>
                <c:pt idx="281">
                  <c:v>10.5</c:v>
                </c:pt>
                <c:pt idx="282">
                  <c:v>8.884615384615385</c:v>
                </c:pt>
                <c:pt idx="283">
                  <c:v>13.846153846153845</c:v>
                </c:pt>
                <c:pt idx="284">
                  <c:v>19.73076923076923</c:v>
                </c:pt>
                <c:pt idx="285">
                  <c:v>18</c:v>
                </c:pt>
                <c:pt idx="286">
                  <c:v>16.384615384615383</c:v>
                </c:pt>
                <c:pt idx="287">
                  <c:v>18.346153846153843</c:v>
                </c:pt>
                <c:pt idx="288">
                  <c:v>20.423076923076923</c:v>
                </c:pt>
                <c:pt idx="289">
                  <c:v>94.730769230769241</c:v>
                </c:pt>
                <c:pt idx="290">
                  <c:v>24.923076923076923</c:v>
                </c:pt>
                <c:pt idx="291">
                  <c:v>8.3076923076923066</c:v>
                </c:pt>
                <c:pt idx="292">
                  <c:v>2.8846153846153846</c:v>
                </c:pt>
                <c:pt idx="293">
                  <c:v>2.4230769230769229</c:v>
                </c:pt>
                <c:pt idx="294">
                  <c:v>0.92307692307692257</c:v>
                </c:pt>
                <c:pt idx="295">
                  <c:v>7.5</c:v>
                </c:pt>
                <c:pt idx="296">
                  <c:v>9</c:v>
                </c:pt>
                <c:pt idx="297">
                  <c:v>11.192307692307692</c:v>
                </c:pt>
                <c:pt idx="298">
                  <c:v>15.923076923076922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0-4941-BD78-5413BA8A4D59}"/>
            </c:ext>
          </c:extLst>
        </c:ser>
        <c:ser>
          <c:idx val="5"/>
          <c:order val="5"/>
          <c:tx>
            <c:strRef>
              <c:f>Лист5!$Z$14</c:f>
              <c:strCache>
                <c:ptCount val="1"/>
                <c:pt idx="0">
                  <c:v>Объем государственного внутреннего долга Российской Федерации - всего,млрд.руб.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Лист5!$T$14:$T$398</c:f>
              <c:strCache>
                <c:ptCount val="300"/>
                <c:pt idx="0">
                  <c:v>Период</c:v>
                </c:pt>
                <c:pt idx="1">
                  <c:v>2/1/1998</c:v>
                </c:pt>
                <c:pt idx="2">
                  <c:v>3/1/1998</c:v>
                </c:pt>
                <c:pt idx="3">
                  <c:v>4/1/1998</c:v>
                </c:pt>
                <c:pt idx="4">
                  <c:v>5/1/1998</c:v>
                </c:pt>
                <c:pt idx="5">
                  <c:v>6/1/1998</c:v>
                </c:pt>
                <c:pt idx="6">
                  <c:v>7/1/1998</c:v>
                </c:pt>
                <c:pt idx="7">
                  <c:v>8/1/1998</c:v>
                </c:pt>
                <c:pt idx="8">
                  <c:v>9/1/1998</c:v>
                </c:pt>
                <c:pt idx="9">
                  <c:v>10/1/1998</c:v>
                </c:pt>
                <c:pt idx="10">
                  <c:v>11/1/1998</c:v>
                </c:pt>
                <c:pt idx="11">
                  <c:v>12/1/1998</c:v>
                </c:pt>
                <c:pt idx="12">
                  <c:v>1/1/1999</c:v>
                </c:pt>
                <c:pt idx="13">
                  <c:v>2/1/1999</c:v>
                </c:pt>
                <c:pt idx="14">
                  <c:v>3/1/1999</c:v>
                </c:pt>
                <c:pt idx="15">
                  <c:v>4/1/1999</c:v>
                </c:pt>
                <c:pt idx="16">
                  <c:v>5/1/1999</c:v>
                </c:pt>
                <c:pt idx="17">
                  <c:v>6/1/1999</c:v>
                </c:pt>
                <c:pt idx="18">
                  <c:v>7/1/1999</c:v>
                </c:pt>
                <c:pt idx="19">
                  <c:v>8/1/1999</c:v>
                </c:pt>
                <c:pt idx="20">
                  <c:v>9/1/1999</c:v>
                </c:pt>
                <c:pt idx="21">
                  <c:v>10/1/1999</c:v>
                </c:pt>
                <c:pt idx="22">
                  <c:v>11/1/1999</c:v>
                </c:pt>
                <c:pt idx="23">
                  <c:v>12/1/1999</c:v>
                </c:pt>
                <c:pt idx="24">
                  <c:v>1/1/2000</c:v>
                </c:pt>
                <c:pt idx="25">
                  <c:v>2/1/2000</c:v>
                </c:pt>
                <c:pt idx="26">
                  <c:v>3/1/2000</c:v>
                </c:pt>
                <c:pt idx="27">
                  <c:v>4/1/2000</c:v>
                </c:pt>
                <c:pt idx="28">
                  <c:v>5/1/2000</c:v>
                </c:pt>
                <c:pt idx="29">
                  <c:v>6/1/2000</c:v>
                </c:pt>
                <c:pt idx="30">
                  <c:v>7/1/2000</c:v>
                </c:pt>
                <c:pt idx="31">
                  <c:v>8/1/2000</c:v>
                </c:pt>
                <c:pt idx="32">
                  <c:v>9/1/2000</c:v>
                </c:pt>
                <c:pt idx="33">
                  <c:v>10/1/2000</c:v>
                </c:pt>
                <c:pt idx="34">
                  <c:v>11/1/2000</c:v>
                </c:pt>
                <c:pt idx="35">
                  <c:v>12/1/2000</c:v>
                </c:pt>
                <c:pt idx="36">
                  <c:v>1/1/2001</c:v>
                </c:pt>
                <c:pt idx="37">
                  <c:v>2/1/2001</c:v>
                </c:pt>
                <c:pt idx="38">
                  <c:v>3/1/2001</c:v>
                </c:pt>
                <c:pt idx="39">
                  <c:v>4/1/2001</c:v>
                </c:pt>
                <c:pt idx="40">
                  <c:v>5/1/2001</c:v>
                </c:pt>
                <c:pt idx="41">
                  <c:v>6/1/2001</c:v>
                </c:pt>
                <c:pt idx="42">
                  <c:v>7/1/2001</c:v>
                </c:pt>
                <c:pt idx="43">
                  <c:v>8/1/2001</c:v>
                </c:pt>
                <c:pt idx="44">
                  <c:v>9/1/2001</c:v>
                </c:pt>
                <c:pt idx="45">
                  <c:v>10/1/2001</c:v>
                </c:pt>
                <c:pt idx="46">
                  <c:v>11/1/2001</c:v>
                </c:pt>
                <c:pt idx="47">
                  <c:v>12/1/2001</c:v>
                </c:pt>
                <c:pt idx="48">
                  <c:v>1/1/2002</c:v>
                </c:pt>
                <c:pt idx="49">
                  <c:v>2/1/2002</c:v>
                </c:pt>
                <c:pt idx="50">
                  <c:v>3/1/2002</c:v>
                </c:pt>
                <c:pt idx="51">
                  <c:v>4/1/2002</c:v>
                </c:pt>
                <c:pt idx="52">
                  <c:v>5/1/2002</c:v>
                </c:pt>
                <c:pt idx="53">
                  <c:v>6/1/2002</c:v>
                </c:pt>
                <c:pt idx="54">
                  <c:v>7/1/2002</c:v>
                </c:pt>
                <c:pt idx="55">
                  <c:v>8/1/2002</c:v>
                </c:pt>
                <c:pt idx="56">
                  <c:v>9/1/2002</c:v>
                </c:pt>
                <c:pt idx="57">
                  <c:v>10/1/2002</c:v>
                </c:pt>
                <c:pt idx="58">
                  <c:v>11/1/2002</c:v>
                </c:pt>
                <c:pt idx="59">
                  <c:v>12/1/2002</c:v>
                </c:pt>
                <c:pt idx="60">
                  <c:v>1/1/2003</c:v>
                </c:pt>
                <c:pt idx="61">
                  <c:v>2/1/2003</c:v>
                </c:pt>
                <c:pt idx="62">
                  <c:v>3/1/2003</c:v>
                </c:pt>
                <c:pt idx="63">
                  <c:v>4/1/2003</c:v>
                </c:pt>
                <c:pt idx="64">
                  <c:v>5/1/2003</c:v>
                </c:pt>
                <c:pt idx="65">
                  <c:v>6/1/2003</c:v>
                </c:pt>
                <c:pt idx="66">
                  <c:v>7/1/2003</c:v>
                </c:pt>
                <c:pt idx="67">
                  <c:v>8/1/2003</c:v>
                </c:pt>
                <c:pt idx="68">
                  <c:v>9/1/2003</c:v>
                </c:pt>
                <c:pt idx="69">
                  <c:v>10/1/2003</c:v>
                </c:pt>
                <c:pt idx="70">
                  <c:v>11/1/2003</c:v>
                </c:pt>
                <c:pt idx="71">
                  <c:v>12/1/2003</c:v>
                </c:pt>
                <c:pt idx="72">
                  <c:v>1/1/2004</c:v>
                </c:pt>
                <c:pt idx="73">
                  <c:v>2/1/2004</c:v>
                </c:pt>
                <c:pt idx="74">
                  <c:v>3/1/2004</c:v>
                </c:pt>
                <c:pt idx="75">
                  <c:v>4/1/2004</c:v>
                </c:pt>
                <c:pt idx="76">
                  <c:v>5/1/2004</c:v>
                </c:pt>
                <c:pt idx="77">
                  <c:v>6/1/2004</c:v>
                </c:pt>
                <c:pt idx="78">
                  <c:v>7/1/2004</c:v>
                </c:pt>
                <c:pt idx="79">
                  <c:v>8/1/2004</c:v>
                </c:pt>
                <c:pt idx="80">
                  <c:v>9/1/2004</c:v>
                </c:pt>
                <c:pt idx="81">
                  <c:v>10/1/2004</c:v>
                </c:pt>
                <c:pt idx="82">
                  <c:v>11/1/2004</c:v>
                </c:pt>
                <c:pt idx="83">
                  <c:v>12/1/2004</c:v>
                </c:pt>
                <c:pt idx="84">
                  <c:v>1/1/2005</c:v>
                </c:pt>
                <c:pt idx="85">
                  <c:v>2/1/2005</c:v>
                </c:pt>
                <c:pt idx="86">
                  <c:v>3/1/2005</c:v>
                </c:pt>
                <c:pt idx="87">
                  <c:v>4/1/2005</c:v>
                </c:pt>
                <c:pt idx="88">
                  <c:v>5/1/2005</c:v>
                </c:pt>
                <c:pt idx="89">
                  <c:v>6/1/2005</c:v>
                </c:pt>
                <c:pt idx="90">
                  <c:v>7/1/2005</c:v>
                </c:pt>
                <c:pt idx="91">
                  <c:v>8/1/2005</c:v>
                </c:pt>
                <c:pt idx="92">
                  <c:v>9/1/2005</c:v>
                </c:pt>
                <c:pt idx="93">
                  <c:v>10/1/2005</c:v>
                </c:pt>
                <c:pt idx="94">
                  <c:v>11/1/2005</c:v>
                </c:pt>
                <c:pt idx="95">
                  <c:v>12/1/2005</c:v>
                </c:pt>
                <c:pt idx="96">
                  <c:v>1/1/2006</c:v>
                </c:pt>
                <c:pt idx="97">
                  <c:v>2/1/2006</c:v>
                </c:pt>
                <c:pt idx="98">
                  <c:v>3/1/2006</c:v>
                </c:pt>
                <c:pt idx="99">
                  <c:v>4/1/2006</c:v>
                </c:pt>
                <c:pt idx="100">
                  <c:v>5/1/2006</c:v>
                </c:pt>
                <c:pt idx="101">
                  <c:v>6/1/2006</c:v>
                </c:pt>
                <c:pt idx="102">
                  <c:v>7/1/2006</c:v>
                </c:pt>
                <c:pt idx="103">
                  <c:v>8/1/2006</c:v>
                </c:pt>
                <c:pt idx="104">
                  <c:v>9/1/2006</c:v>
                </c:pt>
                <c:pt idx="105">
                  <c:v>10/1/2006</c:v>
                </c:pt>
                <c:pt idx="106">
                  <c:v>11/1/2006</c:v>
                </c:pt>
                <c:pt idx="107">
                  <c:v>12/1/2006</c:v>
                </c:pt>
                <c:pt idx="108">
                  <c:v>1/1/2007</c:v>
                </c:pt>
                <c:pt idx="109">
                  <c:v>2/1/2007</c:v>
                </c:pt>
                <c:pt idx="110">
                  <c:v>3/1/2007</c:v>
                </c:pt>
                <c:pt idx="111">
                  <c:v>4/1/2007</c:v>
                </c:pt>
                <c:pt idx="112">
                  <c:v>5/1/2007</c:v>
                </c:pt>
                <c:pt idx="113">
                  <c:v>6/1/2007</c:v>
                </c:pt>
                <c:pt idx="114">
                  <c:v>7/1/2007</c:v>
                </c:pt>
                <c:pt idx="115">
                  <c:v>8/1/2007</c:v>
                </c:pt>
                <c:pt idx="116">
                  <c:v>9/1/2007</c:v>
                </c:pt>
                <c:pt idx="117">
                  <c:v>10/1/2007</c:v>
                </c:pt>
                <c:pt idx="118">
                  <c:v>11/1/2007</c:v>
                </c:pt>
                <c:pt idx="119">
                  <c:v>12/1/2007</c:v>
                </c:pt>
                <c:pt idx="120">
                  <c:v>1/1/2008</c:v>
                </c:pt>
                <c:pt idx="121">
                  <c:v>2/1/2008</c:v>
                </c:pt>
                <c:pt idx="122">
                  <c:v>3/1/2008</c:v>
                </c:pt>
                <c:pt idx="123">
                  <c:v>4/1/2008</c:v>
                </c:pt>
                <c:pt idx="124">
                  <c:v>5/1/2008</c:v>
                </c:pt>
                <c:pt idx="125">
                  <c:v>6/1/2008</c:v>
                </c:pt>
                <c:pt idx="126">
                  <c:v>7/1/2008</c:v>
                </c:pt>
                <c:pt idx="127">
                  <c:v>8/1/2008</c:v>
                </c:pt>
                <c:pt idx="128">
                  <c:v>9/1/2008</c:v>
                </c:pt>
                <c:pt idx="129">
                  <c:v>10/1/2008</c:v>
                </c:pt>
                <c:pt idx="130">
                  <c:v>11/1/2008</c:v>
                </c:pt>
                <c:pt idx="131">
                  <c:v>12/1/2008</c:v>
                </c:pt>
                <c:pt idx="132">
                  <c:v>1/1/2009</c:v>
                </c:pt>
                <c:pt idx="133">
                  <c:v>2/1/2009</c:v>
                </c:pt>
                <c:pt idx="134">
                  <c:v>3/1/2009</c:v>
                </c:pt>
                <c:pt idx="135">
                  <c:v>4/1/2009</c:v>
                </c:pt>
                <c:pt idx="136">
                  <c:v>5/1/2009</c:v>
                </c:pt>
                <c:pt idx="137">
                  <c:v>6/1/2009</c:v>
                </c:pt>
                <c:pt idx="138">
                  <c:v>7/1/2009</c:v>
                </c:pt>
                <c:pt idx="139">
                  <c:v>8/1/2009</c:v>
                </c:pt>
                <c:pt idx="140">
                  <c:v>9/1/2009</c:v>
                </c:pt>
                <c:pt idx="141">
                  <c:v>10/1/2009</c:v>
                </c:pt>
                <c:pt idx="142">
                  <c:v>11/1/2009</c:v>
                </c:pt>
                <c:pt idx="143">
                  <c:v>12/1/2009</c:v>
                </c:pt>
                <c:pt idx="144">
                  <c:v>1/1/2010</c:v>
                </c:pt>
                <c:pt idx="145">
                  <c:v>2/1/2010</c:v>
                </c:pt>
                <c:pt idx="146">
                  <c:v>3/1/2010</c:v>
                </c:pt>
                <c:pt idx="147">
                  <c:v>4/1/2010</c:v>
                </c:pt>
                <c:pt idx="148">
                  <c:v>5/1/2010</c:v>
                </c:pt>
                <c:pt idx="149">
                  <c:v>6/1/2010</c:v>
                </c:pt>
                <c:pt idx="150">
                  <c:v>7/1/2010</c:v>
                </c:pt>
                <c:pt idx="151">
                  <c:v>8/1/2010</c:v>
                </c:pt>
                <c:pt idx="152">
                  <c:v>9/1/2010</c:v>
                </c:pt>
                <c:pt idx="153">
                  <c:v>10/1/2010</c:v>
                </c:pt>
                <c:pt idx="154">
                  <c:v>11/1/2010</c:v>
                </c:pt>
                <c:pt idx="155">
                  <c:v>12/1/2010</c:v>
                </c:pt>
                <c:pt idx="156">
                  <c:v>1/1/2011</c:v>
                </c:pt>
                <c:pt idx="157">
                  <c:v>2/1/2011</c:v>
                </c:pt>
                <c:pt idx="158">
                  <c:v>3/1/2011</c:v>
                </c:pt>
                <c:pt idx="159">
                  <c:v>4/1/2011</c:v>
                </c:pt>
                <c:pt idx="160">
                  <c:v>5/1/2011</c:v>
                </c:pt>
                <c:pt idx="161">
                  <c:v>6/1/2011</c:v>
                </c:pt>
                <c:pt idx="162">
                  <c:v>7/1/2011</c:v>
                </c:pt>
                <c:pt idx="163">
                  <c:v>8/1/2011</c:v>
                </c:pt>
                <c:pt idx="164">
                  <c:v>9/1/2011</c:v>
                </c:pt>
                <c:pt idx="165">
                  <c:v>10/1/2011</c:v>
                </c:pt>
                <c:pt idx="166">
                  <c:v>11/1/2011</c:v>
                </c:pt>
                <c:pt idx="167">
                  <c:v>12/1/2011</c:v>
                </c:pt>
                <c:pt idx="168">
                  <c:v>1/1/2012</c:v>
                </c:pt>
                <c:pt idx="169">
                  <c:v>2/1/2012</c:v>
                </c:pt>
                <c:pt idx="170">
                  <c:v>3/1/2012</c:v>
                </c:pt>
                <c:pt idx="171">
                  <c:v>4/1/2012</c:v>
                </c:pt>
                <c:pt idx="172">
                  <c:v>5/1/2012</c:v>
                </c:pt>
                <c:pt idx="173">
                  <c:v>6/1/2012</c:v>
                </c:pt>
                <c:pt idx="174">
                  <c:v>7/1/2012</c:v>
                </c:pt>
                <c:pt idx="175">
                  <c:v>8/1/2012</c:v>
                </c:pt>
                <c:pt idx="176">
                  <c:v>9/1/2012</c:v>
                </c:pt>
                <c:pt idx="177">
                  <c:v>10/1/2012</c:v>
                </c:pt>
                <c:pt idx="178">
                  <c:v>11/1/2012</c:v>
                </c:pt>
                <c:pt idx="179">
                  <c:v>12/1/2012</c:v>
                </c:pt>
                <c:pt idx="180">
                  <c:v>1/1/2013</c:v>
                </c:pt>
                <c:pt idx="181">
                  <c:v>2/1/2013</c:v>
                </c:pt>
                <c:pt idx="182">
                  <c:v>3/1/2013</c:v>
                </c:pt>
                <c:pt idx="183">
                  <c:v>4/1/2013</c:v>
                </c:pt>
                <c:pt idx="184">
                  <c:v>5/1/2013</c:v>
                </c:pt>
                <c:pt idx="185">
                  <c:v>6/1/2013</c:v>
                </c:pt>
                <c:pt idx="186">
                  <c:v>7/1/2013</c:v>
                </c:pt>
                <c:pt idx="187">
                  <c:v>8/1/2013</c:v>
                </c:pt>
                <c:pt idx="188">
                  <c:v>9/1/2013</c:v>
                </c:pt>
                <c:pt idx="189">
                  <c:v>10/1/2013</c:v>
                </c:pt>
                <c:pt idx="190">
                  <c:v>11/1/2013</c:v>
                </c:pt>
                <c:pt idx="191">
                  <c:v>12/1/2013</c:v>
                </c:pt>
                <c:pt idx="192">
                  <c:v>1/1/2014</c:v>
                </c:pt>
                <c:pt idx="193">
                  <c:v>2/1/2014</c:v>
                </c:pt>
                <c:pt idx="194">
                  <c:v>3/1/2014</c:v>
                </c:pt>
                <c:pt idx="195">
                  <c:v>4/1/2014</c:v>
                </c:pt>
                <c:pt idx="196">
                  <c:v>5/1/2014</c:v>
                </c:pt>
                <c:pt idx="197">
                  <c:v>6/1/2014</c:v>
                </c:pt>
                <c:pt idx="198">
                  <c:v>7/1/2014</c:v>
                </c:pt>
                <c:pt idx="199">
                  <c:v>8/1/2014</c:v>
                </c:pt>
                <c:pt idx="200">
                  <c:v>9/1/2014</c:v>
                </c:pt>
                <c:pt idx="201">
                  <c:v>10/1/2014</c:v>
                </c:pt>
                <c:pt idx="202">
                  <c:v>11/1/2014</c:v>
                </c:pt>
                <c:pt idx="203">
                  <c:v>12/1/2014</c:v>
                </c:pt>
                <c:pt idx="204">
                  <c:v>1/1/2015</c:v>
                </c:pt>
                <c:pt idx="205">
                  <c:v>2/1/2015</c:v>
                </c:pt>
                <c:pt idx="206">
                  <c:v>3/1/2015</c:v>
                </c:pt>
                <c:pt idx="207">
                  <c:v>4/1/2015</c:v>
                </c:pt>
                <c:pt idx="208">
                  <c:v>5/1/2015</c:v>
                </c:pt>
                <c:pt idx="209">
                  <c:v>6/1/2015</c:v>
                </c:pt>
                <c:pt idx="210">
                  <c:v>7/1/2015</c:v>
                </c:pt>
                <c:pt idx="211">
                  <c:v>8/1/2015</c:v>
                </c:pt>
                <c:pt idx="212">
                  <c:v>9/1/2015</c:v>
                </c:pt>
                <c:pt idx="213">
                  <c:v>10/1/2015</c:v>
                </c:pt>
                <c:pt idx="214">
                  <c:v>11/1/2015</c:v>
                </c:pt>
                <c:pt idx="215">
                  <c:v>12/1/2015</c:v>
                </c:pt>
                <c:pt idx="216">
                  <c:v>1/1/2016</c:v>
                </c:pt>
                <c:pt idx="217">
                  <c:v>2/1/2016</c:v>
                </c:pt>
                <c:pt idx="218">
                  <c:v>3/1/2016</c:v>
                </c:pt>
                <c:pt idx="219">
                  <c:v>4/1/2016</c:v>
                </c:pt>
                <c:pt idx="220">
                  <c:v>5/1/2016</c:v>
                </c:pt>
                <c:pt idx="221">
                  <c:v>6/1/2016</c:v>
                </c:pt>
                <c:pt idx="222">
                  <c:v>7/1/2016</c:v>
                </c:pt>
                <c:pt idx="223">
                  <c:v>8/1/2016</c:v>
                </c:pt>
                <c:pt idx="224">
                  <c:v>9/1/2016</c:v>
                </c:pt>
                <c:pt idx="225">
                  <c:v>10/1/2016</c:v>
                </c:pt>
                <c:pt idx="226">
                  <c:v>11/1/2016</c:v>
                </c:pt>
                <c:pt idx="227">
                  <c:v>12/1/2016</c:v>
                </c:pt>
                <c:pt idx="228">
                  <c:v>1/1/2017</c:v>
                </c:pt>
                <c:pt idx="229">
                  <c:v>2/1/2017</c:v>
                </c:pt>
                <c:pt idx="230">
                  <c:v>3/1/2017</c:v>
                </c:pt>
                <c:pt idx="231">
                  <c:v>4/1/2017</c:v>
                </c:pt>
                <c:pt idx="232">
                  <c:v>5/1/2017</c:v>
                </c:pt>
                <c:pt idx="233">
                  <c:v>6/1/2017</c:v>
                </c:pt>
                <c:pt idx="234">
                  <c:v>7/1/2017</c:v>
                </c:pt>
                <c:pt idx="235">
                  <c:v>8/1/2017</c:v>
                </c:pt>
                <c:pt idx="236">
                  <c:v>9/1/2017</c:v>
                </c:pt>
                <c:pt idx="237">
                  <c:v>10/1/2017</c:v>
                </c:pt>
                <c:pt idx="238">
                  <c:v>11/1/2017</c:v>
                </c:pt>
                <c:pt idx="239">
                  <c:v>12/1/2017</c:v>
                </c:pt>
                <c:pt idx="240">
                  <c:v>1/1/2018</c:v>
                </c:pt>
                <c:pt idx="241">
                  <c:v>2/1/2018</c:v>
                </c:pt>
                <c:pt idx="242">
                  <c:v>3/1/2018</c:v>
                </c:pt>
                <c:pt idx="243">
                  <c:v>4/1/2018</c:v>
                </c:pt>
                <c:pt idx="244">
                  <c:v>5/1/2018</c:v>
                </c:pt>
                <c:pt idx="245">
                  <c:v>6/1/2018</c:v>
                </c:pt>
                <c:pt idx="246">
                  <c:v>7/1/2018</c:v>
                </c:pt>
                <c:pt idx="247">
                  <c:v>8/1/2018</c:v>
                </c:pt>
                <c:pt idx="248">
                  <c:v>9/1/2018</c:v>
                </c:pt>
                <c:pt idx="249">
                  <c:v>10/1/2018</c:v>
                </c:pt>
                <c:pt idx="250">
                  <c:v>11/1/2018</c:v>
                </c:pt>
                <c:pt idx="251">
                  <c:v>12/1/2018</c:v>
                </c:pt>
                <c:pt idx="252">
                  <c:v>1/1/2019</c:v>
                </c:pt>
                <c:pt idx="253">
                  <c:v>2/1/2019</c:v>
                </c:pt>
                <c:pt idx="254">
                  <c:v>3/1/2019</c:v>
                </c:pt>
                <c:pt idx="255">
                  <c:v>4/1/2019</c:v>
                </c:pt>
                <c:pt idx="256">
                  <c:v>5/1/2019</c:v>
                </c:pt>
                <c:pt idx="257">
                  <c:v>6/1/2019</c:v>
                </c:pt>
                <c:pt idx="258">
                  <c:v>7/1/2019</c:v>
                </c:pt>
                <c:pt idx="259">
                  <c:v>8/1/2019</c:v>
                </c:pt>
                <c:pt idx="260">
                  <c:v>9/1/2019</c:v>
                </c:pt>
                <c:pt idx="261">
                  <c:v>10/1/2019</c:v>
                </c:pt>
                <c:pt idx="262">
                  <c:v>11/1/2019</c:v>
                </c:pt>
                <c:pt idx="263">
                  <c:v>12/1/2019</c:v>
                </c:pt>
                <c:pt idx="264">
                  <c:v>1/1/2020</c:v>
                </c:pt>
                <c:pt idx="265">
                  <c:v>2/1/2020</c:v>
                </c:pt>
                <c:pt idx="266">
                  <c:v>3/1/2020</c:v>
                </c:pt>
                <c:pt idx="267">
                  <c:v>4/1/2020</c:v>
                </c:pt>
                <c:pt idx="268">
                  <c:v>5/1/2020</c:v>
                </c:pt>
                <c:pt idx="269">
                  <c:v>6/1/2020</c:v>
                </c:pt>
                <c:pt idx="270">
                  <c:v>7/1/2020</c:v>
                </c:pt>
                <c:pt idx="271">
                  <c:v>8/1/2020</c:v>
                </c:pt>
                <c:pt idx="272">
                  <c:v>9/1/2020</c:v>
                </c:pt>
                <c:pt idx="273">
                  <c:v>10/1/2020</c:v>
                </c:pt>
                <c:pt idx="274">
                  <c:v>11/1/2020</c:v>
                </c:pt>
                <c:pt idx="275">
                  <c:v>12/1/2020</c:v>
                </c:pt>
                <c:pt idx="276">
                  <c:v>1/1/2021</c:v>
                </c:pt>
                <c:pt idx="277">
                  <c:v>2/1/2021</c:v>
                </c:pt>
                <c:pt idx="278">
                  <c:v>3/1/2021</c:v>
                </c:pt>
                <c:pt idx="279">
                  <c:v>4/1/2021</c:v>
                </c:pt>
                <c:pt idx="280">
                  <c:v>5/1/2021</c:v>
                </c:pt>
                <c:pt idx="281">
                  <c:v>6/1/2021</c:v>
                </c:pt>
                <c:pt idx="282">
                  <c:v>7/1/2021</c:v>
                </c:pt>
                <c:pt idx="283">
                  <c:v>8/1/2021</c:v>
                </c:pt>
                <c:pt idx="284">
                  <c:v>9/1/2021</c:v>
                </c:pt>
                <c:pt idx="285">
                  <c:v>10/1/2021</c:v>
                </c:pt>
                <c:pt idx="286">
                  <c:v>11/1/2021</c:v>
                </c:pt>
                <c:pt idx="287">
                  <c:v>12/1/2021</c:v>
                </c:pt>
                <c:pt idx="288">
                  <c:v>1/1/2022</c:v>
                </c:pt>
                <c:pt idx="289">
                  <c:v>2/1/2022</c:v>
                </c:pt>
                <c:pt idx="290">
                  <c:v>3/1/2022</c:v>
                </c:pt>
                <c:pt idx="291">
                  <c:v>4/1/2022</c:v>
                </c:pt>
                <c:pt idx="292">
                  <c:v>5/1/2022</c:v>
                </c:pt>
                <c:pt idx="293">
                  <c:v>6/1/2022</c:v>
                </c:pt>
                <c:pt idx="294">
                  <c:v>7/1/2022</c:v>
                </c:pt>
                <c:pt idx="295">
                  <c:v>8/1/2022</c:v>
                </c:pt>
                <c:pt idx="296">
                  <c:v>9/1/2022</c:v>
                </c:pt>
                <c:pt idx="297">
                  <c:v>10/1/2022</c:v>
                </c:pt>
                <c:pt idx="298">
                  <c:v>11/1/2022</c:v>
                </c:pt>
                <c:pt idx="299">
                  <c:v>12/1/2022</c:v>
                </c:pt>
              </c:strCache>
            </c:strRef>
          </c:cat>
          <c:val>
            <c:numRef>
              <c:f>Лист5!$Z$15:$Z$398</c:f>
              <c:numCache>
                <c:formatCode>General</c:formatCode>
                <c:ptCount val="299"/>
                <c:pt idx="0">
                  <c:v>6.317265423677429</c:v>
                </c:pt>
                <c:pt idx="1">
                  <c:v>6.317265423677429</c:v>
                </c:pt>
                <c:pt idx="2">
                  <c:v>6.317265423677429</c:v>
                </c:pt>
                <c:pt idx="3">
                  <c:v>6.317265423677429</c:v>
                </c:pt>
                <c:pt idx="4">
                  <c:v>6.317265423677429</c:v>
                </c:pt>
                <c:pt idx="5">
                  <c:v>6.317265423677429</c:v>
                </c:pt>
                <c:pt idx="6">
                  <c:v>6.317265423677429</c:v>
                </c:pt>
                <c:pt idx="7">
                  <c:v>6.317265423677429</c:v>
                </c:pt>
                <c:pt idx="8">
                  <c:v>6.317265423677429</c:v>
                </c:pt>
                <c:pt idx="9">
                  <c:v>6.317265423677429</c:v>
                </c:pt>
                <c:pt idx="10">
                  <c:v>6.317265423677429</c:v>
                </c:pt>
                <c:pt idx="11">
                  <c:v>6.317265423677429</c:v>
                </c:pt>
                <c:pt idx="12">
                  <c:v>6.317265423677429</c:v>
                </c:pt>
                <c:pt idx="13">
                  <c:v>6.317265423677429</c:v>
                </c:pt>
                <c:pt idx="14">
                  <c:v>6.317265423677429</c:v>
                </c:pt>
                <c:pt idx="15">
                  <c:v>6.317265423677429</c:v>
                </c:pt>
                <c:pt idx="16">
                  <c:v>6.317265423677429</c:v>
                </c:pt>
                <c:pt idx="17">
                  <c:v>6.317265423677429</c:v>
                </c:pt>
                <c:pt idx="18">
                  <c:v>6.317265423677429</c:v>
                </c:pt>
                <c:pt idx="19">
                  <c:v>6.317265423677429</c:v>
                </c:pt>
                <c:pt idx="20">
                  <c:v>6.317265423677429</c:v>
                </c:pt>
                <c:pt idx="21">
                  <c:v>6.317265423677429</c:v>
                </c:pt>
                <c:pt idx="22">
                  <c:v>6.317265423677429</c:v>
                </c:pt>
                <c:pt idx="23">
                  <c:v>6.317265423677429</c:v>
                </c:pt>
                <c:pt idx="24">
                  <c:v>6.317265423677429</c:v>
                </c:pt>
                <c:pt idx="25">
                  <c:v>6.317265423677429</c:v>
                </c:pt>
                <c:pt idx="26">
                  <c:v>6.317265423677429</c:v>
                </c:pt>
                <c:pt idx="27">
                  <c:v>6.317265423677429</c:v>
                </c:pt>
                <c:pt idx="28">
                  <c:v>6.317265423677429</c:v>
                </c:pt>
                <c:pt idx="29">
                  <c:v>6.317265423677429</c:v>
                </c:pt>
                <c:pt idx="30">
                  <c:v>6.317265423677429</c:v>
                </c:pt>
                <c:pt idx="31">
                  <c:v>6.317265423677429</c:v>
                </c:pt>
                <c:pt idx="32">
                  <c:v>6.317265423677429</c:v>
                </c:pt>
                <c:pt idx="33">
                  <c:v>6.317265423677429</c:v>
                </c:pt>
                <c:pt idx="34">
                  <c:v>6.317265423677429</c:v>
                </c:pt>
                <c:pt idx="35">
                  <c:v>6.317265423677429</c:v>
                </c:pt>
                <c:pt idx="36">
                  <c:v>6.317265423677429</c:v>
                </c:pt>
                <c:pt idx="37">
                  <c:v>6.317265423677429</c:v>
                </c:pt>
                <c:pt idx="38">
                  <c:v>6.317265423677429</c:v>
                </c:pt>
                <c:pt idx="39">
                  <c:v>6.317265423677429</c:v>
                </c:pt>
                <c:pt idx="40">
                  <c:v>6.317265423677429</c:v>
                </c:pt>
                <c:pt idx="41">
                  <c:v>6.317265423677429</c:v>
                </c:pt>
                <c:pt idx="42">
                  <c:v>6.317265423677429</c:v>
                </c:pt>
                <c:pt idx="43">
                  <c:v>6.317265423677429</c:v>
                </c:pt>
                <c:pt idx="44">
                  <c:v>6.317265423677429</c:v>
                </c:pt>
                <c:pt idx="45">
                  <c:v>6.317265423677429</c:v>
                </c:pt>
                <c:pt idx="46">
                  <c:v>6.317265423677429</c:v>
                </c:pt>
                <c:pt idx="47">
                  <c:v>6.317265423677429</c:v>
                </c:pt>
                <c:pt idx="48">
                  <c:v>6.317265423677429</c:v>
                </c:pt>
                <c:pt idx="49">
                  <c:v>6.317265423677429</c:v>
                </c:pt>
                <c:pt idx="50">
                  <c:v>6.317265423677429</c:v>
                </c:pt>
                <c:pt idx="51">
                  <c:v>6.317265423677429</c:v>
                </c:pt>
                <c:pt idx="52">
                  <c:v>6.317265423677429</c:v>
                </c:pt>
                <c:pt idx="53">
                  <c:v>6.317265423677429</c:v>
                </c:pt>
                <c:pt idx="54">
                  <c:v>6.317265423677429</c:v>
                </c:pt>
                <c:pt idx="55">
                  <c:v>6.317265423677429</c:v>
                </c:pt>
                <c:pt idx="56">
                  <c:v>6.317265423677429</c:v>
                </c:pt>
                <c:pt idx="57">
                  <c:v>6.317265423677429</c:v>
                </c:pt>
                <c:pt idx="58">
                  <c:v>6.317265423677429</c:v>
                </c:pt>
                <c:pt idx="59">
                  <c:v>6.317265423677429</c:v>
                </c:pt>
                <c:pt idx="60">
                  <c:v>6.317265423677429</c:v>
                </c:pt>
                <c:pt idx="61">
                  <c:v>6.317265423677429</c:v>
                </c:pt>
                <c:pt idx="62">
                  <c:v>6.317265423677429</c:v>
                </c:pt>
                <c:pt idx="63">
                  <c:v>6.317265423677429</c:v>
                </c:pt>
                <c:pt idx="64">
                  <c:v>6.317265423677429</c:v>
                </c:pt>
                <c:pt idx="65">
                  <c:v>6.317265423677429</c:v>
                </c:pt>
                <c:pt idx="66">
                  <c:v>6.317265423677429</c:v>
                </c:pt>
                <c:pt idx="67">
                  <c:v>6.317265423677429</c:v>
                </c:pt>
                <c:pt idx="68">
                  <c:v>6.317265423677429</c:v>
                </c:pt>
                <c:pt idx="69">
                  <c:v>6.317265423677429</c:v>
                </c:pt>
                <c:pt idx="70">
                  <c:v>6.317265423677429</c:v>
                </c:pt>
                <c:pt idx="71">
                  <c:v>6.317265423677429</c:v>
                </c:pt>
                <c:pt idx="72">
                  <c:v>6.317265423677429</c:v>
                </c:pt>
                <c:pt idx="73">
                  <c:v>6.317265423677429</c:v>
                </c:pt>
                <c:pt idx="74">
                  <c:v>6.317265423677429</c:v>
                </c:pt>
                <c:pt idx="75">
                  <c:v>6.317265423677429</c:v>
                </c:pt>
                <c:pt idx="76">
                  <c:v>6.317265423677429</c:v>
                </c:pt>
                <c:pt idx="77">
                  <c:v>6.317265423677429</c:v>
                </c:pt>
                <c:pt idx="78">
                  <c:v>6.317265423677429</c:v>
                </c:pt>
                <c:pt idx="79">
                  <c:v>6.317265423677429</c:v>
                </c:pt>
                <c:pt idx="80">
                  <c:v>6.317265423677429</c:v>
                </c:pt>
                <c:pt idx="81">
                  <c:v>6.317265423677429</c:v>
                </c:pt>
                <c:pt idx="82">
                  <c:v>6.317265423677429</c:v>
                </c:pt>
                <c:pt idx="83">
                  <c:v>6.317265423677429</c:v>
                </c:pt>
                <c:pt idx="84">
                  <c:v>6.317265423677429</c:v>
                </c:pt>
                <c:pt idx="85">
                  <c:v>6.317265423677429</c:v>
                </c:pt>
                <c:pt idx="86">
                  <c:v>6.317265423677429</c:v>
                </c:pt>
                <c:pt idx="87">
                  <c:v>6.317265423677429</c:v>
                </c:pt>
                <c:pt idx="88">
                  <c:v>6.317265423677429</c:v>
                </c:pt>
                <c:pt idx="89">
                  <c:v>6.317265423677429</c:v>
                </c:pt>
                <c:pt idx="90">
                  <c:v>6.317265423677429</c:v>
                </c:pt>
                <c:pt idx="91">
                  <c:v>6.317265423677429</c:v>
                </c:pt>
                <c:pt idx="92">
                  <c:v>6.317265423677429</c:v>
                </c:pt>
                <c:pt idx="93">
                  <c:v>6.317265423677429</c:v>
                </c:pt>
                <c:pt idx="94">
                  <c:v>6.317265423677429</c:v>
                </c:pt>
                <c:pt idx="95">
                  <c:v>6.317265423677429</c:v>
                </c:pt>
                <c:pt idx="96">
                  <c:v>6.317265423677429</c:v>
                </c:pt>
                <c:pt idx="97">
                  <c:v>6.317265423677429</c:v>
                </c:pt>
                <c:pt idx="98">
                  <c:v>6.317265423677429</c:v>
                </c:pt>
                <c:pt idx="99">
                  <c:v>6.317265423677429</c:v>
                </c:pt>
                <c:pt idx="100">
                  <c:v>6.317265423677429</c:v>
                </c:pt>
                <c:pt idx="101">
                  <c:v>6.317265423677429</c:v>
                </c:pt>
                <c:pt idx="102">
                  <c:v>6.317265423677429</c:v>
                </c:pt>
                <c:pt idx="103">
                  <c:v>6.317265423677429</c:v>
                </c:pt>
                <c:pt idx="104">
                  <c:v>6.317265423677429</c:v>
                </c:pt>
                <c:pt idx="105">
                  <c:v>6.317265423677429</c:v>
                </c:pt>
                <c:pt idx="106">
                  <c:v>6.317265423677429</c:v>
                </c:pt>
                <c:pt idx="107">
                  <c:v>6.317265423677429</c:v>
                </c:pt>
                <c:pt idx="108">
                  <c:v>6.317265423677429</c:v>
                </c:pt>
                <c:pt idx="109">
                  <c:v>6.317265423677429</c:v>
                </c:pt>
                <c:pt idx="110">
                  <c:v>6.317265423677429</c:v>
                </c:pt>
                <c:pt idx="111">
                  <c:v>6.317265423677429</c:v>
                </c:pt>
                <c:pt idx="112">
                  <c:v>6.317265423677429</c:v>
                </c:pt>
                <c:pt idx="113">
                  <c:v>6.317265423677429</c:v>
                </c:pt>
                <c:pt idx="114">
                  <c:v>6.317265423677429</c:v>
                </c:pt>
                <c:pt idx="115">
                  <c:v>6.317265423677429</c:v>
                </c:pt>
                <c:pt idx="116">
                  <c:v>6.317265423677429</c:v>
                </c:pt>
                <c:pt idx="117">
                  <c:v>6.317265423677429</c:v>
                </c:pt>
                <c:pt idx="118">
                  <c:v>6.317265423677429</c:v>
                </c:pt>
                <c:pt idx="119">
                  <c:v>6.317265423677429</c:v>
                </c:pt>
                <c:pt idx="120">
                  <c:v>6.317265423677429</c:v>
                </c:pt>
                <c:pt idx="121">
                  <c:v>6.317265423677429</c:v>
                </c:pt>
                <c:pt idx="122">
                  <c:v>6.317265423677429</c:v>
                </c:pt>
                <c:pt idx="123">
                  <c:v>6.317265423677429</c:v>
                </c:pt>
                <c:pt idx="124">
                  <c:v>6.317265423677429</c:v>
                </c:pt>
                <c:pt idx="125">
                  <c:v>6.317265423677429</c:v>
                </c:pt>
                <c:pt idx="126">
                  <c:v>6.317265423677429</c:v>
                </c:pt>
                <c:pt idx="127">
                  <c:v>6.317265423677429</c:v>
                </c:pt>
                <c:pt idx="128">
                  <c:v>6.317265423677429</c:v>
                </c:pt>
                <c:pt idx="129">
                  <c:v>6.317265423677429</c:v>
                </c:pt>
                <c:pt idx="130">
                  <c:v>6.317265423677429</c:v>
                </c:pt>
                <c:pt idx="131">
                  <c:v>8.6116967767718098</c:v>
                </c:pt>
                <c:pt idx="132">
                  <c:v>8.6220320531370991</c:v>
                </c:pt>
                <c:pt idx="133">
                  <c:v>8.5640970872894471</c:v>
                </c:pt>
                <c:pt idx="134">
                  <c:v>8.4700460723653084</c:v>
                </c:pt>
                <c:pt idx="135">
                  <c:v>8.3047964869247259</c:v>
                </c:pt>
                <c:pt idx="136">
                  <c:v>8.3218496929274544</c:v>
                </c:pt>
                <c:pt idx="137">
                  <c:v>8.7810230545564778</c:v>
                </c:pt>
                <c:pt idx="138">
                  <c:v>9.1223168474191656</c:v>
                </c:pt>
                <c:pt idx="139">
                  <c:v>9.459533947937766</c:v>
                </c:pt>
                <c:pt idx="140">
                  <c:v>10.124379309236062</c:v>
                </c:pt>
                <c:pt idx="141">
                  <c:v>10.702408349065921</c:v>
                </c:pt>
                <c:pt idx="142">
                  <c:v>11.267805384449312</c:v>
                </c:pt>
                <c:pt idx="143">
                  <c:v>12.027563033702187</c:v>
                </c:pt>
                <c:pt idx="144">
                  <c:v>12.101058332299807</c:v>
                </c:pt>
                <c:pt idx="145">
                  <c:v>12.16261064487531</c:v>
                </c:pt>
                <c:pt idx="146">
                  <c:v>12.500344509212177</c:v>
                </c:pt>
                <c:pt idx="147">
                  <c:v>12.521704080367106</c:v>
                </c:pt>
                <c:pt idx="148">
                  <c:v>12.325965429648921</c:v>
                </c:pt>
                <c:pt idx="149">
                  <c:v>12.797081777300056</c:v>
                </c:pt>
                <c:pt idx="150">
                  <c:v>13.195449262979958</c:v>
                </c:pt>
                <c:pt idx="151">
                  <c:v>13.606908098722558</c:v>
                </c:pt>
                <c:pt idx="152">
                  <c:v>14.344904249406296</c:v>
                </c:pt>
                <c:pt idx="153">
                  <c:v>14.475128731608947</c:v>
                </c:pt>
                <c:pt idx="154">
                  <c:v>14.808900740005786</c:v>
                </c:pt>
                <c:pt idx="155">
                  <c:v>16.883190706519489</c:v>
                </c:pt>
                <c:pt idx="156">
                  <c:v>16.854653860110883</c:v>
                </c:pt>
                <c:pt idx="157">
                  <c:v>17.703237467903222</c:v>
                </c:pt>
                <c:pt idx="158">
                  <c:v>18.486364325382056</c:v>
                </c:pt>
                <c:pt idx="159">
                  <c:v>18.897019306296251</c:v>
                </c:pt>
                <c:pt idx="160">
                  <c:v>19.477287656005252</c:v>
                </c:pt>
                <c:pt idx="161">
                  <c:v>20.58499960955622</c:v>
                </c:pt>
                <c:pt idx="162">
                  <c:v>21.182608256278105</c:v>
                </c:pt>
                <c:pt idx="163">
                  <c:v>21.228427981497557</c:v>
                </c:pt>
                <c:pt idx="164">
                  <c:v>22.938801383548995</c:v>
                </c:pt>
                <c:pt idx="165">
                  <c:v>23.03968516451463</c:v>
                </c:pt>
                <c:pt idx="166">
                  <c:v>22.98634365482933</c:v>
                </c:pt>
                <c:pt idx="167">
                  <c:v>24.061384651425577</c:v>
                </c:pt>
                <c:pt idx="168">
                  <c:v>24.012292088690447</c:v>
                </c:pt>
                <c:pt idx="169">
                  <c:v>24.424956706675665</c:v>
                </c:pt>
                <c:pt idx="170">
                  <c:v>24.642169764952847</c:v>
                </c:pt>
                <c:pt idx="171">
                  <c:v>24.837104560842619</c:v>
                </c:pt>
                <c:pt idx="172">
                  <c:v>25.066777368960174</c:v>
                </c:pt>
                <c:pt idx="173">
                  <c:v>25.399458431518458</c:v>
                </c:pt>
                <c:pt idx="174">
                  <c:v>25.880565546322707</c:v>
                </c:pt>
                <c:pt idx="175">
                  <c:v>25.421621857501798</c:v>
                </c:pt>
                <c:pt idx="176">
                  <c:v>25.629533167050219</c:v>
                </c:pt>
                <c:pt idx="177">
                  <c:v>26.370859573451661</c:v>
                </c:pt>
                <c:pt idx="178">
                  <c:v>26.672247715903922</c:v>
                </c:pt>
                <c:pt idx="179">
                  <c:v>28.582206788209511</c:v>
                </c:pt>
                <c:pt idx="180">
                  <c:v>28.130095865430103</c:v>
                </c:pt>
                <c:pt idx="181">
                  <c:v>27.801491495215913</c:v>
                </c:pt>
                <c:pt idx="182">
                  <c:v>27.504409717915852</c:v>
                </c:pt>
                <c:pt idx="183">
                  <c:v>28.187686322065581</c:v>
                </c:pt>
                <c:pt idx="184">
                  <c:v>28.418162985011548</c:v>
                </c:pt>
                <c:pt idx="185">
                  <c:v>28.429244698003224</c:v>
                </c:pt>
                <c:pt idx="186">
                  <c:v>28.534377425919033</c:v>
                </c:pt>
                <c:pt idx="187">
                  <c:v>28.864761760396135</c:v>
                </c:pt>
                <c:pt idx="188">
                  <c:v>29.335705853441183</c:v>
                </c:pt>
                <c:pt idx="189">
                  <c:v>29.916031621352218</c:v>
                </c:pt>
                <c:pt idx="190">
                  <c:v>30.650582679914191</c:v>
                </c:pt>
                <c:pt idx="191">
                  <c:v>32.856073238065044</c:v>
                </c:pt>
                <c:pt idx="192">
                  <c:v>32.92112806096435</c:v>
                </c:pt>
                <c:pt idx="193">
                  <c:v>33.043888176903181</c:v>
                </c:pt>
                <c:pt idx="194">
                  <c:v>32.769945935020964</c:v>
                </c:pt>
                <c:pt idx="195">
                  <c:v>32.814330205189684</c:v>
                </c:pt>
                <c:pt idx="196">
                  <c:v>32.952937744888629</c:v>
                </c:pt>
                <c:pt idx="197">
                  <c:v>33.056807272359791</c:v>
                </c:pt>
                <c:pt idx="198">
                  <c:v>33.252373668471897</c:v>
                </c:pt>
                <c:pt idx="199">
                  <c:v>32.973780552225293</c:v>
                </c:pt>
                <c:pt idx="200">
                  <c:v>32.953052581292688</c:v>
                </c:pt>
                <c:pt idx="201">
                  <c:v>33.037514756477918</c:v>
                </c:pt>
                <c:pt idx="202">
                  <c:v>33.068290912765669</c:v>
                </c:pt>
                <c:pt idx="203">
                  <c:v>41.577496198915021</c:v>
                </c:pt>
                <c:pt idx="204">
                  <c:v>41.57594590746023</c:v>
                </c:pt>
                <c:pt idx="205">
                  <c:v>41.110169452597823</c:v>
                </c:pt>
                <c:pt idx="206">
                  <c:v>40.115112011428508</c:v>
                </c:pt>
                <c:pt idx="207">
                  <c:v>40.768703405129052</c:v>
                </c:pt>
                <c:pt idx="208">
                  <c:v>41.113614544719589</c:v>
                </c:pt>
                <c:pt idx="209">
                  <c:v>40.429821176751595</c:v>
                </c:pt>
                <c:pt idx="210">
                  <c:v>41.175339111901181</c:v>
                </c:pt>
                <c:pt idx="211">
                  <c:v>39.936943330531321</c:v>
                </c:pt>
                <c:pt idx="212">
                  <c:v>40.073254142149082</c:v>
                </c:pt>
                <c:pt idx="213">
                  <c:v>40.876764461348358</c:v>
                </c:pt>
                <c:pt idx="214">
                  <c:v>41.111662325850588</c:v>
                </c:pt>
                <c:pt idx="215">
                  <c:v>41.958982733198276</c:v>
                </c:pt>
                <c:pt idx="216">
                  <c:v>41.759052553731948</c:v>
                </c:pt>
                <c:pt idx="217">
                  <c:v>41.565725467498993</c:v>
                </c:pt>
                <c:pt idx="218">
                  <c:v>41.719548830735732</c:v>
                </c:pt>
                <c:pt idx="219">
                  <c:v>41.912359153150419</c:v>
                </c:pt>
                <c:pt idx="220">
                  <c:v>41.695605440489473</c:v>
                </c:pt>
                <c:pt idx="221">
                  <c:v>42.277940845471534</c:v>
                </c:pt>
                <c:pt idx="222">
                  <c:v>42.668556873877463</c:v>
                </c:pt>
                <c:pt idx="223">
                  <c:v>42.173956481596313</c:v>
                </c:pt>
                <c:pt idx="224">
                  <c:v>42.395073977611489</c:v>
                </c:pt>
                <c:pt idx="225">
                  <c:v>42.621072020799161</c:v>
                </c:pt>
                <c:pt idx="226">
                  <c:v>43.651326819812489</c:v>
                </c:pt>
                <c:pt idx="227">
                  <c:v>45.95442832141331</c:v>
                </c:pt>
                <c:pt idx="228">
                  <c:v>46.358882136508328</c:v>
                </c:pt>
                <c:pt idx="229">
                  <c:v>46.876392391399207</c:v>
                </c:pt>
                <c:pt idx="230">
                  <c:v>47.703846100844729</c:v>
                </c:pt>
                <c:pt idx="231">
                  <c:v>47.762182994106581</c:v>
                </c:pt>
                <c:pt idx="232">
                  <c:v>48.693104303609076</c:v>
                </c:pt>
                <c:pt idx="233">
                  <c:v>48.628049480709777</c:v>
                </c:pt>
                <c:pt idx="234">
                  <c:v>49.395616005438647</c:v>
                </c:pt>
                <c:pt idx="235">
                  <c:v>50.18781493883813</c:v>
                </c:pt>
                <c:pt idx="236">
                  <c:v>50.998847042503243</c:v>
                </c:pt>
                <c:pt idx="237">
                  <c:v>51.657031892366128</c:v>
                </c:pt>
                <c:pt idx="238">
                  <c:v>52.464504067505423</c:v>
                </c:pt>
                <c:pt idx="239">
                  <c:v>49.894350508265909</c:v>
                </c:pt>
                <c:pt idx="240">
                  <c:v>49.727263540360404</c:v>
                </c:pt>
                <c:pt idx="241">
                  <c:v>50.402214505215866</c:v>
                </c:pt>
                <c:pt idx="242">
                  <c:v>49.814596625647098</c:v>
                </c:pt>
                <c:pt idx="243">
                  <c:v>50.146531251578992</c:v>
                </c:pt>
                <c:pt idx="244">
                  <c:v>50.652385611457909</c:v>
                </c:pt>
                <c:pt idx="245">
                  <c:v>51.094390930680142</c:v>
                </c:pt>
                <c:pt idx="246">
                  <c:v>51.927701296732671</c:v>
                </c:pt>
                <c:pt idx="247">
                  <c:v>51.947108649018602</c:v>
                </c:pt>
                <c:pt idx="248">
                  <c:v>51.924887804833233</c:v>
                </c:pt>
                <c:pt idx="249">
                  <c:v>52.22036187247646</c:v>
                </c:pt>
                <c:pt idx="250">
                  <c:v>52.465939522556162</c:v>
                </c:pt>
                <c:pt idx="251">
                  <c:v>52.689238910248456</c:v>
                </c:pt>
                <c:pt idx="252">
                  <c:v>52.893819964079171</c:v>
                </c:pt>
                <c:pt idx="253">
                  <c:v>52.99223476235754</c:v>
                </c:pt>
                <c:pt idx="254">
                  <c:v>54.532018686179661</c:v>
                </c:pt>
                <c:pt idx="255">
                  <c:v>56.861589978916022</c:v>
                </c:pt>
                <c:pt idx="256">
                  <c:v>57.586839288749246</c:v>
                </c:pt>
                <c:pt idx="257">
                  <c:v>58.193921938805978</c:v>
                </c:pt>
                <c:pt idx="258">
                  <c:v>59.876103003660972</c:v>
                </c:pt>
                <c:pt idx="259">
                  <c:v>60.369497613699515</c:v>
                </c:pt>
                <c:pt idx="260">
                  <c:v>60.850145382887533</c:v>
                </c:pt>
                <c:pt idx="261">
                  <c:v>61.311558054395704</c:v>
                </c:pt>
                <c:pt idx="262">
                  <c:v>61.666402542937334</c:v>
                </c:pt>
                <c:pt idx="263">
                  <c:v>58.405393176880217</c:v>
                </c:pt>
                <c:pt idx="264">
                  <c:v>57.946679160867433</c:v>
                </c:pt>
                <c:pt idx="265">
                  <c:v>59.649703033059097</c:v>
                </c:pt>
                <c:pt idx="266">
                  <c:v>59.367664824690742</c:v>
                </c:pt>
                <c:pt idx="267">
                  <c:v>61.014591113499705</c:v>
                </c:pt>
                <c:pt idx="268">
                  <c:v>61.874199016081683</c:v>
                </c:pt>
                <c:pt idx="269">
                  <c:v>64.14221799624255</c:v>
                </c:pt>
                <c:pt idx="270">
                  <c:v>65.471449373222896</c:v>
                </c:pt>
                <c:pt idx="271">
                  <c:v>66.518987051047063</c:v>
                </c:pt>
                <c:pt idx="272">
                  <c:v>71.211719284707016</c:v>
                </c:pt>
                <c:pt idx="273">
                  <c:v>79.952779270651007</c:v>
                </c:pt>
                <c:pt idx="274">
                  <c:v>84.323567645532179</c:v>
                </c:pt>
                <c:pt idx="275">
                  <c:v>84.700116214440911</c:v>
                </c:pt>
                <c:pt idx="276">
                  <c:v>84.948507356420038</c:v>
                </c:pt>
                <c:pt idx="277">
                  <c:v>85.439088474559128</c:v>
                </c:pt>
                <c:pt idx="278">
                  <c:v>88.621836831250192</c:v>
                </c:pt>
                <c:pt idx="279">
                  <c:v>90.908976072686841</c:v>
                </c:pt>
                <c:pt idx="280">
                  <c:v>91.754861024983796</c:v>
                </c:pt>
                <c:pt idx="281">
                  <c:v>92.940948824304883</c:v>
                </c:pt>
                <c:pt idx="282">
                  <c:v>93.818873133334236</c:v>
                </c:pt>
                <c:pt idx="283">
                  <c:v>94.644546878516849</c:v>
                </c:pt>
                <c:pt idx="284">
                  <c:v>95.762881199443257</c:v>
                </c:pt>
                <c:pt idx="285">
                  <c:v>96.104519501518126</c:v>
                </c:pt>
                <c:pt idx="286">
                  <c:v>96.261500865866466</c:v>
                </c:pt>
                <c:pt idx="287">
                  <c:v>94.662174266539878</c:v>
                </c:pt>
                <c:pt idx="288">
                  <c:v>94.708453337375573</c:v>
                </c:pt>
                <c:pt idx="289">
                  <c:v>95.366293678026281</c:v>
                </c:pt>
                <c:pt idx="290">
                  <c:v>95.349757235841807</c:v>
                </c:pt>
                <c:pt idx="291">
                  <c:v>95.379786955503164</c:v>
                </c:pt>
                <c:pt idx="292">
                  <c:v>95.428477590824116</c:v>
                </c:pt>
                <c:pt idx="293">
                  <c:v>95.781829206112945</c:v>
                </c:pt>
                <c:pt idx="294">
                  <c:v>93.196115314123489</c:v>
                </c:pt>
                <c:pt idx="295">
                  <c:v>93.168554577149379</c:v>
                </c:pt>
                <c:pt idx="296">
                  <c:v>93.18302396406078</c:v>
                </c:pt>
                <c:pt idx="297">
                  <c:v>94.392423553405806</c:v>
                </c:pt>
                <c:pt idx="2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0-4941-BD78-5413BA8A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87896"/>
        <c:axId val="517200360"/>
      </c:lineChart>
      <c:catAx>
        <c:axId val="51718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00360"/>
        <c:crosses val="autoZero"/>
        <c:auto val="1"/>
        <c:lblAlgn val="ctr"/>
        <c:lblOffset val="100"/>
        <c:noMultiLvlLbl val="0"/>
      </c:catAx>
      <c:valAx>
        <c:axId val="5172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18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Лист5!$AA$14</c:f>
              <c:strCache>
                <c:ptCount val="1"/>
                <c:pt idx="0">
                  <c:v>Baltic Dry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Лист5!$T$15:$T$398</c:f>
              <c:numCache>
                <c:formatCode>m/d/yyyy</c:formatCode>
                <c:ptCount val="299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</c:numCache>
            </c:numRef>
          </c:cat>
          <c:val>
            <c:numRef>
              <c:f>Лист5!$AA$15:$AA$398</c:f>
              <c:numCache>
                <c:formatCode>General</c:formatCode>
                <c:ptCount val="299"/>
                <c:pt idx="0">
                  <c:v>9.44055944055944</c:v>
                </c:pt>
                <c:pt idx="1">
                  <c:v>8.4440559440559451</c:v>
                </c:pt>
                <c:pt idx="2">
                  <c:v>8.7762237762237767</c:v>
                </c:pt>
                <c:pt idx="3">
                  <c:v>8.2692307692307683</c:v>
                </c:pt>
                <c:pt idx="4">
                  <c:v>7.4825174825174825</c:v>
                </c:pt>
                <c:pt idx="5">
                  <c:v>7.2115384615384617</c:v>
                </c:pt>
                <c:pt idx="6">
                  <c:v>7.1416083916083917</c:v>
                </c:pt>
                <c:pt idx="7">
                  <c:v>8.2692307692307683</c:v>
                </c:pt>
                <c:pt idx="8">
                  <c:v>8.3479020979020984</c:v>
                </c:pt>
                <c:pt idx="9">
                  <c:v>8.225524475524475</c:v>
                </c:pt>
                <c:pt idx="10">
                  <c:v>6.9143356643356642</c:v>
                </c:pt>
                <c:pt idx="11">
                  <c:v>7.2290209790209783</c:v>
                </c:pt>
                <c:pt idx="12">
                  <c:v>8.4265734265734267</c:v>
                </c:pt>
                <c:pt idx="13">
                  <c:v>7.8846153846153841</c:v>
                </c:pt>
                <c:pt idx="14">
                  <c:v>9.5367132867132867</c:v>
                </c:pt>
                <c:pt idx="15">
                  <c:v>8.5839160839160851</c:v>
                </c:pt>
                <c:pt idx="16">
                  <c:v>8.4790209790209783</c:v>
                </c:pt>
                <c:pt idx="17">
                  <c:v>8.7674825174825184</c:v>
                </c:pt>
                <c:pt idx="18">
                  <c:v>9.0734265734265733</c:v>
                </c:pt>
                <c:pt idx="19">
                  <c:v>10.865384615384615</c:v>
                </c:pt>
                <c:pt idx="20">
                  <c:v>11.80944055944056</c:v>
                </c:pt>
                <c:pt idx="21">
                  <c:v>11.80944055944056</c:v>
                </c:pt>
                <c:pt idx="22">
                  <c:v>11.529720279720278</c:v>
                </c:pt>
                <c:pt idx="23">
                  <c:v>11.529720279720278</c:v>
                </c:pt>
                <c:pt idx="24">
                  <c:v>13.382867132867132</c:v>
                </c:pt>
                <c:pt idx="25">
                  <c:v>14.51048951048951</c:v>
                </c:pt>
                <c:pt idx="26">
                  <c:v>14.23076923076923</c:v>
                </c:pt>
                <c:pt idx="27">
                  <c:v>13.68881118881119</c:v>
                </c:pt>
                <c:pt idx="28">
                  <c:v>14.125874125874125</c:v>
                </c:pt>
                <c:pt idx="29">
                  <c:v>14.353146853146853</c:v>
                </c:pt>
                <c:pt idx="30">
                  <c:v>14.44055944055944</c:v>
                </c:pt>
                <c:pt idx="31">
                  <c:v>15.201048951048952</c:v>
                </c:pt>
                <c:pt idx="32">
                  <c:v>15.375874125874125</c:v>
                </c:pt>
                <c:pt idx="33">
                  <c:v>14.615384615384615</c:v>
                </c:pt>
                <c:pt idx="34">
                  <c:v>13.977272727272728</c:v>
                </c:pt>
                <c:pt idx="35">
                  <c:v>13.146853146853147</c:v>
                </c:pt>
                <c:pt idx="36">
                  <c:v>13.435314685314685</c:v>
                </c:pt>
                <c:pt idx="37">
                  <c:v>12.56993006993007</c:v>
                </c:pt>
                <c:pt idx="38">
                  <c:v>12.753496503496503</c:v>
                </c:pt>
                <c:pt idx="39">
                  <c:v>12.141608391608392</c:v>
                </c:pt>
                <c:pt idx="40">
                  <c:v>12.115384615384615</c:v>
                </c:pt>
                <c:pt idx="41">
                  <c:v>9.16958041958042</c:v>
                </c:pt>
                <c:pt idx="42">
                  <c:v>8.1031468531468533</c:v>
                </c:pt>
                <c:pt idx="43">
                  <c:v>8.3216783216783217</c:v>
                </c:pt>
                <c:pt idx="44">
                  <c:v>7.5262237762237767</c:v>
                </c:pt>
                <c:pt idx="45">
                  <c:v>7.5874125874125875</c:v>
                </c:pt>
                <c:pt idx="46">
                  <c:v>7.6573426573426575</c:v>
                </c:pt>
                <c:pt idx="47">
                  <c:v>7.9370629370629375</c:v>
                </c:pt>
                <c:pt idx="48">
                  <c:v>9.0122377622377616</c:v>
                </c:pt>
                <c:pt idx="49">
                  <c:v>9.4580419580419584</c:v>
                </c:pt>
                <c:pt idx="50">
                  <c:v>8.9772727272727266</c:v>
                </c:pt>
                <c:pt idx="51">
                  <c:v>9.1083916083916083</c:v>
                </c:pt>
                <c:pt idx="52">
                  <c:v>8.784965034965035</c:v>
                </c:pt>
                <c:pt idx="53">
                  <c:v>8.4615384615384617</c:v>
                </c:pt>
                <c:pt idx="54">
                  <c:v>9.0559440559440567</c:v>
                </c:pt>
                <c:pt idx="55">
                  <c:v>11.949300699300698</c:v>
                </c:pt>
                <c:pt idx="56">
                  <c:v>12.386363636363637</c:v>
                </c:pt>
                <c:pt idx="57">
                  <c:v>13.636363636363637</c:v>
                </c:pt>
                <c:pt idx="58">
                  <c:v>15.192307692307692</c:v>
                </c:pt>
                <c:pt idx="59">
                  <c:v>13.374125874125873</c:v>
                </c:pt>
                <c:pt idx="60">
                  <c:v>15.41958041958042</c:v>
                </c:pt>
                <c:pt idx="61">
                  <c:v>16.9493006993007</c:v>
                </c:pt>
                <c:pt idx="62">
                  <c:v>18.723776223776223</c:v>
                </c:pt>
                <c:pt idx="63">
                  <c:v>18.592657342657343</c:v>
                </c:pt>
                <c:pt idx="64">
                  <c:v>18.575174825174823</c:v>
                </c:pt>
                <c:pt idx="65">
                  <c:v>19.064685314685317</c:v>
                </c:pt>
                <c:pt idx="66">
                  <c:v>19.79895104895105</c:v>
                </c:pt>
                <c:pt idx="67">
                  <c:v>26.162587412587413</c:v>
                </c:pt>
                <c:pt idx="68">
                  <c:v>39.816433566433567</c:v>
                </c:pt>
                <c:pt idx="69">
                  <c:v>38.61013986013986</c:v>
                </c:pt>
                <c:pt idx="70">
                  <c:v>41.652097902097907</c:v>
                </c:pt>
                <c:pt idx="71">
                  <c:v>48.522727272727273</c:v>
                </c:pt>
                <c:pt idx="72">
                  <c:v>46.005244755244753</c:v>
                </c:pt>
                <c:pt idx="73">
                  <c:v>42.150349650349646</c:v>
                </c:pt>
                <c:pt idx="74">
                  <c:v>34.807692307692307</c:v>
                </c:pt>
                <c:pt idx="75">
                  <c:v>28.723776223776223</c:v>
                </c:pt>
                <c:pt idx="76">
                  <c:v>26.267482517482517</c:v>
                </c:pt>
                <c:pt idx="77">
                  <c:v>35.38461538461538</c:v>
                </c:pt>
                <c:pt idx="78">
                  <c:v>36.590909090909093</c:v>
                </c:pt>
                <c:pt idx="79">
                  <c:v>35.882867132867133</c:v>
                </c:pt>
                <c:pt idx="80">
                  <c:v>43.02447552447552</c:v>
                </c:pt>
                <c:pt idx="81">
                  <c:v>52.89335664335664</c:v>
                </c:pt>
                <c:pt idx="82">
                  <c:v>40.192307692307693</c:v>
                </c:pt>
                <c:pt idx="83">
                  <c:v>39.230769230769234</c:v>
                </c:pt>
                <c:pt idx="84">
                  <c:v>41.311188811188813</c:v>
                </c:pt>
                <c:pt idx="85">
                  <c:v>40.53321678321678</c:v>
                </c:pt>
                <c:pt idx="86">
                  <c:v>33.653846153846153</c:v>
                </c:pt>
                <c:pt idx="87">
                  <c:v>28.13811188811189</c:v>
                </c:pt>
                <c:pt idx="88">
                  <c:v>22.03671328671329</c:v>
                </c:pt>
                <c:pt idx="89">
                  <c:v>15.769230769230768</c:v>
                </c:pt>
                <c:pt idx="90">
                  <c:v>22.65734265734266</c:v>
                </c:pt>
                <c:pt idx="91">
                  <c:v>25.41083916083916</c:v>
                </c:pt>
                <c:pt idx="92">
                  <c:v>27.211538461538463</c:v>
                </c:pt>
                <c:pt idx="93">
                  <c:v>24.213286713286713</c:v>
                </c:pt>
                <c:pt idx="94">
                  <c:v>21.04020979020979</c:v>
                </c:pt>
                <c:pt idx="95">
                  <c:v>18.19055944055944</c:v>
                </c:pt>
                <c:pt idx="96">
                  <c:v>23.426573426573423</c:v>
                </c:pt>
                <c:pt idx="97">
                  <c:v>21.81818181818182</c:v>
                </c:pt>
                <c:pt idx="98">
                  <c:v>20.6993006993007</c:v>
                </c:pt>
                <c:pt idx="99">
                  <c:v>21.293706293706293</c:v>
                </c:pt>
                <c:pt idx="100">
                  <c:v>25.90909090909091</c:v>
                </c:pt>
                <c:pt idx="101">
                  <c:v>28.715034965034967</c:v>
                </c:pt>
                <c:pt idx="102">
                  <c:v>33.62762237762238</c:v>
                </c:pt>
                <c:pt idx="103">
                  <c:v>34.475524475524473</c:v>
                </c:pt>
                <c:pt idx="104">
                  <c:v>35.28846153846154</c:v>
                </c:pt>
                <c:pt idx="105">
                  <c:v>37.9020979020979</c:v>
                </c:pt>
                <c:pt idx="106">
                  <c:v>38.43531468531468</c:v>
                </c:pt>
                <c:pt idx="107">
                  <c:v>36.93181818181818</c:v>
                </c:pt>
                <c:pt idx="108">
                  <c:v>41.652097902097907</c:v>
                </c:pt>
                <c:pt idx="109">
                  <c:v>47.097902097902093</c:v>
                </c:pt>
                <c:pt idx="110">
                  <c:v>54.615384615384613</c:v>
                </c:pt>
                <c:pt idx="111">
                  <c:v>52.19405594405594</c:v>
                </c:pt>
                <c:pt idx="112">
                  <c:v>54.87762237762238</c:v>
                </c:pt>
                <c:pt idx="113">
                  <c:v>60.900349650349654</c:v>
                </c:pt>
                <c:pt idx="114">
                  <c:v>67.325174825174827</c:v>
                </c:pt>
                <c:pt idx="115">
                  <c:v>82.81468531468532</c:v>
                </c:pt>
                <c:pt idx="116">
                  <c:v>93.146853146853147</c:v>
                </c:pt>
                <c:pt idx="117">
                  <c:v>89.248251748251747</c:v>
                </c:pt>
                <c:pt idx="118">
                  <c:v>79.921328671328681</c:v>
                </c:pt>
                <c:pt idx="119">
                  <c:v>52.9020979020979</c:v>
                </c:pt>
                <c:pt idx="120">
                  <c:v>66.5472027972028</c:v>
                </c:pt>
                <c:pt idx="121">
                  <c:v>70.638111888111894</c:v>
                </c:pt>
                <c:pt idx="122">
                  <c:v>81.783216783216773</c:v>
                </c:pt>
                <c:pt idx="123">
                  <c:v>100</c:v>
                </c:pt>
                <c:pt idx="124">
                  <c:v>83.819930069930066</c:v>
                </c:pt>
                <c:pt idx="125">
                  <c:v>72.91083916083916</c:v>
                </c:pt>
                <c:pt idx="126">
                  <c:v>59.519230769230766</c:v>
                </c:pt>
                <c:pt idx="127">
                  <c:v>28.120629370629374</c:v>
                </c:pt>
                <c:pt idx="128">
                  <c:v>7.4388111888111883</c:v>
                </c:pt>
                <c:pt idx="129">
                  <c:v>6.25</c:v>
                </c:pt>
                <c:pt idx="130">
                  <c:v>6.7657342657342658</c:v>
                </c:pt>
                <c:pt idx="131">
                  <c:v>9.3531468531468533</c:v>
                </c:pt>
                <c:pt idx="132">
                  <c:v>17.36013986013986</c:v>
                </c:pt>
                <c:pt idx="133">
                  <c:v>14.117132867132867</c:v>
                </c:pt>
                <c:pt idx="134">
                  <c:v>15.611888111888112</c:v>
                </c:pt>
                <c:pt idx="135">
                  <c:v>30.54195804195804</c:v>
                </c:pt>
                <c:pt idx="136">
                  <c:v>32.840909090909093</c:v>
                </c:pt>
                <c:pt idx="137">
                  <c:v>29.283216783216783</c:v>
                </c:pt>
                <c:pt idx="138">
                  <c:v>21.16258741258741</c:v>
                </c:pt>
                <c:pt idx="139">
                  <c:v>19.405594405594407</c:v>
                </c:pt>
                <c:pt idx="140">
                  <c:v>27.124125874125873</c:v>
                </c:pt>
                <c:pt idx="141">
                  <c:v>33.977272727272727</c:v>
                </c:pt>
                <c:pt idx="142">
                  <c:v>26.267482517482517</c:v>
                </c:pt>
                <c:pt idx="143">
                  <c:v>24.895104895104897</c:v>
                </c:pt>
                <c:pt idx="144">
                  <c:v>23.933566433566433</c:v>
                </c:pt>
                <c:pt idx="145">
                  <c:v>26.206293706293703</c:v>
                </c:pt>
                <c:pt idx="146">
                  <c:v>29.31818181818182</c:v>
                </c:pt>
                <c:pt idx="147">
                  <c:v>35.646853146853147</c:v>
                </c:pt>
                <c:pt idx="148">
                  <c:v>21.03146853146853</c:v>
                </c:pt>
                <c:pt idx="149">
                  <c:v>17.194055944055943</c:v>
                </c:pt>
                <c:pt idx="150">
                  <c:v>23.715034965034967</c:v>
                </c:pt>
                <c:pt idx="151">
                  <c:v>21.38111888111888</c:v>
                </c:pt>
                <c:pt idx="152">
                  <c:v>23.40909090909091</c:v>
                </c:pt>
                <c:pt idx="153">
                  <c:v>18.347902097902097</c:v>
                </c:pt>
                <c:pt idx="154">
                  <c:v>15.498251748251748</c:v>
                </c:pt>
                <c:pt idx="155">
                  <c:v>9.6765734265734267</c:v>
                </c:pt>
                <c:pt idx="156">
                  <c:v>10.935314685314687</c:v>
                </c:pt>
                <c:pt idx="157">
                  <c:v>13.374125874125873</c:v>
                </c:pt>
                <c:pt idx="158">
                  <c:v>11.092657342657342</c:v>
                </c:pt>
                <c:pt idx="159">
                  <c:v>12.937062937062937</c:v>
                </c:pt>
                <c:pt idx="160">
                  <c:v>12.351398601398602</c:v>
                </c:pt>
                <c:pt idx="161">
                  <c:v>11.048951048951048</c:v>
                </c:pt>
                <c:pt idx="162">
                  <c:v>14.152097902097902</c:v>
                </c:pt>
                <c:pt idx="163">
                  <c:v>16.59965034965035</c:v>
                </c:pt>
                <c:pt idx="164">
                  <c:v>17.176573426573427</c:v>
                </c:pt>
                <c:pt idx="165">
                  <c:v>16.136363636363637</c:v>
                </c:pt>
                <c:pt idx="166">
                  <c:v>15.192307692307692</c:v>
                </c:pt>
                <c:pt idx="167">
                  <c:v>5.9440559440559442</c:v>
                </c:pt>
                <c:pt idx="168">
                  <c:v>6.5559440559440558</c:v>
                </c:pt>
                <c:pt idx="169">
                  <c:v>8.164335664335665</c:v>
                </c:pt>
                <c:pt idx="170">
                  <c:v>10.096153846153845</c:v>
                </c:pt>
                <c:pt idx="171">
                  <c:v>8.0681818181818183</c:v>
                </c:pt>
                <c:pt idx="172">
                  <c:v>8.7762237762237767</c:v>
                </c:pt>
                <c:pt idx="173">
                  <c:v>7.8409090909090908</c:v>
                </c:pt>
                <c:pt idx="174">
                  <c:v>6.145104895104895</c:v>
                </c:pt>
                <c:pt idx="175">
                  <c:v>6.6958041958041958</c:v>
                </c:pt>
                <c:pt idx="176">
                  <c:v>8.9685314685314683</c:v>
                </c:pt>
                <c:pt idx="177">
                  <c:v>9.4930069930069916</c:v>
                </c:pt>
                <c:pt idx="178">
                  <c:v>6.1101398601398609</c:v>
                </c:pt>
                <c:pt idx="179">
                  <c:v>6.6433566433566433</c:v>
                </c:pt>
                <c:pt idx="180">
                  <c:v>6.6171328671328675</c:v>
                </c:pt>
                <c:pt idx="181">
                  <c:v>7.954545454545455</c:v>
                </c:pt>
                <c:pt idx="182">
                  <c:v>7.5437062937062942</c:v>
                </c:pt>
                <c:pt idx="183">
                  <c:v>7.0716783216783217</c:v>
                </c:pt>
                <c:pt idx="184">
                  <c:v>10.236013986013987</c:v>
                </c:pt>
                <c:pt idx="185">
                  <c:v>9.2832167832167833</c:v>
                </c:pt>
                <c:pt idx="186">
                  <c:v>9.895104895104895</c:v>
                </c:pt>
                <c:pt idx="187">
                  <c:v>17.50874125874126</c:v>
                </c:pt>
                <c:pt idx="188">
                  <c:v>13.146853146853147</c:v>
                </c:pt>
                <c:pt idx="189">
                  <c:v>15.917832167832167</c:v>
                </c:pt>
                <c:pt idx="190">
                  <c:v>19.903846153846153</c:v>
                </c:pt>
                <c:pt idx="191">
                  <c:v>9.7027972027972034</c:v>
                </c:pt>
                <c:pt idx="192">
                  <c:v>10.996503496503497</c:v>
                </c:pt>
                <c:pt idx="193">
                  <c:v>11.905594405594407</c:v>
                </c:pt>
                <c:pt idx="194">
                  <c:v>8.2430069930069934</c:v>
                </c:pt>
                <c:pt idx="195">
                  <c:v>8.164335664335665</c:v>
                </c:pt>
                <c:pt idx="196">
                  <c:v>7.43006993006993</c:v>
                </c:pt>
                <c:pt idx="197">
                  <c:v>6.59965034965035</c:v>
                </c:pt>
                <c:pt idx="198">
                  <c:v>10.026223776223777</c:v>
                </c:pt>
                <c:pt idx="199">
                  <c:v>9.2919580419580416</c:v>
                </c:pt>
                <c:pt idx="200">
                  <c:v>12.482517482517483</c:v>
                </c:pt>
                <c:pt idx="201">
                  <c:v>10.07867132867133</c:v>
                </c:pt>
                <c:pt idx="202">
                  <c:v>6.8356643356643358</c:v>
                </c:pt>
                <c:pt idx="203">
                  <c:v>5.314685314685315</c:v>
                </c:pt>
                <c:pt idx="204">
                  <c:v>4.72027972027972</c:v>
                </c:pt>
                <c:pt idx="205">
                  <c:v>5.2622377622377625</c:v>
                </c:pt>
                <c:pt idx="206">
                  <c:v>5.1660839160839158</c:v>
                </c:pt>
                <c:pt idx="207">
                  <c:v>5.1486013986013983</c:v>
                </c:pt>
                <c:pt idx="208">
                  <c:v>6.9930069930069925</c:v>
                </c:pt>
                <c:pt idx="209">
                  <c:v>9.8863636363636367</c:v>
                </c:pt>
                <c:pt idx="210">
                  <c:v>7.8933566433566433</c:v>
                </c:pt>
                <c:pt idx="211">
                  <c:v>7.8671328671328675</c:v>
                </c:pt>
                <c:pt idx="212">
                  <c:v>6.3024475524475525</c:v>
                </c:pt>
                <c:pt idx="213">
                  <c:v>5.104895104895105</c:v>
                </c:pt>
                <c:pt idx="214">
                  <c:v>4.1783216783216783</c:v>
                </c:pt>
                <c:pt idx="215">
                  <c:v>2.7709790209790208</c:v>
                </c:pt>
                <c:pt idx="216">
                  <c:v>2.8758741258741258</c:v>
                </c:pt>
                <c:pt idx="217">
                  <c:v>3.75</c:v>
                </c:pt>
                <c:pt idx="218">
                  <c:v>6.145104895104895</c:v>
                </c:pt>
                <c:pt idx="219">
                  <c:v>5.3496503496503491</c:v>
                </c:pt>
                <c:pt idx="220">
                  <c:v>5.7692307692307701</c:v>
                </c:pt>
                <c:pt idx="221">
                  <c:v>5.734265734265735</c:v>
                </c:pt>
                <c:pt idx="222">
                  <c:v>6.215034965034965</c:v>
                </c:pt>
                <c:pt idx="223">
                  <c:v>7.6486013986013983</c:v>
                </c:pt>
                <c:pt idx="224">
                  <c:v>7.4912587412587417</c:v>
                </c:pt>
                <c:pt idx="225">
                  <c:v>10.524475524475525</c:v>
                </c:pt>
                <c:pt idx="226">
                  <c:v>8.40034965034965</c:v>
                </c:pt>
                <c:pt idx="227">
                  <c:v>6.9930069930069925</c:v>
                </c:pt>
                <c:pt idx="228">
                  <c:v>7.5087412587412592</c:v>
                </c:pt>
                <c:pt idx="229">
                  <c:v>11.337412587412587</c:v>
                </c:pt>
                <c:pt idx="230">
                  <c:v>9.6940559440559433</c:v>
                </c:pt>
                <c:pt idx="231">
                  <c:v>7.674825174825175</c:v>
                </c:pt>
                <c:pt idx="232">
                  <c:v>7.8758741258741267</c:v>
                </c:pt>
                <c:pt idx="233">
                  <c:v>8.2692307692307683</c:v>
                </c:pt>
                <c:pt idx="234">
                  <c:v>10.34965034965035</c:v>
                </c:pt>
                <c:pt idx="235">
                  <c:v>11.853146853146853</c:v>
                </c:pt>
                <c:pt idx="236">
                  <c:v>13.304195804195803</c:v>
                </c:pt>
                <c:pt idx="237">
                  <c:v>13.793706293706293</c:v>
                </c:pt>
                <c:pt idx="238">
                  <c:v>11.94055944055944</c:v>
                </c:pt>
                <c:pt idx="239">
                  <c:v>10.06993006993007</c:v>
                </c:pt>
                <c:pt idx="240">
                  <c:v>10.41958041958042</c:v>
                </c:pt>
                <c:pt idx="241">
                  <c:v>9.2220279720279716</c:v>
                </c:pt>
                <c:pt idx="242">
                  <c:v>11.722027972027972</c:v>
                </c:pt>
                <c:pt idx="243">
                  <c:v>9.5279720279720284</c:v>
                </c:pt>
                <c:pt idx="244">
                  <c:v>12.106643356643357</c:v>
                </c:pt>
                <c:pt idx="245">
                  <c:v>15.27097902097902</c:v>
                </c:pt>
                <c:pt idx="246">
                  <c:v>13.802447552447553</c:v>
                </c:pt>
                <c:pt idx="247">
                  <c:v>13.461538461538462</c:v>
                </c:pt>
                <c:pt idx="248">
                  <c:v>13.024475524475525</c:v>
                </c:pt>
                <c:pt idx="249">
                  <c:v>10.76048951048951</c:v>
                </c:pt>
                <c:pt idx="250">
                  <c:v>11.110139860139862</c:v>
                </c:pt>
                <c:pt idx="251">
                  <c:v>5.8391608391608401</c:v>
                </c:pt>
                <c:pt idx="252">
                  <c:v>5.7517482517482517</c:v>
                </c:pt>
                <c:pt idx="253">
                  <c:v>6.0227272727272725</c:v>
                </c:pt>
                <c:pt idx="254">
                  <c:v>8.8374125874125884</c:v>
                </c:pt>
                <c:pt idx="255">
                  <c:v>9.58041958041958</c:v>
                </c:pt>
                <c:pt idx="256">
                  <c:v>11.835664335664337</c:v>
                </c:pt>
                <c:pt idx="257">
                  <c:v>16.32867132867133</c:v>
                </c:pt>
                <c:pt idx="258">
                  <c:v>20.786713286713287</c:v>
                </c:pt>
                <c:pt idx="259">
                  <c:v>15.935314685314685</c:v>
                </c:pt>
                <c:pt idx="260">
                  <c:v>15.131118881118882</c:v>
                </c:pt>
                <c:pt idx="261">
                  <c:v>13.356643356643357</c:v>
                </c:pt>
                <c:pt idx="262">
                  <c:v>9.5279720279720284</c:v>
                </c:pt>
                <c:pt idx="263">
                  <c:v>4.2569930069930066</c:v>
                </c:pt>
                <c:pt idx="264">
                  <c:v>4.6765734265734267</c:v>
                </c:pt>
                <c:pt idx="265">
                  <c:v>5.4720279720279716</c:v>
                </c:pt>
                <c:pt idx="266">
                  <c:v>5.5506993006993008</c:v>
                </c:pt>
                <c:pt idx="267">
                  <c:v>4.405594405594405</c:v>
                </c:pt>
                <c:pt idx="268">
                  <c:v>15.725524475524477</c:v>
                </c:pt>
                <c:pt idx="269">
                  <c:v>11.8006993006993</c:v>
                </c:pt>
                <c:pt idx="270">
                  <c:v>13.006993006993007</c:v>
                </c:pt>
                <c:pt idx="271">
                  <c:v>15.07867132867133</c:v>
                </c:pt>
                <c:pt idx="272">
                  <c:v>11.215034965034965</c:v>
                </c:pt>
                <c:pt idx="273">
                  <c:v>10.725524475524477</c:v>
                </c:pt>
                <c:pt idx="274">
                  <c:v>11.94055944055944</c:v>
                </c:pt>
                <c:pt idx="275">
                  <c:v>12.692307692307692</c:v>
                </c:pt>
                <c:pt idx="276">
                  <c:v>14.641608391608392</c:v>
                </c:pt>
                <c:pt idx="277">
                  <c:v>17.884615384615383</c:v>
                </c:pt>
                <c:pt idx="278">
                  <c:v>26.687062937062937</c:v>
                </c:pt>
                <c:pt idx="279">
                  <c:v>22.692307692307693</c:v>
                </c:pt>
                <c:pt idx="280">
                  <c:v>29.571678321678323</c:v>
                </c:pt>
                <c:pt idx="281">
                  <c:v>28.776223776223777</c:v>
                </c:pt>
                <c:pt idx="282">
                  <c:v>36.11888111888112</c:v>
                </c:pt>
                <c:pt idx="283">
                  <c:v>45.166083916083913</c:v>
                </c:pt>
                <c:pt idx="284">
                  <c:v>30.76048951048951</c:v>
                </c:pt>
                <c:pt idx="285">
                  <c:v>26.38111888111888</c:v>
                </c:pt>
                <c:pt idx="286">
                  <c:v>19.37937062937063</c:v>
                </c:pt>
                <c:pt idx="287">
                  <c:v>12.395104895104895</c:v>
                </c:pt>
                <c:pt idx="288">
                  <c:v>17.832167832167833</c:v>
                </c:pt>
                <c:pt idx="289">
                  <c:v>20.61188811188811</c:v>
                </c:pt>
                <c:pt idx="290">
                  <c:v>21.013986013986013</c:v>
                </c:pt>
                <c:pt idx="291">
                  <c:v>22.43006993006993</c:v>
                </c:pt>
                <c:pt idx="292">
                  <c:v>19.580419580419584</c:v>
                </c:pt>
                <c:pt idx="293">
                  <c:v>16.564685314685317</c:v>
                </c:pt>
                <c:pt idx="294">
                  <c:v>8.435314685314685</c:v>
                </c:pt>
                <c:pt idx="295">
                  <c:v>15.384615384615385</c:v>
                </c:pt>
                <c:pt idx="296">
                  <c:v>12.788461538461538</c:v>
                </c:pt>
                <c:pt idx="297">
                  <c:v>11.844405594405595</c:v>
                </c:pt>
                <c:pt idx="298">
                  <c:v>13.243006993006993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4-4CA8-8DDE-8EF61E960A53}"/>
            </c:ext>
          </c:extLst>
        </c:ser>
        <c:ser>
          <c:idx val="1"/>
          <c:order val="1"/>
          <c:tx>
            <c:strRef>
              <c:f>Лист5!$AB$14</c:f>
              <c:strCache>
                <c:ptCount val="1"/>
                <c:pt idx="0">
                  <c:v>Объем работ, выполненных по виду деятельности "Строительство" в текущих ценах, млрд. руб.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Лист5!$T$15:$T$398</c:f>
              <c:numCache>
                <c:formatCode>m/d/yyyy</c:formatCode>
                <c:ptCount val="299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</c:numCache>
            </c:numRef>
          </c:cat>
          <c:val>
            <c:numRef>
              <c:f>Лист5!$AB$15:$AB$398</c:f>
              <c:numCache>
                <c:formatCode>General</c:formatCode>
                <c:ptCount val="299"/>
                <c:pt idx="0">
                  <c:v>0.71119864325181903</c:v>
                </c:pt>
                <c:pt idx="1">
                  <c:v>0.71119864325181903</c:v>
                </c:pt>
                <c:pt idx="2">
                  <c:v>0.71119864325181903</c:v>
                </c:pt>
                <c:pt idx="3">
                  <c:v>0.71119864325181903</c:v>
                </c:pt>
                <c:pt idx="4">
                  <c:v>0.71119864325181903</c:v>
                </c:pt>
                <c:pt idx="5">
                  <c:v>0.71119864325181903</c:v>
                </c:pt>
                <c:pt idx="6">
                  <c:v>0.71119864325181903</c:v>
                </c:pt>
                <c:pt idx="7">
                  <c:v>0.71119864325181903</c:v>
                </c:pt>
                <c:pt idx="8">
                  <c:v>0.71119864325181903</c:v>
                </c:pt>
                <c:pt idx="9">
                  <c:v>0.71119864325181903</c:v>
                </c:pt>
                <c:pt idx="10">
                  <c:v>0.71119864325181903</c:v>
                </c:pt>
                <c:pt idx="11">
                  <c:v>0.77137698998851134</c:v>
                </c:pt>
                <c:pt idx="12">
                  <c:v>0.89173368346189619</c:v>
                </c:pt>
                <c:pt idx="13">
                  <c:v>1.1215055528201761</c:v>
                </c:pt>
                <c:pt idx="14">
                  <c:v>1.0722687236719732</c:v>
                </c:pt>
                <c:pt idx="15">
                  <c:v>1.2035669347338476</c:v>
                </c:pt>
                <c:pt idx="16">
                  <c:v>1.5044586684173096</c:v>
                </c:pt>
                <c:pt idx="17">
                  <c:v>1.6029323267137152</c:v>
                </c:pt>
                <c:pt idx="18">
                  <c:v>1.5919908091252257</c:v>
                </c:pt>
                <c:pt idx="19">
                  <c:v>1.8053504021007714</c:v>
                </c:pt>
                <c:pt idx="20">
                  <c:v>1.6904644674216311</c:v>
                </c:pt>
                <c:pt idx="21">
                  <c:v>1.6357568794791835</c:v>
                </c:pt>
                <c:pt idx="22">
                  <c:v>1.9475901307511352</c:v>
                </c:pt>
                <c:pt idx="23">
                  <c:v>1.1816838995568686</c:v>
                </c:pt>
                <c:pt idx="24">
                  <c:v>1.3950434925324142</c:v>
                </c:pt>
                <c:pt idx="25">
                  <c:v>1.7342305377755893</c:v>
                </c:pt>
                <c:pt idx="26">
                  <c:v>1.7561135729525685</c:v>
                </c:pt>
                <c:pt idx="27">
                  <c:v>1.996826959899338</c:v>
                </c:pt>
                <c:pt idx="28">
                  <c:v>2.4618414574101424</c:v>
                </c:pt>
                <c:pt idx="29">
                  <c:v>2.6314349800317305</c:v>
                </c:pt>
                <c:pt idx="30">
                  <c:v>2.7353793971223808</c:v>
                </c:pt>
                <c:pt idx="31">
                  <c:v>2.932326713715192</c:v>
                </c:pt>
                <c:pt idx="32">
                  <c:v>2.833853055418786</c:v>
                </c:pt>
                <c:pt idx="33">
                  <c:v>2.7955577438590735</c:v>
                </c:pt>
                <c:pt idx="34">
                  <c:v>3.1073909951310243</c:v>
                </c:pt>
                <c:pt idx="35">
                  <c:v>1.7725258493353027</c:v>
                </c:pt>
                <c:pt idx="36">
                  <c:v>2.0570053066360305</c:v>
                </c:pt>
                <c:pt idx="37">
                  <c:v>2.5056075277641008</c:v>
                </c:pt>
                <c:pt idx="38">
                  <c:v>2.5110782865583454</c:v>
                </c:pt>
                <c:pt idx="39">
                  <c:v>2.8229115378302967</c:v>
                </c:pt>
                <c:pt idx="40">
                  <c:v>3.3809289348432623</c:v>
                </c:pt>
                <c:pt idx="41">
                  <c:v>3.5778762514360745</c:v>
                </c:pt>
                <c:pt idx="42">
                  <c:v>3.8514141911483124</c:v>
                </c:pt>
                <c:pt idx="43">
                  <c:v>3.993653919798676</c:v>
                </c:pt>
                <c:pt idx="44">
                  <c:v>3.7912358444116196</c:v>
                </c:pt>
                <c:pt idx="45">
                  <c:v>3.7201159800864376</c:v>
                </c:pt>
                <c:pt idx="46">
                  <c:v>4.1413644072432847</c:v>
                </c:pt>
                <c:pt idx="47">
                  <c:v>2.1445374473439465</c:v>
                </c:pt>
                <c:pt idx="48">
                  <c:v>2.4016631106734501</c:v>
                </c:pt>
                <c:pt idx="49">
                  <c:v>2.9104436785382135</c:v>
                </c:pt>
                <c:pt idx="50">
                  <c:v>2.954209748892171</c:v>
                </c:pt>
                <c:pt idx="51">
                  <c:v>3.3535751408720387</c:v>
                </c:pt>
                <c:pt idx="52">
                  <c:v>4.0210077137698992</c:v>
                </c:pt>
                <c:pt idx="53">
                  <c:v>4.3000164122763822</c:v>
                </c:pt>
                <c:pt idx="54">
                  <c:v>4.6501449751080468</c:v>
                </c:pt>
                <c:pt idx="55">
                  <c:v>4.7923847037584109</c:v>
                </c:pt>
                <c:pt idx="56">
                  <c:v>4.4914929700749484</c:v>
                </c:pt>
                <c:pt idx="57">
                  <c:v>4.4422561409267463</c:v>
                </c:pt>
                <c:pt idx="58">
                  <c:v>4.989332020351223</c:v>
                </c:pt>
                <c:pt idx="59">
                  <c:v>2.7299086383281357</c:v>
                </c:pt>
                <c:pt idx="60">
                  <c:v>3.0362711308058428</c:v>
                </c:pt>
                <c:pt idx="61">
                  <c:v>3.6763499097324797</c:v>
                </c:pt>
                <c:pt idx="62">
                  <c:v>3.7802943268231299</c:v>
                </c:pt>
                <c:pt idx="63">
                  <c:v>4.2726626183051586</c:v>
                </c:pt>
                <c:pt idx="64">
                  <c:v>5.0495103670879145</c:v>
                </c:pt>
                <c:pt idx="65">
                  <c:v>5.3668143771541112</c:v>
                </c:pt>
                <c:pt idx="66">
                  <c:v>5.7716505279282231</c:v>
                </c:pt>
                <c:pt idx="67">
                  <c:v>5.9740686033152794</c:v>
                </c:pt>
                <c:pt idx="68">
                  <c:v>5.6020570053066363</c:v>
                </c:pt>
                <c:pt idx="69">
                  <c:v>5.4105804475080692</c:v>
                </c:pt>
                <c:pt idx="70">
                  <c:v>6.3460802013239235</c:v>
                </c:pt>
                <c:pt idx="71">
                  <c:v>3.4082827288144864</c:v>
                </c:pt>
                <c:pt idx="72">
                  <c:v>3.8459434323540673</c:v>
                </c:pt>
                <c:pt idx="73">
                  <c:v>4.6665572514907812</c:v>
                </c:pt>
                <c:pt idx="74">
                  <c:v>4.8525630504951032</c:v>
                </c:pt>
                <c:pt idx="75">
                  <c:v>5.492641829421741</c:v>
                </c:pt>
                <c:pt idx="76">
                  <c:v>6.4500246184145746</c:v>
                </c:pt>
                <c:pt idx="77">
                  <c:v>6.5867935882706936</c:v>
                </c:pt>
                <c:pt idx="78">
                  <c:v>7.1119864325181901</c:v>
                </c:pt>
                <c:pt idx="79">
                  <c:v>7.3144045079052455</c:v>
                </c:pt>
                <c:pt idx="80">
                  <c:v>6.827506975217462</c:v>
                </c:pt>
                <c:pt idx="81">
                  <c:v>6.9806882214563153</c:v>
                </c:pt>
                <c:pt idx="82">
                  <c:v>8.3210241260462823</c:v>
                </c:pt>
                <c:pt idx="83">
                  <c:v>4.3164286886591166</c:v>
                </c:pt>
                <c:pt idx="84">
                  <c:v>4.7978554625526559</c:v>
                </c:pt>
                <c:pt idx="85">
                  <c:v>5.8318288746649154</c:v>
                </c:pt>
                <c:pt idx="86">
                  <c:v>6.1327206083483778</c:v>
                </c:pt>
                <c:pt idx="87">
                  <c:v>6.8931560807483994</c:v>
                </c:pt>
                <c:pt idx="88">
                  <c:v>8.2663165381038333</c:v>
                </c:pt>
                <c:pt idx="89">
                  <c:v>8.8298046939110453</c:v>
                </c:pt>
                <c:pt idx="90">
                  <c:v>9.4315881612779684</c:v>
                </c:pt>
                <c:pt idx="91">
                  <c:v>9.5683571311340891</c:v>
                </c:pt>
                <c:pt idx="92">
                  <c:v>9.048635045680836</c:v>
                </c:pt>
                <c:pt idx="93">
                  <c:v>9.3878220909240095</c:v>
                </c:pt>
                <c:pt idx="94">
                  <c:v>11.138464905082335</c:v>
                </c:pt>
                <c:pt idx="95">
                  <c:v>4.5790251107828652</c:v>
                </c:pt>
                <c:pt idx="96">
                  <c:v>5.3175775480059082</c:v>
                </c:pt>
                <c:pt idx="97">
                  <c:v>7.3691120958476928</c:v>
                </c:pt>
                <c:pt idx="98">
                  <c:v>7.8286558345642536</c:v>
                </c:pt>
                <c:pt idx="99">
                  <c:v>8.6820942064664361</c:v>
                </c:pt>
                <c:pt idx="100">
                  <c:v>10.689862683954265</c:v>
                </c:pt>
                <c:pt idx="101">
                  <c:v>11.44482739756004</c:v>
                </c:pt>
                <c:pt idx="102">
                  <c:v>12.013786312161496</c:v>
                </c:pt>
                <c:pt idx="103">
                  <c:v>12.910990754417636</c:v>
                </c:pt>
                <c:pt idx="104">
                  <c:v>12.878166201652169</c:v>
                </c:pt>
                <c:pt idx="105">
                  <c:v>13.113408829804692</c:v>
                </c:pt>
                <c:pt idx="106">
                  <c:v>16.089501613873846</c:v>
                </c:pt>
                <c:pt idx="107">
                  <c:v>6.876743804365665</c:v>
                </c:pt>
                <c:pt idx="108">
                  <c:v>7.4621149953498556</c:v>
                </c:pt>
                <c:pt idx="109">
                  <c:v>10.159199080912522</c:v>
                </c:pt>
                <c:pt idx="110">
                  <c:v>11.505005744296733</c:v>
                </c:pt>
                <c:pt idx="111">
                  <c:v>13.151704141364407</c:v>
                </c:pt>
                <c:pt idx="112">
                  <c:v>15.914437332458009</c:v>
                </c:pt>
                <c:pt idx="113">
                  <c:v>16.926527709393291</c:v>
                </c:pt>
                <c:pt idx="114">
                  <c:v>17.112533508397615</c:v>
                </c:pt>
                <c:pt idx="115">
                  <c:v>18.337983478308438</c:v>
                </c:pt>
                <c:pt idx="116">
                  <c:v>18.458340171781824</c:v>
                </c:pt>
                <c:pt idx="117">
                  <c:v>18.616992176814922</c:v>
                </c:pt>
                <c:pt idx="118">
                  <c:v>25.652387986213686</c:v>
                </c:pt>
                <c:pt idx="119">
                  <c:v>10.897751518135566</c:v>
                </c:pt>
                <c:pt idx="120">
                  <c:v>11.898900377482356</c:v>
                </c:pt>
                <c:pt idx="121">
                  <c:v>15.794080638984626</c:v>
                </c:pt>
                <c:pt idx="122">
                  <c:v>17.249302478253732</c:v>
                </c:pt>
                <c:pt idx="123">
                  <c:v>19.02729908638328</c:v>
                </c:pt>
                <c:pt idx="124">
                  <c:v>22.98812845341649</c:v>
                </c:pt>
                <c:pt idx="125">
                  <c:v>23.639148749931618</c:v>
                </c:pt>
                <c:pt idx="126">
                  <c:v>22.714590513704248</c:v>
                </c:pt>
                <c:pt idx="127">
                  <c:v>25.017779966081296</c:v>
                </c:pt>
                <c:pt idx="128">
                  <c:v>24.02210186552875</c:v>
                </c:pt>
                <c:pt idx="129">
                  <c:v>24.011160347940255</c:v>
                </c:pt>
                <c:pt idx="130">
                  <c:v>30.461184966354828</c:v>
                </c:pt>
                <c:pt idx="131">
                  <c:v>10.766453307073693</c:v>
                </c:pt>
                <c:pt idx="132">
                  <c:v>11.029049729197439</c:v>
                </c:pt>
                <c:pt idx="133">
                  <c:v>14.404507905246458</c:v>
                </c:pt>
                <c:pt idx="134">
                  <c:v>16.06214781990262</c:v>
                </c:pt>
                <c:pt idx="135">
                  <c:v>16.187975272170249</c:v>
                </c:pt>
                <c:pt idx="136">
                  <c:v>19.678319382898408</c:v>
                </c:pt>
                <c:pt idx="137">
                  <c:v>20.187099950763169</c:v>
                </c:pt>
                <c:pt idx="138">
                  <c:v>19.650965588927182</c:v>
                </c:pt>
                <c:pt idx="139">
                  <c:v>20.641172930685485</c:v>
                </c:pt>
                <c:pt idx="140">
                  <c:v>20.477050166858142</c:v>
                </c:pt>
                <c:pt idx="141">
                  <c:v>20.832649488484051</c:v>
                </c:pt>
                <c:pt idx="142">
                  <c:v>28.819957328081401</c:v>
                </c:pt>
                <c:pt idx="143">
                  <c:v>10.109962251764321</c:v>
                </c:pt>
                <c:pt idx="144">
                  <c:v>10.936046829695279</c:v>
                </c:pt>
                <c:pt idx="145">
                  <c:v>14.344329558509763</c:v>
                </c:pt>
                <c:pt idx="146">
                  <c:v>16.948410744570271</c:v>
                </c:pt>
                <c:pt idx="147">
                  <c:v>17.440779036052302</c:v>
                </c:pt>
                <c:pt idx="148">
                  <c:v>23.371081569013622</c:v>
                </c:pt>
                <c:pt idx="149">
                  <c:v>21.718912413151703</c:v>
                </c:pt>
                <c:pt idx="150">
                  <c:v>23.234312599157501</c:v>
                </c:pt>
                <c:pt idx="151">
                  <c:v>25.532031292740299</c:v>
                </c:pt>
                <c:pt idx="152">
                  <c:v>22.966245418239509</c:v>
                </c:pt>
                <c:pt idx="153">
                  <c:v>23.52426281525247</c:v>
                </c:pt>
                <c:pt idx="154">
                  <c:v>33.546692926308879</c:v>
                </c:pt>
                <c:pt idx="155">
                  <c:v>11.012637452814705</c:v>
                </c:pt>
                <c:pt idx="156">
                  <c:v>12.303736528256469</c:v>
                </c:pt>
                <c:pt idx="157">
                  <c:v>16.817112533508396</c:v>
                </c:pt>
                <c:pt idx="158">
                  <c:v>18.310629684337215</c:v>
                </c:pt>
                <c:pt idx="159">
                  <c:v>19.328190820066744</c:v>
                </c:pt>
                <c:pt idx="160">
                  <c:v>25.772744679687072</c:v>
                </c:pt>
                <c:pt idx="161">
                  <c:v>25.028721483669784</c:v>
                </c:pt>
                <c:pt idx="162">
                  <c:v>26.817659609387817</c:v>
                </c:pt>
                <c:pt idx="163">
                  <c:v>30.007111986432516</c:v>
                </c:pt>
                <c:pt idx="164">
                  <c:v>28.229115378302968</c:v>
                </c:pt>
                <c:pt idx="165">
                  <c:v>28.081404890858359</c:v>
                </c:pt>
                <c:pt idx="166">
                  <c:v>39.504349253241422</c:v>
                </c:pt>
                <c:pt idx="167">
                  <c:v>13.064172000656491</c:v>
                </c:pt>
                <c:pt idx="168">
                  <c:v>14.076262377591771</c:v>
                </c:pt>
                <c:pt idx="169">
                  <c:v>19.016357568794795</c:v>
                </c:pt>
                <c:pt idx="170">
                  <c:v>20.963947699545926</c:v>
                </c:pt>
                <c:pt idx="171">
                  <c:v>23.163192734832322</c:v>
                </c:pt>
                <c:pt idx="172">
                  <c:v>28.672246840636795</c:v>
                </c:pt>
                <c:pt idx="173">
                  <c:v>27.824279227528855</c:v>
                </c:pt>
                <c:pt idx="174">
                  <c:v>30.231413096996555</c:v>
                </c:pt>
                <c:pt idx="175">
                  <c:v>32.769845177526122</c:v>
                </c:pt>
                <c:pt idx="176">
                  <c:v>30.674544559330378</c:v>
                </c:pt>
                <c:pt idx="177">
                  <c:v>30.258766890967777</c:v>
                </c:pt>
                <c:pt idx="178">
                  <c:v>41.889600087532138</c:v>
                </c:pt>
                <c:pt idx="179">
                  <c:v>14.75463646807812</c:v>
                </c:pt>
                <c:pt idx="180">
                  <c:v>15.54242573444937</c:v>
                </c:pt>
                <c:pt idx="181">
                  <c:v>21.106187428196289</c:v>
                </c:pt>
                <c:pt idx="182">
                  <c:v>21.866622900596308</c:v>
                </c:pt>
                <c:pt idx="183">
                  <c:v>24.56370698615898</c:v>
                </c:pt>
                <c:pt idx="184">
                  <c:v>29.903167569341868</c:v>
                </c:pt>
                <c:pt idx="185">
                  <c:v>30.756605941244054</c:v>
                </c:pt>
                <c:pt idx="186">
                  <c:v>30.395535860823898</c:v>
                </c:pt>
                <c:pt idx="187">
                  <c:v>32.901143388587997</c:v>
                </c:pt>
                <c:pt idx="188">
                  <c:v>32.381421303134744</c:v>
                </c:pt>
                <c:pt idx="189">
                  <c:v>32.064117293068549</c:v>
                </c:pt>
                <c:pt idx="190">
                  <c:v>43.07675474588325</c:v>
                </c:pt>
                <c:pt idx="191">
                  <c:v>14.404507905246458</c:v>
                </c:pt>
                <c:pt idx="192">
                  <c:v>15.668253186716996</c:v>
                </c:pt>
                <c:pt idx="193">
                  <c:v>21.03506756387111</c:v>
                </c:pt>
                <c:pt idx="194">
                  <c:v>22.019804146835167</c:v>
                </c:pt>
                <c:pt idx="195">
                  <c:v>24.169812352973359</c:v>
                </c:pt>
                <c:pt idx="196">
                  <c:v>31.11220526286996</c:v>
                </c:pt>
                <c:pt idx="197">
                  <c:v>31.11220526286996</c:v>
                </c:pt>
                <c:pt idx="198">
                  <c:v>31.331035614639749</c:v>
                </c:pt>
                <c:pt idx="199">
                  <c:v>33.656108102193777</c:v>
                </c:pt>
                <c:pt idx="200">
                  <c:v>32.999617046884403</c:v>
                </c:pt>
                <c:pt idx="201">
                  <c:v>32.851906559439797</c:v>
                </c:pt>
                <c:pt idx="202">
                  <c:v>44.734394660539422</c:v>
                </c:pt>
                <c:pt idx="203">
                  <c:v>16.696755840035014</c:v>
                </c:pt>
                <c:pt idx="204">
                  <c:v>19.607199518573225</c:v>
                </c:pt>
                <c:pt idx="205">
                  <c:v>24.716888232397832</c:v>
                </c:pt>
                <c:pt idx="206">
                  <c:v>25.001367689698561</c:v>
                </c:pt>
                <c:pt idx="207">
                  <c:v>26.385469664642486</c:v>
                </c:pt>
                <c:pt idx="208">
                  <c:v>34.755730619836967</c:v>
                </c:pt>
                <c:pt idx="209">
                  <c:v>33.141856775534762</c:v>
                </c:pt>
                <c:pt idx="210">
                  <c:v>33.426336232835489</c:v>
                </c:pt>
                <c:pt idx="211">
                  <c:v>38.120247278297498</c:v>
                </c:pt>
                <c:pt idx="212">
                  <c:v>38.645440122544997</c:v>
                </c:pt>
                <c:pt idx="213">
                  <c:v>39.974834509546476</c:v>
                </c:pt>
                <c:pt idx="214">
                  <c:v>53.049948027791459</c:v>
                </c:pt>
                <c:pt idx="215">
                  <c:v>16.428688659117018</c:v>
                </c:pt>
                <c:pt idx="216">
                  <c:v>19.552491930630776</c:v>
                </c:pt>
                <c:pt idx="217">
                  <c:v>25.422616116855405</c:v>
                </c:pt>
                <c:pt idx="218">
                  <c:v>25.165490453525901</c:v>
                </c:pt>
                <c:pt idx="219">
                  <c:v>26.237759177197876</c:v>
                </c:pt>
                <c:pt idx="220">
                  <c:v>34.307128398708898</c:v>
                </c:pt>
                <c:pt idx="221">
                  <c:v>34.777613655013951</c:v>
                </c:pt>
                <c:pt idx="222">
                  <c:v>35.116800700257123</c:v>
                </c:pt>
                <c:pt idx="223">
                  <c:v>38.098364243120514</c:v>
                </c:pt>
                <c:pt idx="224">
                  <c:v>40.560205700530659</c:v>
                </c:pt>
                <c:pt idx="225">
                  <c:v>42.677389353903386</c:v>
                </c:pt>
                <c:pt idx="226">
                  <c:v>55.779856666119592</c:v>
                </c:pt>
                <c:pt idx="227">
                  <c:v>17.063296679249408</c:v>
                </c:pt>
                <c:pt idx="228">
                  <c:v>19.891678975873951</c:v>
                </c:pt>
                <c:pt idx="229">
                  <c:v>25.641446468625197</c:v>
                </c:pt>
                <c:pt idx="230">
                  <c:v>25.504677498769077</c:v>
                </c:pt>
                <c:pt idx="231">
                  <c:v>27.665627222495758</c:v>
                </c:pt>
                <c:pt idx="232">
                  <c:v>36.391487499316156</c:v>
                </c:pt>
                <c:pt idx="233">
                  <c:v>36.987800207888831</c:v>
                </c:pt>
                <c:pt idx="234">
                  <c:v>37.781060233054326</c:v>
                </c:pt>
                <c:pt idx="235">
                  <c:v>40.549264182942174</c:v>
                </c:pt>
                <c:pt idx="236">
                  <c:v>41.068986268395427</c:v>
                </c:pt>
                <c:pt idx="237">
                  <c:v>40.861097434214123</c:v>
                </c:pt>
                <c:pt idx="238">
                  <c:v>53.121067892116635</c:v>
                </c:pt>
                <c:pt idx="239">
                  <c:v>22.999069971004978</c:v>
                </c:pt>
                <c:pt idx="240">
                  <c:v>22.709119754910006</c:v>
                </c:pt>
                <c:pt idx="241">
                  <c:v>29.202910443678537</c:v>
                </c:pt>
                <c:pt idx="242">
                  <c:v>32.025821981508827</c:v>
                </c:pt>
                <c:pt idx="243">
                  <c:v>33.333333333333329</c:v>
                </c:pt>
                <c:pt idx="244">
                  <c:v>40.965041851304768</c:v>
                </c:pt>
                <c:pt idx="245">
                  <c:v>41.878658569943653</c:v>
                </c:pt>
                <c:pt idx="246">
                  <c:v>42.064664368947966</c:v>
                </c:pt>
                <c:pt idx="247">
                  <c:v>46.167733464631546</c:v>
                </c:pt>
                <c:pt idx="248">
                  <c:v>45.013403359045896</c:v>
                </c:pt>
                <c:pt idx="249">
                  <c:v>44.783631489687622</c:v>
                </c:pt>
                <c:pt idx="250">
                  <c:v>62.262705837299627</c:v>
                </c:pt>
                <c:pt idx="251">
                  <c:v>21.948684282509983</c:v>
                </c:pt>
                <c:pt idx="252">
                  <c:v>23.896274413261118</c:v>
                </c:pt>
                <c:pt idx="253">
                  <c:v>31.817933147327537</c:v>
                </c:pt>
                <c:pt idx="254">
                  <c:v>34.591607856009624</c:v>
                </c:pt>
                <c:pt idx="255">
                  <c:v>36.254718529460035</c:v>
                </c:pt>
                <c:pt idx="256">
                  <c:v>44.674216313802724</c:v>
                </c:pt>
                <c:pt idx="257">
                  <c:v>46.036435253569664</c:v>
                </c:pt>
                <c:pt idx="258">
                  <c:v>45.861370972153836</c:v>
                </c:pt>
                <c:pt idx="259">
                  <c:v>51.545489359374145</c:v>
                </c:pt>
                <c:pt idx="260">
                  <c:v>50.883527545270525</c:v>
                </c:pt>
                <c:pt idx="261">
                  <c:v>46.561628097817163</c:v>
                </c:pt>
                <c:pt idx="262">
                  <c:v>65.528748837463752</c:v>
                </c:pt>
                <c:pt idx="263">
                  <c:v>23.994748071557527</c:v>
                </c:pt>
                <c:pt idx="264">
                  <c:v>26.839542644564801</c:v>
                </c:pt>
                <c:pt idx="265">
                  <c:v>34.060944252967886</c:v>
                </c:pt>
                <c:pt idx="266">
                  <c:v>34.443897368565018</c:v>
                </c:pt>
                <c:pt idx="267">
                  <c:v>36.92762186115214</c:v>
                </c:pt>
                <c:pt idx="268">
                  <c:v>45.839487936976852</c:v>
                </c:pt>
                <c:pt idx="269">
                  <c:v>47.562776957163955</c:v>
                </c:pt>
                <c:pt idx="270">
                  <c:v>48.366978499917941</c:v>
                </c:pt>
                <c:pt idx="271">
                  <c:v>56.387110892280759</c:v>
                </c:pt>
                <c:pt idx="272">
                  <c:v>53.646260736364134</c:v>
                </c:pt>
                <c:pt idx="273">
                  <c:v>50.462279118113678</c:v>
                </c:pt>
                <c:pt idx="274">
                  <c:v>71.382460747305643</c:v>
                </c:pt>
                <c:pt idx="275">
                  <c:v>25.482794463592096</c:v>
                </c:pt>
                <c:pt idx="276">
                  <c:v>27.474150664697191</c:v>
                </c:pt>
                <c:pt idx="277">
                  <c:v>37.742764921494611</c:v>
                </c:pt>
                <c:pt idx="278">
                  <c:v>39.49340773565293</c:v>
                </c:pt>
                <c:pt idx="279">
                  <c:v>42.278023961923516</c:v>
                </c:pt>
                <c:pt idx="280">
                  <c:v>53.586082389627443</c:v>
                </c:pt>
                <c:pt idx="281">
                  <c:v>52.951474369495045</c:v>
                </c:pt>
                <c:pt idx="282">
                  <c:v>55.265605339460585</c:v>
                </c:pt>
                <c:pt idx="283">
                  <c:v>61.814103616171565</c:v>
                </c:pt>
                <c:pt idx="284">
                  <c:v>59.932162590951364</c:v>
                </c:pt>
                <c:pt idx="285">
                  <c:v>61.923518792056463</c:v>
                </c:pt>
                <c:pt idx="286">
                  <c:v>86.459871984244216</c:v>
                </c:pt>
                <c:pt idx="287">
                  <c:v>28.601126976311608</c:v>
                </c:pt>
                <c:pt idx="288">
                  <c:v>32.414245855900212</c:v>
                </c:pt>
                <c:pt idx="289">
                  <c:v>44.964166529897696</c:v>
                </c:pt>
                <c:pt idx="290">
                  <c:v>49.105530937140976</c:v>
                </c:pt>
                <c:pt idx="291">
                  <c:v>49.056294107992784</c:v>
                </c:pt>
                <c:pt idx="292">
                  <c:v>60.211171289457837</c:v>
                </c:pt>
                <c:pt idx="293">
                  <c:v>62.585480606160075</c:v>
                </c:pt>
                <c:pt idx="294">
                  <c:v>65.014497510804745</c:v>
                </c:pt>
                <c:pt idx="295">
                  <c:v>69.702937797472501</c:v>
                </c:pt>
                <c:pt idx="296">
                  <c:v>71.218337983478307</c:v>
                </c:pt>
                <c:pt idx="297">
                  <c:v>70.966683078943049</c:v>
                </c:pt>
                <c:pt idx="2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4-4CA8-8DDE-8EF61E960A53}"/>
            </c:ext>
          </c:extLst>
        </c:ser>
        <c:ser>
          <c:idx val="2"/>
          <c:order val="2"/>
          <c:tx>
            <c:strRef>
              <c:f>Лист5!$AC$14</c:f>
              <c:strCache>
                <c:ptCount val="1"/>
                <c:pt idx="0">
                  <c:v>Учетная ставка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Лист5!$T$15:$T$398</c:f>
              <c:numCache>
                <c:formatCode>m/d/yyyy</c:formatCode>
                <c:ptCount val="299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</c:numCache>
            </c:numRef>
          </c:cat>
          <c:val>
            <c:numRef>
              <c:f>Лист5!$AC$15:$AC$398</c:f>
              <c:numCache>
                <c:formatCode>General</c:formatCode>
                <c:ptCount val="299"/>
                <c:pt idx="0">
                  <c:v>41</c:v>
                </c:pt>
                <c:pt idx="1">
                  <c:v>36</c:v>
                </c:pt>
                <c:pt idx="2">
                  <c:v>30</c:v>
                </c:pt>
                <c:pt idx="3">
                  <c:v>100</c:v>
                </c:pt>
                <c:pt idx="4">
                  <c:v>60</c:v>
                </c:pt>
                <c:pt idx="5">
                  <c:v>80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45</c:v>
                </c:pt>
                <c:pt idx="25">
                  <c:v>38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21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10.999999999999998</c:v>
                </c:pt>
                <c:pt idx="106">
                  <c:v>10.999999999999998</c:v>
                </c:pt>
                <c:pt idx="107">
                  <c:v>10.999999999999998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10.25</c:v>
                </c:pt>
                <c:pt idx="121">
                  <c:v>10.25</c:v>
                </c:pt>
                <c:pt idx="122">
                  <c:v>10.25</c:v>
                </c:pt>
                <c:pt idx="123">
                  <c:v>10.5</c:v>
                </c:pt>
                <c:pt idx="124">
                  <c:v>10.75</c:v>
                </c:pt>
                <c:pt idx="125">
                  <c:v>10.999999999999998</c:v>
                </c:pt>
                <c:pt idx="126">
                  <c:v>10.999999999999998</c:v>
                </c:pt>
                <c:pt idx="127">
                  <c:v>10.999999999999998</c:v>
                </c:pt>
                <c:pt idx="128">
                  <c:v>10.999999999999998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12.5</c:v>
                </c:pt>
                <c:pt idx="136">
                  <c:v>12</c:v>
                </c:pt>
                <c:pt idx="137">
                  <c:v>11.5</c:v>
                </c:pt>
                <c:pt idx="138">
                  <c:v>10.75</c:v>
                </c:pt>
                <c:pt idx="139">
                  <c:v>10.5</c:v>
                </c:pt>
                <c:pt idx="140">
                  <c:v>10</c:v>
                </c:pt>
                <c:pt idx="141">
                  <c:v>9.5</c:v>
                </c:pt>
                <c:pt idx="142">
                  <c:v>9</c:v>
                </c:pt>
                <c:pt idx="143">
                  <c:v>8.75</c:v>
                </c:pt>
                <c:pt idx="144">
                  <c:v>8.75</c:v>
                </c:pt>
                <c:pt idx="145">
                  <c:v>8.5</c:v>
                </c:pt>
                <c:pt idx="146">
                  <c:v>8.25</c:v>
                </c:pt>
                <c:pt idx="147">
                  <c:v>8</c:v>
                </c:pt>
                <c:pt idx="148">
                  <c:v>7.7500000000000009</c:v>
                </c:pt>
                <c:pt idx="149">
                  <c:v>7.7500000000000009</c:v>
                </c:pt>
                <c:pt idx="150">
                  <c:v>7.7500000000000009</c:v>
                </c:pt>
                <c:pt idx="151">
                  <c:v>7.7500000000000009</c:v>
                </c:pt>
                <c:pt idx="152">
                  <c:v>7.7500000000000009</c:v>
                </c:pt>
                <c:pt idx="153">
                  <c:v>7.7500000000000009</c:v>
                </c:pt>
                <c:pt idx="154">
                  <c:v>7.7500000000000009</c:v>
                </c:pt>
                <c:pt idx="155">
                  <c:v>7.7500000000000009</c:v>
                </c:pt>
                <c:pt idx="156">
                  <c:v>7.7500000000000009</c:v>
                </c:pt>
                <c:pt idx="157">
                  <c:v>8</c:v>
                </c:pt>
                <c:pt idx="158">
                  <c:v>8</c:v>
                </c:pt>
                <c:pt idx="159">
                  <c:v>8.25</c:v>
                </c:pt>
                <c:pt idx="160">
                  <c:v>8.25</c:v>
                </c:pt>
                <c:pt idx="161">
                  <c:v>8.25</c:v>
                </c:pt>
                <c:pt idx="162">
                  <c:v>8.25</c:v>
                </c:pt>
                <c:pt idx="163">
                  <c:v>8.25</c:v>
                </c:pt>
                <c:pt idx="164">
                  <c:v>8.25</c:v>
                </c:pt>
                <c:pt idx="165">
                  <c:v>8.25</c:v>
                </c:pt>
                <c:pt idx="166">
                  <c:v>8.25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8.25</c:v>
                </c:pt>
                <c:pt idx="176">
                  <c:v>8.25</c:v>
                </c:pt>
                <c:pt idx="177">
                  <c:v>8.25</c:v>
                </c:pt>
                <c:pt idx="178">
                  <c:v>8.25</c:v>
                </c:pt>
                <c:pt idx="179">
                  <c:v>8.25</c:v>
                </c:pt>
                <c:pt idx="180">
                  <c:v>8.25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8.25</c:v>
                </c:pt>
                <c:pt idx="185">
                  <c:v>8.25</c:v>
                </c:pt>
                <c:pt idx="186">
                  <c:v>8.25</c:v>
                </c:pt>
                <c:pt idx="187">
                  <c:v>8.25</c:v>
                </c:pt>
                <c:pt idx="188">
                  <c:v>8.25</c:v>
                </c:pt>
                <c:pt idx="189">
                  <c:v>8.25</c:v>
                </c:pt>
                <c:pt idx="190">
                  <c:v>8.25</c:v>
                </c:pt>
                <c:pt idx="191">
                  <c:v>8.25</c:v>
                </c:pt>
                <c:pt idx="192">
                  <c:v>8.25</c:v>
                </c:pt>
                <c:pt idx="193">
                  <c:v>8.25</c:v>
                </c:pt>
                <c:pt idx="194">
                  <c:v>8.25</c:v>
                </c:pt>
                <c:pt idx="195">
                  <c:v>8.25</c:v>
                </c:pt>
                <c:pt idx="196">
                  <c:v>8.25</c:v>
                </c:pt>
                <c:pt idx="197">
                  <c:v>8.25</c:v>
                </c:pt>
                <c:pt idx="198">
                  <c:v>8.25</c:v>
                </c:pt>
                <c:pt idx="199">
                  <c:v>8.25</c:v>
                </c:pt>
                <c:pt idx="200">
                  <c:v>8.25</c:v>
                </c:pt>
                <c:pt idx="201">
                  <c:v>8.25</c:v>
                </c:pt>
                <c:pt idx="202">
                  <c:v>8.25</c:v>
                </c:pt>
                <c:pt idx="203">
                  <c:v>8.25</c:v>
                </c:pt>
                <c:pt idx="204">
                  <c:v>8.25</c:v>
                </c:pt>
                <c:pt idx="205">
                  <c:v>8.25</c:v>
                </c:pt>
                <c:pt idx="206">
                  <c:v>8.25</c:v>
                </c:pt>
                <c:pt idx="207">
                  <c:v>8.25</c:v>
                </c:pt>
                <c:pt idx="208">
                  <c:v>8.25</c:v>
                </c:pt>
                <c:pt idx="209">
                  <c:v>8.25</c:v>
                </c:pt>
                <c:pt idx="210">
                  <c:v>8.25</c:v>
                </c:pt>
                <c:pt idx="211">
                  <c:v>8.25</c:v>
                </c:pt>
                <c:pt idx="212">
                  <c:v>8.25</c:v>
                </c:pt>
                <c:pt idx="213">
                  <c:v>8.25</c:v>
                </c:pt>
                <c:pt idx="214">
                  <c:v>8.25</c:v>
                </c:pt>
                <c:pt idx="215">
                  <c:v>10.999999999999998</c:v>
                </c:pt>
                <c:pt idx="216">
                  <c:v>10.999999999999998</c:v>
                </c:pt>
                <c:pt idx="217">
                  <c:v>10.999999999999998</c:v>
                </c:pt>
                <c:pt idx="218">
                  <c:v>10.999999999999998</c:v>
                </c:pt>
                <c:pt idx="219">
                  <c:v>10.999999999999998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10.5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9.75</c:v>
                </c:pt>
                <c:pt idx="231">
                  <c:v>9.25</c:v>
                </c:pt>
                <c:pt idx="232">
                  <c:v>9.25</c:v>
                </c:pt>
                <c:pt idx="233">
                  <c:v>9</c:v>
                </c:pt>
                <c:pt idx="234">
                  <c:v>9</c:v>
                </c:pt>
                <c:pt idx="235">
                  <c:v>8.6999999999999993</c:v>
                </c:pt>
                <c:pt idx="236">
                  <c:v>8.5</c:v>
                </c:pt>
                <c:pt idx="237">
                  <c:v>8.25</c:v>
                </c:pt>
                <c:pt idx="238">
                  <c:v>7.7500000000000009</c:v>
                </c:pt>
                <c:pt idx="239">
                  <c:v>7.7500000000000009</c:v>
                </c:pt>
                <c:pt idx="240">
                  <c:v>7.5</c:v>
                </c:pt>
                <c:pt idx="241">
                  <c:v>7.5</c:v>
                </c:pt>
                <c:pt idx="242">
                  <c:v>7.2500000000000009</c:v>
                </c:pt>
                <c:pt idx="243">
                  <c:v>7.2500000000000009</c:v>
                </c:pt>
                <c:pt idx="244">
                  <c:v>7.2500000000000009</c:v>
                </c:pt>
                <c:pt idx="245">
                  <c:v>7.2500000000000009</c:v>
                </c:pt>
                <c:pt idx="246">
                  <c:v>7.2500000000000009</c:v>
                </c:pt>
                <c:pt idx="247">
                  <c:v>7.3</c:v>
                </c:pt>
                <c:pt idx="248">
                  <c:v>7.5</c:v>
                </c:pt>
                <c:pt idx="249">
                  <c:v>7.5</c:v>
                </c:pt>
                <c:pt idx="250">
                  <c:v>7.5</c:v>
                </c:pt>
                <c:pt idx="251">
                  <c:v>7.7500000000000009</c:v>
                </c:pt>
                <c:pt idx="252">
                  <c:v>7.7500000000000009</c:v>
                </c:pt>
                <c:pt idx="253">
                  <c:v>7.7500000000000009</c:v>
                </c:pt>
                <c:pt idx="254">
                  <c:v>7.7500000000000009</c:v>
                </c:pt>
                <c:pt idx="255">
                  <c:v>7.7500000000000009</c:v>
                </c:pt>
                <c:pt idx="256">
                  <c:v>7.6</c:v>
                </c:pt>
                <c:pt idx="257">
                  <c:v>7.5</c:v>
                </c:pt>
                <c:pt idx="258">
                  <c:v>7.2500000000000009</c:v>
                </c:pt>
                <c:pt idx="259">
                  <c:v>7</c:v>
                </c:pt>
                <c:pt idx="260">
                  <c:v>7</c:v>
                </c:pt>
                <c:pt idx="261">
                  <c:v>6.5</c:v>
                </c:pt>
                <c:pt idx="262">
                  <c:v>6.5</c:v>
                </c:pt>
                <c:pt idx="263">
                  <c:v>6.25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5.4999999999999991</c:v>
                </c:pt>
                <c:pt idx="268">
                  <c:v>5.4999999999999991</c:v>
                </c:pt>
                <c:pt idx="269">
                  <c:v>4.5</c:v>
                </c:pt>
                <c:pt idx="270">
                  <c:v>4.25</c:v>
                </c:pt>
                <c:pt idx="271">
                  <c:v>4.25</c:v>
                </c:pt>
                <c:pt idx="272">
                  <c:v>4.25</c:v>
                </c:pt>
                <c:pt idx="273">
                  <c:v>4.25</c:v>
                </c:pt>
                <c:pt idx="274">
                  <c:v>4.25</c:v>
                </c:pt>
                <c:pt idx="275">
                  <c:v>4.25</c:v>
                </c:pt>
                <c:pt idx="276">
                  <c:v>4.25</c:v>
                </c:pt>
                <c:pt idx="277">
                  <c:v>4.25</c:v>
                </c:pt>
                <c:pt idx="278">
                  <c:v>4.5</c:v>
                </c:pt>
                <c:pt idx="279">
                  <c:v>5</c:v>
                </c:pt>
                <c:pt idx="280">
                  <c:v>5.25</c:v>
                </c:pt>
                <c:pt idx="281">
                  <c:v>5.4999999999999991</c:v>
                </c:pt>
                <c:pt idx="282">
                  <c:v>6.5</c:v>
                </c:pt>
                <c:pt idx="283">
                  <c:v>6.75</c:v>
                </c:pt>
                <c:pt idx="284">
                  <c:v>6.75</c:v>
                </c:pt>
                <c:pt idx="285">
                  <c:v>7.5</c:v>
                </c:pt>
                <c:pt idx="286">
                  <c:v>7.5</c:v>
                </c:pt>
                <c:pt idx="287">
                  <c:v>8.5</c:v>
                </c:pt>
                <c:pt idx="288">
                  <c:v>8.5</c:v>
                </c:pt>
                <c:pt idx="289">
                  <c:v>20</c:v>
                </c:pt>
                <c:pt idx="290">
                  <c:v>17</c:v>
                </c:pt>
                <c:pt idx="291">
                  <c:v>14</c:v>
                </c:pt>
                <c:pt idx="292">
                  <c:v>10.999999999999998</c:v>
                </c:pt>
                <c:pt idx="293">
                  <c:v>9.5</c:v>
                </c:pt>
                <c:pt idx="294">
                  <c:v>8</c:v>
                </c:pt>
                <c:pt idx="295">
                  <c:v>8</c:v>
                </c:pt>
                <c:pt idx="296">
                  <c:v>7.5</c:v>
                </c:pt>
                <c:pt idx="297">
                  <c:v>7.5</c:v>
                </c:pt>
                <c:pt idx="29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4-4CA8-8DDE-8EF61E960A53}"/>
            </c:ext>
          </c:extLst>
        </c:ser>
        <c:ser>
          <c:idx val="3"/>
          <c:order val="3"/>
          <c:tx>
            <c:strRef>
              <c:f>Лист5!$AD$14</c:f>
              <c:strCache>
                <c:ptCount val="1"/>
                <c:pt idx="0">
                  <c:v>Биржевые индексы: MOEX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Лист5!$T$15:$T$398</c:f>
              <c:numCache>
                <c:formatCode>m/d/yyyy</c:formatCode>
                <c:ptCount val="299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</c:numCache>
            </c:numRef>
          </c:cat>
          <c:val>
            <c:numRef>
              <c:f>Лист5!$AD$15:$AD$398</c:f>
              <c:numCache>
                <c:formatCode>General</c:formatCode>
                <c:ptCount val="299"/>
                <c:pt idx="0">
                  <c:v>9.1328197697886981</c:v>
                </c:pt>
                <c:pt idx="1">
                  <c:v>9.1328197697886981</c:v>
                </c:pt>
                <c:pt idx="2">
                  <c:v>9.1328197697886981</c:v>
                </c:pt>
                <c:pt idx="3">
                  <c:v>9.1328197697886981</c:v>
                </c:pt>
                <c:pt idx="4">
                  <c:v>9.1328197697886981</c:v>
                </c:pt>
                <c:pt idx="5">
                  <c:v>9.1328197697886981</c:v>
                </c:pt>
                <c:pt idx="6">
                  <c:v>9.1328197697886981</c:v>
                </c:pt>
                <c:pt idx="7">
                  <c:v>9.1328197697886981</c:v>
                </c:pt>
                <c:pt idx="8">
                  <c:v>9.1328197697886981</c:v>
                </c:pt>
                <c:pt idx="9">
                  <c:v>9.1328197697886981</c:v>
                </c:pt>
                <c:pt idx="10">
                  <c:v>9.1328197697886981</c:v>
                </c:pt>
                <c:pt idx="11">
                  <c:v>9.1328197697886981</c:v>
                </c:pt>
                <c:pt idx="12">
                  <c:v>9.1328197697886981</c:v>
                </c:pt>
                <c:pt idx="13">
                  <c:v>9.1328197697886981</c:v>
                </c:pt>
                <c:pt idx="14">
                  <c:v>9.1328197697886981</c:v>
                </c:pt>
                <c:pt idx="15">
                  <c:v>9.1328197697886981</c:v>
                </c:pt>
                <c:pt idx="16">
                  <c:v>9.1328197697886981</c:v>
                </c:pt>
                <c:pt idx="17">
                  <c:v>9.1328197697886981</c:v>
                </c:pt>
                <c:pt idx="18">
                  <c:v>9.1328197697886981</c:v>
                </c:pt>
                <c:pt idx="19">
                  <c:v>9.1328197697886981</c:v>
                </c:pt>
                <c:pt idx="20">
                  <c:v>9.1328197697886981</c:v>
                </c:pt>
                <c:pt idx="21">
                  <c:v>9.1328197697886981</c:v>
                </c:pt>
                <c:pt idx="22">
                  <c:v>9.1328197697886981</c:v>
                </c:pt>
                <c:pt idx="23">
                  <c:v>9.1328197697886981</c:v>
                </c:pt>
                <c:pt idx="24">
                  <c:v>9.1328197697886981</c:v>
                </c:pt>
                <c:pt idx="25">
                  <c:v>9.1328197697886981</c:v>
                </c:pt>
                <c:pt idx="26">
                  <c:v>9.1328197697886981</c:v>
                </c:pt>
                <c:pt idx="27">
                  <c:v>9.1328197697886981</c:v>
                </c:pt>
                <c:pt idx="28">
                  <c:v>9.1328197697886981</c:v>
                </c:pt>
                <c:pt idx="29">
                  <c:v>9.1328197697886981</c:v>
                </c:pt>
                <c:pt idx="30">
                  <c:v>9.1328197697886981</c:v>
                </c:pt>
                <c:pt idx="31">
                  <c:v>9.1328197697886981</c:v>
                </c:pt>
                <c:pt idx="32">
                  <c:v>9.1328197697886981</c:v>
                </c:pt>
                <c:pt idx="33">
                  <c:v>9.1328197697886981</c:v>
                </c:pt>
                <c:pt idx="34">
                  <c:v>9.1328197697886981</c:v>
                </c:pt>
                <c:pt idx="35">
                  <c:v>9.1328197697886981</c:v>
                </c:pt>
                <c:pt idx="36">
                  <c:v>9.1328197697886981</c:v>
                </c:pt>
                <c:pt idx="37">
                  <c:v>9.1328197697886981</c:v>
                </c:pt>
                <c:pt idx="38">
                  <c:v>9.1328197697886981</c:v>
                </c:pt>
                <c:pt idx="39">
                  <c:v>9.1328197697886981</c:v>
                </c:pt>
                <c:pt idx="40">
                  <c:v>9.1328197697886981</c:v>
                </c:pt>
                <c:pt idx="41">
                  <c:v>9.1328197697886981</c:v>
                </c:pt>
                <c:pt idx="42">
                  <c:v>9.1328197697886981</c:v>
                </c:pt>
                <c:pt idx="43">
                  <c:v>9.1328197697886981</c:v>
                </c:pt>
                <c:pt idx="44">
                  <c:v>8.3335811921869229</c:v>
                </c:pt>
                <c:pt idx="45">
                  <c:v>8.3446286153754645</c:v>
                </c:pt>
                <c:pt idx="46">
                  <c:v>8.4644506668819499</c:v>
                </c:pt>
                <c:pt idx="47">
                  <c:v>8.13472757479318</c:v>
                </c:pt>
                <c:pt idx="48">
                  <c:v>9.5165052751445742</c:v>
                </c:pt>
                <c:pt idx="49">
                  <c:v>10.005566201683459</c:v>
                </c:pt>
                <c:pt idx="50">
                  <c:v>12.455119843296551</c:v>
                </c:pt>
                <c:pt idx="51">
                  <c:v>12.506107950320589</c:v>
                </c:pt>
                <c:pt idx="52">
                  <c:v>14.201887409761676</c:v>
                </c:pt>
                <c:pt idx="53">
                  <c:v>16.738970635099363</c:v>
                </c:pt>
                <c:pt idx="54">
                  <c:v>17.889177349383257</c:v>
                </c:pt>
                <c:pt idx="55">
                  <c:v>16.832448831310096</c:v>
                </c:pt>
                <c:pt idx="56">
                  <c:v>16.031085749248991</c:v>
                </c:pt>
                <c:pt idx="57">
                  <c:v>14.020029828042608</c:v>
                </c:pt>
                <c:pt idx="58">
                  <c:v>14.254150219461312</c:v>
                </c:pt>
                <c:pt idx="59">
                  <c:v>14.809070784239577</c:v>
                </c:pt>
                <c:pt idx="60">
                  <c:v>15.154940110219293</c:v>
                </c:pt>
                <c:pt idx="61">
                  <c:v>15.252242414456829</c:v>
                </c:pt>
                <c:pt idx="62">
                  <c:v>15.359742340099174</c:v>
                </c:pt>
                <c:pt idx="63">
                  <c:v>16.097370288380237</c:v>
                </c:pt>
                <c:pt idx="64">
                  <c:v>15.567518876222122</c:v>
                </c:pt>
                <c:pt idx="65">
                  <c:v>18.246943900335246</c:v>
                </c:pt>
                <c:pt idx="66">
                  <c:v>19.291775193436131</c:v>
                </c:pt>
                <c:pt idx="67">
                  <c:v>20.621714984979754</c:v>
                </c:pt>
                <c:pt idx="68">
                  <c:v>18.170461739799194</c:v>
                </c:pt>
                <c:pt idx="69">
                  <c:v>21.034293750982588</c:v>
                </c:pt>
                <c:pt idx="70">
                  <c:v>22.995211366948666</c:v>
                </c:pt>
                <c:pt idx="71">
                  <c:v>23.856060573871151</c:v>
                </c:pt>
                <c:pt idx="72">
                  <c:v>21.729431610076951</c:v>
                </c:pt>
                <c:pt idx="73">
                  <c:v>24.108876604531993</c:v>
                </c:pt>
                <c:pt idx="74">
                  <c:v>25.21149441892679</c:v>
                </c:pt>
                <c:pt idx="75">
                  <c:v>27.393785399555558</c:v>
                </c:pt>
                <c:pt idx="76">
                  <c:v>28.606452544943895</c:v>
                </c:pt>
                <c:pt idx="77">
                  <c:v>30.458595532592028</c:v>
                </c:pt>
                <c:pt idx="78">
                  <c:v>26.768331286727374</c:v>
                </c:pt>
                <c:pt idx="79">
                  <c:v>25.627047491172686</c:v>
                </c:pt>
                <c:pt idx="80">
                  <c:v>24.385062184245527</c:v>
                </c:pt>
                <c:pt idx="81">
                  <c:v>23.73666342325653</c:v>
                </c:pt>
                <c:pt idx="82">
                  <c:v>25.417146450590405</c:v>
                </c:pt>
                <c:pt idx="83">
                  <c:v>27.755800959426217</c:v>
                </c:pt>
                <c:pt idx="84">
                  <c:v>27.787243625424374</c:v>
                </c:pt>
                <c:pt idx="85">
                  <c:v>25.301148507110721</c:v>
                </c:pt>
                <c:pt idx="86">
                  <c:v>25.797432748811342</c:v>
                </c:pt>
                <c:pt idx="87">
                  <c:v>27.98652214370998</c:v>
                </c:pt>
                <c:pt idx="88">
                  <c:v>29.688250215637208</c:v>
                </c:pt>
                <c:pt idx="89">
                  <c:v>30.097429774505102</c:v>
                </c:pt>
                <c:pt idx="90">
                  <c:v>27.299032500669224</c:v>
                </c:pt>
                <c:pt idx="91">
                  <c:v>28.597104725322819</c:v>
                </c:pt>
                <c:pt idx="92">
                  <c:v>32.092339461820529</c:v>
                </c:pt>
                <c:pt idx="93">
                  <c:v>34.634946398752497</c:v>
                </c:pt>
                <c:pt idx="94">
                  <c:v>38.247878682297362</c:v>
                </c:pt>
                <c:pt idx="95">
                  <c:v>38.605220332357483</c:v>
                </c:pt>
                <c:pt idx="96">
                  <c:v>43.10067176831005</c:v>
                </c:pt>
                <c:pt idx="97">
                  <c:v>46.786687005256027</c:v>
                </c:pt>
                <c:pt idx="98">
                  <c:v>55.041236631555698</c:v>
                </c:pt>
                <c:pt idx="99">
                  <c:v>62.274324513807152</c:v>
                </c:pt>
                <c:pt idx="100">
                  <c:v>59.283872036847406</c:v>
                </c:pt>
                <c:pt idx="101">
                  <c:v>67.250338858461276</c:v>
                </c:pt>
                <c:pt idx="102">
                  <c:v>61.600006798414277</c:v>
                </c:pt>
                <c:pt idx="103">
                  <c:v>57.853655634823177</c:v>
                </c:pt>
                <c:pt idx="104">
                  <c:v>66.101406846852981</c:v>
                </c:pt>
                <c:pt idx="105">
                  <c:v>70.00412153865112</c:v>
                </c:pt>
                <c:pt idx="106">
                  <c:v>66.588343268932533</c:v>
                </c:pt>
                <c:pt idx="107">
                  <c:v>67.45684069190861</c:v>
                </c:pt>
                <c:pt idx="108">
                  <c:v>70.669091434422924</c:v>
                </c:pt>
                <c:pt idx="109">
                  <c:v>78.122702879553344</c:v>
                </c:pt>
                <c:pt idx="110">
                  <c:v>79.093601417469372</c:v>
                </c:pt>
                <c:pt idx="111">
                  <c:v>80.460932487497303</c:v>
                </c:pt>
                <c:pt idx="112">
                  <c:v>78.452850872533986</c:v>
                </c:pt>
                <c:pt idx="113">
                  <c:v>81.61496330980799</c:v>
                </c:pt>
                <c:pt idx="114">
                  <c:v>80.397622254609132</c:v>
                </c:pt>
                <c:pt idx="115">
                  <c:v>79.461140688934307</c:v>
                </c:pt>
                <c:pt idx="116">
                  <c:v>87.326056197391964</c:v>
                </c:pt>
                <c:pt idx="117">
                  <c:v>82.631751144045666</c:v>
                </c:pt>
                <c:pt idx="118">
                  <c:v>80.95636692741418</c:v>
                </c:pt>
                <c:pt idx="119">
                  <c:v>90.512387985502386</c:v>
                </c:pt>
                <c:pt idx="120">
                  <c:v>90.755856196542169</c:v>
                </c:pt>
                <c:pt idx="121">
                  <c:v>96.237927503409836</c:v>
                </c:pt>
                <c:pt idx="122">
                  <c:v>91.74035156299793</c:v>
                </c:pt>
                <c:pt idx="123">
                  <c:v>83.566533106153003</c:v>
                </c:pt>
                <c:pt idx="124">
                  <c:v>85.517678001606143</c:v>
                </c:pt>
                <c:pt idx="125">
                  <c:v>89.807477405895085</c:v>
                </c:pt>
                <c:pt idx="126">
                  <c:v>97.046938801524533</c:v>
                </c:pt>
                <c:pt idx="127">
                  <c:v>100</c:v>
                </c:pt>
                <c:pt idx="128">
                  <c:v>93.012079932355803</c:v>
                </c:pt>
                <c:pt idx="129">
                  <c:v>82.504280876485566</c:v>
                </c:pt>
                <c:pt idx="130">
                  <c:v>64.092475430105935</c:v>
                </c:pt>
                <c:pt idx="131">
                  <c:v>36.463294936456073</c:v>
                </c:pt>
                <c:pt idx="132">
                  <c:v>30.843130839731636</c:v>
                </c:pt>
                <c:pt idx="133">
                  <c:v>25.060229701422145</c:v>
                </c:pt>
                <c:pt idx="134">
                  <c:v>26.747086242134024</c:v>
                </c:pt>
                <c:pt idx="135">
                  <c:v>25.615575167092278</c:v>
                </c:pt>
                <c:pt idx="136">
                  <c:v>24.490862506320401</c:v>
                </c:pt>
                <c:pt idx="137">
                  <c:v>35.461803534325618</c:v>
                </c:pt>
                <c:pt idx="138">
                  <c:v>43.058181679123351</c:v>
                </c:pt>
                <c:pt idx="139">
                  <c:v>45.769049369234637</c:v>
                </c:pt>
                <c:pt idx="140">
                  <c:v>39.26551631831876</c:v>
                </c:pt>
                <c:pt idx="141">
                  <c:v>45.892695528767916</c:v>
                </c:pt>
                <c:pt idx="142">
                  <c:v>50.742089407645672</c:v>
                </c:pt>
                <c:pt idx="143">
                  <c:v>58.301076273959097</c:v>
                </c:pt>
                <c:pt idx="144">
                  <c:v>61.056983458608286</c:v>
                </c:pt>
                <c:pt idx="145">
                  <c:v>57.445750778630888</c:v>
                </c:pt>
                <c:pt idx="146">
                  <c:v>67.180655112195083</c:v>
                </c:pt>
                <c:pt idx="147">
                  <c:v>59.143654742531311</c:v>
                </c:pt>
                <c:pt idx="148">
                  <c:v>65.208690073040472</c:v>
                </c:pt>
                <c:pt idx="149">
                  <c:v>68.055101147657325</c:v>
                </c:pt>
                <c:pt idx="150">
                  <c:v>61.140688934306084</c:v>
                </c:pt>
                <c:pt idx="151">
                  <c:v>57.741481799370305</c:v>
                </c:pt>
                <c:pt idx="152">
                  <c:v>58.90910945022074</c:v>
                </c:pt>
                <c:pt idx="153">
                  <c:v>64.746397902689196</c:v>
                </c:pt>
                <c:pt idx="154">
                  <c:v>62.21313878537832</c:v>
                </c:pt>
                <c:pt idx="155">
                  <c:v>67.263510786109137</c:v>
                </c:pt>
                <c:pt idx="156">
                  <c:v>66.737483481977847</c:v>
                </c:pt>
                <c:pt idx="157">
                  <c:v>74.954216928901332</c:v>
                </c:pt>
                <c:pt idx="158">
                  <c:v>80.771110138560189</c:v>
                </c:pt>
                <c:pt idx="159">
                  <c:v>79.862672031748602</c:v>
                </c:pt>
                <c:pt idx="160">
                  <c:v>81.988451193759062</c:v>
                </c:pt>
                <c:pt idx="161">
                  <c:v>88.783891157387544</c:v>
                </c:pt>
                <c:pt idx="162">
                  <c:v>82.273134791309928</c:v>
                </c:pt>
                <c:pt idx="163">
                  <c:v>82.472413309595538</c:v>
                </c:pt>
                <c:pt idx="164">
                  <c:v>82.417176193652836</c:v>
                </c:pt>
                <c:pt idx="165">
                  <c:v>68.418391410203583</c:v>
                </c:pt>
                <c:pt idx="166">
                  <c:v>69.058717054247097</c:v>
                </c:pt>
                <c:pt idx="167">
                  <c:v>59.816272854356725</c:v>
                </c:pt>
                <c:pt idx="168">
                  <c:v>63.559649711704751</c:v>
                </c:pt>
                <c:pt idx="169">
                  <c:v>58.369910218441554</c:v>
                </c:pt>
                <c:pt idx="170">
                  <c:v>61.83667659518418</c:v>
                </c:pt>
                <c:pt idx="171">
                  <c:v>69.857955631848881</c:v>
                </c:pt>
                <c:pt idx="172">
                  <c:v>74.443486056877234</c:v>
                </c:pt>
                <c:pt idx="173">
                  <c:v>69.352748471419048</c:v>
                </c:pt>
                <c:pt idx="174">
                  <c:v>61.776765569430943</c:v>
                </c:pt>
                <c:pt idx="175">
                  <c:v>52.162957990048831</c:v>
                </c:pt>
                <c:pt idx="176">
                  <c:v>57.689218989670664</c:v>
                </c:pt>
                <c:pt idx="177">
                  <c:v>60.713238637087912</c:v>
                </c:pt>
                <c:pt idx="178">
                  <c:v>62.662683928973571</c:v>
                </c:pt>
                <c:pt idx="179">
                  <c:v>61.904235836991027</c:v>
                </c:pt>
                <c:pt idx="180">
                  <c:v>60.330827834407636</c:v>
                </c:pt>
                <c:pt idx="181">
                  <c:v>64.474036431002475</c:v>
                </c:pt>
                <c:pt idx="182">
                  <c:v>67.365487000157216</c:v>
                </c:pt>
                <c:pt idx="183">
                  <c:v>67.017918070610037</c:v>
                </c:pt>
                <c:pt idx="184">
                  <c:v>63.282189429315608</c:v>
                </c:pt>
                <c:pt idx="185">
                  <c:v>57.644179495132768</c:v>
                </c:pt>
                <c:pt idx="186">
                  <c:v>60.025324093155277</c:v>
                </c:pt>
                <c:pt idx="187">
                  <c:v>55.260060590867184</c:v>
                </c:pt>
                <c:pt idx="188">
                  <c:v>56.204190372595598</c:v>
                </c:pt>
                <c:pt idx="189">
                  <c:v>56.277273325996717</c:v>
                </c:pt>
                <c:pt idx="190">
                  <c:v>61.67139014824793</c:v>
                </c:pt>
                <c:pt idx="191">
                  <c:v>64.522900033567183</c:v>
                </c:pt>
                <c:pt idx="192">
                  <c:v>60.584918567744076</c:v>
                </c:pt>
                <c:pt idx="193">
                  <c:v>60.807991535974239</c:v>
                </c:pt>
                <c:pt idx="194">
                  <c:v>59.252004469957384</c:v>
                </c:pt>
                <c:pt idx="195">
                  <c:v>57.251571071047692</c:v>
                </c:pt>
                <c:pt idx="196">
                  <c:v>45.799642233449056</c:v>
                </c:pt>
                <c:pt idx="197">
                  <c:v>49.006369264369084</c:v>
                </c:pt>
                <c:pt idx="198">
                  <c:v>55.056533063662904</c:v>
                </c:pt>
                <c:pt idx="199">
                  <c:v>58.764643146985968</c:v>
                </c:pt>
                <c:pt idx="200">
                  <c:v>53.829844188842962</c:v>
                </c:pt>
                <c:pt idx="201">
                  <c:v>53.184419734097027</c:v>
                </c:pt>
                <c:pt idx="202">
                  <c:v>50.530488763495924</c:v>
                </c:pt>
                <c:pt idx="203">
                  <c:v>32.520639560822438</c:v>
                </c:pt>
                <c:pt idx="204">
                  <c:v>38.683826997352867</c:v>
                </c:pt>
                <c:pt idx="205">
                  <c:v>34.959145779246995</c:v>
                </c:pt>
                <c:pt idx="206">
                  <c:v>42.635405291715713</c:v>
                </c:pt>
                <c:pt idx="207">
                  <c:v>45.696816217617247</c:v>
                </c:pt>
                <c:pt idx="208">
                  <c:v>40.679161585560173</c:v>
                </c:pt>
                <c:pt idx="209">
                  <c:v>37.636871199792651</c:v>
                </c:pt>
                <c:pt idx="210">
                  <c:v>33.801290848909495</c:v>
                </c:pt>
                <c:pt idx="211">
                  <c:v>33.953830269089742</c:v>
                </c:pt>
                <c:pt idx="212">
                  <c:v>37.202197587412734</c:v>
                </c:pt>
                <c:pt idx="213">
                  <c:v>38.137404450411942</c:v>
                </c:pt>
                <c:pt idx="214">
                  <c:v>33.355569813341042</c:v>
                </c:pt>
                <c:pt idx="215">
                  <c:v>26.701196945812388</c:v>
                </c:pt>
                <c:pt idx="216">
                  <c:v>31.264632524463668</c:v>
                </c:pt>
                <c:pt idx="217">
                  <c:v>35.446932003110277</c:v>
                </c:pt>
                <c:pt idx="218">
                  <c:v>39.373016243961104</c:v>
                </c:pt>
                <c:pt idx="219">
                  <c:v>39.380664460014707</c:v>
                </c:pt>
                <c:pt idx="220">
                  <c:v>38.669380367029397</c:v>
                </c:pt>
                <c:pt idx="221">
                  <c:v>40.24108876604533</c:v>
                </c:pt>
                <c:pt idx="222">
                  <c:v>41.057748280213644</c:v>
                </c:pt>
                <c:pt idx="223">
                  <c:v>41.620741961937384</c:v>
                </c:pt>
                <c:pt idx="224">
                  <c:v>42.044793052020616</c:v>
                </c:pt>
                <c:pt idx="225">
                  <c:v>43.122341713795265</c:v>
                </c:pt>
                <c:pt idx="226">
                  <c:v>48.016350186319045</c:v>
                </c:pt>
                <c:pt idx="227">
                  <c:v>49.92627969526108</c:v>
                </c:pt>
                <c:pt idx="228">
                  <c:v>49.467386732044758</c:v>
                </c:pt>
                <c:pt idx="229">
                  <c:v>47.658158734475187</c:v>
                </c:pt>
                <c:pt idx="230">
                  <c:v>46.495629894327159</c:v>
                </c:pt>
                <c:pt idx="231">
                  <c:v>47.588050087317143</c:v>
                </c:pt>
                <c:pt idx="232">
                  <c:v>44.125957620385051</c:v>
                </c:pt>
                <c:pt idx="233">
                  <c:v>43.581234677011594</c:v>
                </c:pt>
                <c:pt idx="234">
                  <c:v>44.558931629197495</c:v>
                </c:pt>
                <c:pt idx="235">
                  <c:v>46.774364879391882</c:v>
                </c:pt>
                <c:pt idx="236">
                  <c:v>48.117901499475252</c:v>
                </c:pt>
                <c:pt idx="237">
                  <c:v>48.812189556785889</c:v>
                </c:pt>
                <c:pt idx="238">
                  <c:v>48.888246816430069</c:v>
                </c:pt>
                <c:pt idx="239">
                  <c:v>53.73721579441596</c:v>
                </c:pt>
                <c:pt idx="240">
                  <c:v>53.49544718694365</c:v>
                </c:pt>
                <c:pt idx="241">
                  <c:v>53.163174689503684</c:v>
                </c:pt>
                <c:pt idx="242">
                  <c:v>46.347764383957447</c:v>
                </c:pt>
                <c:pt idx="243">
                  <c:v>50.122583907303628</c:v>
                </c:pt>
                <c:pt idx="244">
                  <c:v>48.829185592460568</c:v>
                </c:pt>
                <c:pt idx="245">
                  <c:v>50.535587574198324</c:v>
                </c:pt>
                <c:pt idx="246">
                  <c:v>47.324611534359619</c:v>
                </c:pt>
                <c:pt idx="247">
                  <c:v>47.717644859336559</c:v>
                </c:pt>
                <c:pt idx="248">
                  <c:v>47.885055810732148</c:v>
                </c:pt>
                <c:pt idx="249">
                  <c:v>47.313564111171068</c:v>
                </c:pt>
                <c:pt idx="250">
                  <c:v>46.72337677236785</c:v>
                </c:pt>
                <c:pt idx="251">
                  <c:v>48.99064793137002</c:v>
                </c:pt>
                <c:pt idx="252">
                  <c:v>51.985774318140301</c:v>
                </c:pt>
                <c:pt idx="253">
                  <c:v>50.850014234179888</c:v>
                </c:pt>
                <c:pt idx="254">
                  <c:v>53.771632766657184</c:v>
                </c:pt>
                <c:pt idx="255">
                  <c:v>54.349922880488123</c:v>
                </c:pt>
                <c:pt idx="256">
                  <c:v>56.981334103820288</c:v>
                </c:pt>
                <c:pt idx="257">
                  <c:v>57.853655634823177</c:v>
                </c:pt>
                <c:pt idx="258">
                  <c:v>53.523915546698738</c:v>
                </c:pt>
                <c:pt idx="259">
                  <c:v>58.165957790345409</c:v>
                </c:pt>
                <c:pt idx="260">
                  <c:v>56.555583410169582</c:v>
                </c:pt>
                <c:pt idx="261">
                  <c:v>61.807358433645369</c:v>
                </c:pt>
                <c:pt idx="262">
                  <c:v>65.454282788539587</c:v>
                </c:pt>
                <c:pt idx="263">
                  <c:v>69.442402559602968</c:v>
                </c:pt>
                <c:pt idx="264">
                  <c:v>65.583452659667145</c:v>
                </c:pt>
                <c:pt idx="265">
                  <c:v>46.151885072806778</c:v>
                </c:pt>
                <c:pt idx="266">
                  <c:v>45.833634304798416</c:v>
                </c:pt>
                <c:pt idx="267">
                  <c:v>47.86423566703067</c:v>
                </c:pt>
                <c:pt idx="268">
                  <c:v>52.59975610688808</c:v>
                </c:pt>
                <c:pt idx="269">
                  <c:v>51.834934501527528</c:v>
                </c:pt>
                <c:pt idx="270">
                  <c:v>55.607204619522506</c:v>
                </c:pt>
                <c:pt idx="271">
                  <c:v>51.045043743546813</c:v>
                </c:pt>
                <c:pt idx="272">
                  <c:v>49.472910443639023</c:v>
                </c:pt>
                <c:pt idx="273">
                  <c:v>52.424696939438874</c:v>
                </c:pt>
                <c:pt idx="274">
                  <c:v>58.162983484102334</c:v>
                </c:pt>
                <c:pt idx="275">
                  <c:v>62.198692155054836</c:v>
                </c:pt>
                <c:pt idx="276">
                  <c:v>61.470412026394854</c:v>
                </c:pt>
                <c:pt idx="277">
                  <c:v>65.604272803368616</c:v>
                </c:pt>
                <c:pt idx="278">
                  <c:v>60.627408656930768</c:v>
                </c:pt>
                <c:pt idx="279">
                  <c:v>65.971387173941693</c:v>
                </c:pt>
                <c:pt idx="280">
                  <c:v>70.383133134196456</c:v>
                </c:pt>
                <c:pt idx="281">
                  <c:v>69.693094085804489</c:v>
                </c:pt>
                <c:pt idx="282">
                  <c:v>70.372085711007927</c:v>
                </c:pt>
                <c:pt idx="283">
                  <c:v>75.065965863462353</c:v>
                </c:pt>
                <c:pt idx="284">
                  <c:v>79.795962591725484</c:v>
                </c:pt>
                <c:pt idx="285">
                  <c:v>70.634674462181707</c:v>
                </c:pt>
                <c:pt idx="286">
                  <c:v>68.066148570845854</c:v>
                </c:pt>
                <c:pt idx="287">
                  <c:v>67.397779467939102</c:v>
                </c:pt>
                <c:pt idx="288">
                  <c:v>65.214638685526609</c:v>
                </c:pt>
                <c:pt idx="289">
                  <c:v>43.394278284590122</c:v>
                </c:pt>
                <c:pt idx="290">
                  <c:v>40.852521149441898</c:v>
                </c:pt>
                <c:pt idx="291">
                  <c:v>52.93032900076058</c:v>
                </c:pt>
                <c:pt idx="292">
                  <c:v>51.522632346005295</c:v>
                </c:pt>
                <c:pt idx="293">
                  <c:v>49.659441935168623</c:v>
                </c:pt>
                <c:pt idx="294">
                  <c:v>46.941775830787478</c:v>
                </c:pt>
                <c:pt idx="295">
                  <c:v>54.415782518727518</c:v>
                </c:pt>
                <c:pt idx="296">
                  <c:v>43.672588368762987</c:v>
                </c:pt>
                <c:pt idx="297">
                  <c:v>49.213720899600176</c:v>
                </c:pt>
                <c:pt idx="298">
                  <c:v>46.69363370993716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4-4CA8-8DDE-8EF61E960A53}"/>
            </c:ext>
          </c:extLst>
        </c:ser>
        <c:ser>
          <c:idx val="4"/>
          <c:order val="4"/>
          <c:tx>
            <c:strRef>
              <c:f>Лист5!$AE$14</c:f>
              <c:strCache>
                <c:ptCount val="1"/>
                <c:pt idx="0">
                  <c:v>Биржевые индексы: РТС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Лист5!$T$15:$T$398</c:f>
              <c:numCache>
                <c:formatCode>m/d/yyyy</c:formatCode>
                <c:ptCount val="299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  <c:pt idx="265">
                  <c:v>43891</c:v>
                </c:pt>
                <c:pt idx="266">
                  <c:v>43922</c:v>
                </c:pt>
                <c:pt idx="267">
                  <c:v>43952</c:v>
                </c:pt>
                <c:pt idx="268">
                  <c:v>43983</c:v>
                </c:pt>
                <c:pt idx="269">
                  <c:v>44013</c:v>
                </c:pt>
                <c:pt idx="270">
                  <c:v>44044</c:v>
                </c:pt>
                <c:pt idx="271">
                  <c:v>44075</c:v>
                </c:pt>
                <c:pt idx="272">
                  <c:v>44105</c:v>
                </c:pt>
                <c:pt idx="273">
                  <c:v>44136</c:v>
                </c:pt>
                <c:pt idx="274">
                  <c:v>44166</c:v>
                </c:pt>
                <c:pt idx="275">
                  <c:v>44197</c:v>
                </c:pt>
                <c:pt idx="276">
                  <c:v>44228</c:v>
                </c:pt>
                <c:pt idx="277">
                  <c:v>44256</c:v>
                </c:pt>
                <c:pt idx="278">
                  <c:v>44287</c:v>
                </c:pt>
                <c:pt idx="279">
                  <c:v>44317</c:v>
                </c:pt>
                <c:pt idx="280">
                  <c:v>44348</c:v>
                </c:pt>
                <c:pt idx="281">
                  <c:v>44378</c:v>
                </c:pt>
                <c:pt idx="282">
                  <c:v>44409</c:v>
                </c:pt>
                <c:pt idx="283">
                  <c:v>44440</c:v>
                </c:pt>
                <c:pt idx="284">
                  <c:v>44470</c:v>
                </c:pt>
                <c:pt idx="285">
                  <c:v>44501</c:v>
                </c:pt>
                <c:pt idx="286">
                  <c:v>44531</c:v>
                </c:pt>
                <c:pt idx="287">
                  <c:v>44562</c:v>
                </c:pt>
                <c:pt idx="288">
                  <c:v>44593</c:v>
                </c:pt>
                <c:pt idx="289">
                  <c:v>44621</c:v>
                </c:pt>
                <c:pt idx="290">
                  <c:v>44652</c:v>
                </c:pt>
                <c:pt idx="291">
                  <c:v>44682</c:v>
                </c:pt>
                <c:pt idx="292">
                  <c:v>44713</c:v>
                </c:pt>
                <c:pt idx="293">
                  <c:v>44743</c:v>
                </c:pt>
                <c:pt idx="294">
                  <c:v>44774</c:v>
                </c:pt>
                <c:pt idx="295">
                  <c:v>44805</c:v>
                </c:pt>
                <c:pt idx="296">
                  <c:v>44835</c:v>
                </c:pt>
                <c:pt idx="297">
                  <c:v>44866</c:v>
                </c:pt>
                <c:pt idx="298">
                  <c:v>44896</c:v>
                </c:pt>
              </c:numCache>
            </c:numRef>
          </c:cat>
          <c:val>
            <c:numRef>
              <c:f>Лист5!$AE$15:$AE$398</c:f>
              <c:numCache>
                <c:formatCode>General</c:formatCode>
                <c:ptCount val="299"/>
                <c:pt idx="0">
                  <c:v>5.8471054411906831</c:v>
                </c:pt>
                <c:pt idx="1">
                  <c:v>5.885763989562192</c:v>
                </c:pt>
                <c:pt idx="2">
                  <c:v>5.914757900840824</c:v>
                </c:pt>
                <c:pt idx="3">
                  <c:v>5.943751812119455</c:v>
                </c:pt>
                <c:pt idx="4">
                  <c:v>5.972745723398087</c:v>
                </c:pt>
                <c:pt idx="5">
                  <c:v>6.0114042717695941</c:v>
                </c:pt>
                <c:pt idx="6">
                  <c:v>6.5236300376920848</c:v>
                </c:pt>
                <c:pt idx="7">
                  <c:v>13.92674205083599</c:v>
                </c:pt>
                <c:pt idx="8">
                  <c:v>15.376437614767566</c:v>
                </c:pt>
                <c:pt idx="9">
                  <c:v>15.917657291968686</c:v>
                </c:pt>
                <c:pt idx="10">
                  <c:v>19.319609548661447</c:v>
                </c:pt>
                <c:pt idx="11">
                  <c:v>21.532811442930321</c:v>
                </c:pt>
                <c:pt idx="12">
                  <c:v>22.141683579781578</c:v>
                </c:pt>
                <c:pt idx="13">
                  <c:v>22.711897168261331</c:v>
                </c:pt>
                <c:pt idx="14">
                  <c:v>23.900647530685223</c:v>
                </c:pt>
                <c:pt idx="15">
                  <c:v>23.639702329177538</c:v>
                </c:pt>
                <c:pt idx="16">
                  <c:v>23.475403498598624</c:v>
                </c:pt>
                <c:pt idx="17">
                  <c:v>23.485068135691503</c:v>
                </c:pt>
                <c:pt idx="18">
                  <c:v>23.881318256499473</c:v>
                </c:pt>
                <c:pt idx="19">
                  <c:v>24.606166038465254</c:v>
                </c:pt>
                <c:pt idx="20">
                  <c:v>24.867111239972942</c:v>
                </c:pt>
                <c:pt idx="21">
                  <c:v>25.427660191359813</c:v>
                </c:pt>
                <c:pt idx="22">
                  <c:v>25.891562771817917</c:v>
                </c:pt>
                <c:pt idx="23">
                  <c:v>27.302599787377986</c:v>
                </c:pt>
                <c:pt idx="24">
                  <c:v>27.756837730743211</c:v>
                </c:pt>
                <c:pt idx="25">
                  <c:v>27.505557166328405</c:v>
                </c:pt>
                <c:pt idx="26">
                  <c:v>27.640862085628687</c:v>
                </c:pt>
                <c:pt idx="27">
                  <c:v>27.360587609935244</c:v>
                </c:pt>
                <c:pt idx="28">
                  <c:v>27.292935150285107</c:v>
                </c:pt>
                <c:pt idx="29">
                  <c:v>26.916014303662898</c:v>
                </c:pt>
                <c:pt idx="30">
                  <c:v>26.809703295641246</c:v>
                </c:pt>
                <c:pt idx="31">
                  <c:v>26.867691118198511</c:v>
                </c:pt>
                <c:pt idx="32">
                  <c:v>26.935343577848652</c:v>
                </c:pt>
                <c:pt idx="33">
                  <c:v>26.877355755291386</c:v>
                </c:pt>
                <c:pt idx="34">
                  <c:v>27.089977771334688</c:v>
                </c:pt>
                <c:pt idx="35">
                  <c:v>27.41857543249251</c:v>
                </c:pt>
                <c:pt idx="36">
                  <c:v>27.631197448535808</c:v>
                </c:pt>
                <c:pt idx="37">
                  <c:v>27.718179182371699</c:v>
                </c:pt>
                <c:pt idx="38">
                  <c:v>27.882478012950617</c:v>
                </c:pt>
                <c:pt idx="39">
                  <c:v>28.056441480622404</c:v>
                </c:pt>
                <c:pt idx="40">
                  <c:v>28.13375857736542</c:v>
                </c:pt>
                <c:pt idx="41">
                  <c:v>28.240069585387069</c:v>
                </c:pt>
                <c:pt idx="42">
                  <c:v>28.356045230501593</c:v>
                </c:pt>
                <c:pt idx="43">
                  <c:v>28.443026964337488</c:v>
                </c:pt>
                <c:pt idx="44">
                  <c:v>28.549337972359137</c:v>
                </c:pt>
                <c:pt idx="45">
                  <c:v>28.800618536773946</c:v>
                </c:pt>
                <c:pt idx="46">
                  <c:v>29.09055764956026</c:v>
                </c:pt>
                <c:pt idx="47">
                  <c:v>29.448149221996715</c:v>
                </c:pt>
                <c:pt idx="48">
                  <c:v>29.776746883154537</c:v>
                </c:pt>
                <c:pt idx="49">
                  <c:v>30.018362810476464</c:v>
                </c:pt>
                <c:pt idx="50">
                  <c:v>30.124673818498117</c:v>
                </c:pt>
                <c:pt idx="51">
                  <c:v>30.201990915241137</c:v>
                </c:pt>
                <c:pt idx="52">
                  <c:v>30.346960471634286</c:v>
                </c:pt>
                <c:pt idx="53">
                  <c:v>30.453271479655939</c:v>
                </c:pt>
                <c:pt idx="54">
                  <c:v>30.491930028027451</c:v>
                </c:pt>
                <c:pt idx="55">
                  <c:v>30.569247124770463</c:v>
                </c:pt>
                <c:pt idx="56">
                  <c:v>30.627234947327729</c:v>
                </c:pt>
                <c:pt idx="57">
                  <c:v>30.743210592442253</c:v>
                </c:pt>
                <c:pt idx="58">
                  <c:v>30.772204503720886</c:v>
                </c:pt>
                <c:pt idx="59">
                  <c:v>30.752875229535132</c:v>
                </c:pt>
                <c:pt idx="60">
                  <c:v>30.636899584420604</c:v>
                </c:pt>
                <c:pt idx="61">
                  <c:v>30.395283657098677</c:v>
                </c:pt>
                <c:pt idx="62">
                  <c:v>30.163332366869628</c:v>
                </c:pt>
                <c:pt idx="63">
                  <c:v>29.873393254083307</c:v>
                </c:pt>
                <c:pt idx="64">
                  <c:v>29.448149221996715</c:v>
                </c:pt>
                <c:pt idx="65">
                  <c:v>29.341838213975066</c:v>
                </c:pt>
                <c:pt idx="66">
                  <c:v>29.419155310718086</c:v>
                </c:pt>
                <c:pt idx="67">
                  <c:v>28.249734222479947</c:v>
                </c:pt>
                <c:pt idx="68">
                  <c:v>28.636319706195032</c:v>
                </c:pt>
                <c:pt idx="69">
                  <c:v>28.549337972359137</c:v>
                </c:pt>
                <c:pt idx="70">
                  <c:v>28.462356238523242</c:v>
                </c:pt>
                <c:pt idx="71">
                  <c:v>27.834154827486227</c:v>
                </c:pt>
                <c:pt idx="72">
                  <c:v>27.582874263071421</c:v>
                </c:pt>
                <c:pt idx="73">
                  <c:v>27.563544988885667</c:v>
                </c:pt>
                <c:pt idx="74">
                  <c:v>27.68918527109307</c:v>
                </c:pt>
                <c:pt idx="75">
                  <c:v>27.901807287136371</c:v>
                </c:pt>
                <c:pt idx="76">
                  <c:v>28.056441480622404</c:v>
                </c:pt>
                <c:pt idx="77">
                  <c:v>19.367932734125834</c:v>
                </c:pt>
                <c:pt idx="78">
                  <c:v>28.201411037015561</c:v>
                </c:pt>
                <c:pt idx="79">
                  <c:v>28.23040494829419</c:v>
                </c:pt>
                <c:pt idx="80">
                  <c:v>28.269063496665702</c:v>
                </c:pt>
                <c:pt idx="81">
                  <c:v>27.650526722721562</c:v>
                </c:pt>
                <c:pt idx="82">
                  <c:v>26.819367932734124</c:v>
                </c:pt>
                <c:pt idx="83">
                  <c:v>26.916014303662898</c:v>
                </c:pt>
                <c:pt idx="84">
                  <c:v>26.80003865854837</c:v>
                </c:pt>
                <c:pt idx="85">
                  <c:v>26.616410553783705</c:v>
                </c:pt>
                <c:pt idx="86">
                  <c:v>26.877355755291386</c:v>
                </c:pt>
                <c:pt idx="87">
                  <c:v>27.002996037498793</c:v>
                </c:pt>
                <c:pt idx="88">
                  <c:v>27.51522180342128</c:v>
                </c:pt>
                <c:pt idx="89">
                  <c:v>27.573209625978546</c:v>
                </c:pt>
                <c:pt idx="90">
                  <c:v>27.505557166328405</c:v>
                </c:pt>
                <c:pt idx="91">
                  <c:v>27.505557166328405</c:v>
                </c:pt>
                <c:pt idx="92">
                  <c:v>27.602203537257175</c:v>
                </c:pt>
                <c:pt idx="93">
                  <c:v>27.853484101671981</c:v>
                </c:pt>
                <c:pt idx="94">
                  <c:v>27.766502367836086</c:v>
                </c:pt>
                <c:pt idx="95">
                  <c:v>27.51522180342128</c:v>
                </c:pt>
                <c:pt idx="96">
                  <c:v>27.321929061563736</c:v>
                </c:pt>
                <c:pt idx="97">
                  <c:v>26.887020392384269</c:v>
                </c:pt>
                <c:pt idx="98">
                  <c:v>26.722721561805351</c:v>
                </c:pt>
                <c:pt idx="99">
                  <c:v>27.51522180342128</c:v>
                </c:pt>
                <c:pt idx="100">
                  <c:v>25.978544505653812</c:v>
                </c:pt>
                <c:pt idx="101">
                  <c:v>25.978544505653812</c:v>
                </c:pt>
                <c:pt idx="102">
                  <c:v>25.727263941239006</c:v>
                </c:pt>
                <c:pt idx="103">
                  <c:v>25.852904223446412</c:v>
                </c:pt>
                <c:pt idx="104">
                  <c:v>25.910892046003671</c:v>
                </c:pt>
                <c:pt idx="105">
                  <c:v>25.669276118681744</c:v>
                </c:pt>
                <c:pt idx="106">
                  <c:v>25.408330917174059</c:v>
                </c:pt>
                <c:pt idx="107">
                  <c:v>25.640282207403114</c:v>
                </c:pt>
                <c:pt idx="108">
                  <c:v>25.591959021938727</c:v>
                </c:pt>
                <c:pt idx="109">
                  <c:v>25.137721078573502</c:v>
                </c:pt>
                <c:pt idx="110">
                  <c:v>25.118391804387745</c:v>
                </c:pt>
                <c:pt idx="111">
                  <c:v>25.012080796366096</c:v>
                </c:pt>
                <c:pt idx="112">
                  <c:v>25.050739344737607</c:v>
                </c:pt>
                <c:pt idx="113">
                  <c:v>24.702812409394024</c:v>
                </c:pt>
                <c:pt idx="114">
                  <c:v>24.596501401372379</c:v>
                </c:pt>
                <c:pt idx="115">
                  <c:v>24.345220836957573</c:v>
                </c:pt>
                <c:pt idx="116">
                  <c:v>24.171257369285783</c:v>
                </c:pt>
                <c:pt idx="117">
                  <c:v>23.543055958248768</c:v>
                </c:pt>
                <c:pt idx="118">
                  <c:v>23.726684063013433</c:v>
                </c:pt>
                <c:pt idx="119">
                  <c:v>23.659031603363296</c:v>
                </c:pt>
                <c:pt idx="120">
                  <c:v>23.823330433942203</c:v>
                </c:pt>
                <c:pt idx="121">
                  <c:v>23.127476563255048</c:v>
                </c:pt>
                <c:pt idx="122">
                  <c:v>22.808543539190104</c:v>
                </c:pt>
                <c:pt idx="123">
                  <c:v>22.914854547211753</c:v>
                </c:pt>
                <c:pt idx="124">
                  <c:v>22.731226442447088</c:v>
                </c:pt>
                <c:pt idx="125">
                  <c:v>22.653909345704072</c:v>
                </c:pt>
                <c:pt idx="126">
                  <c:v>23.204793659998067</c:v>
                </c:pt>
                <c:pt idx="127">
                  <c:v>24.151928095100029</c:v>
                </c:pt>
                <c:pt idx="128">
                  <c:v>25.369672368802551</c:v>
                </c:pt>
                <c:pt idx="129">
                  <c:v>26.742050835991112</c:v>
                </c:pt>
                <c:pt idx="130">
                  <c:v>27.321929061563736</c:v>
                </c:pt>
                <c:pt idx="131">
                  <c:v>31.477723011500917</c:v>
                </c:pt>
                <c:pt idx="132">
                  <c:v>35.2952546631874</c:v>
                </c:pt>
                <c:pt idx="133">
                  <c:v>33.371991881704844</c:v>
                </c:pt>
                <c:pt idx="134">
                  <c:v>32.289552527302597</c:v>
                </c:pt>
                <c:pt idx="135">
                  <c:v>30.115009181405238</c:v>
                </c:pt>
                <c:pt idx="136">
                  <c:v>30.105344544312359</c:v>
                </c:pt>
                <c:pt idx="137">
                  <c:v>30.317966560355661</c:v>
                </c:pt>
                <c:pt idx="138">
                  <c:v>31.207113172900357</c:v>
                </c:pt>
                <c:pt idx="139">
                  <c:v>29.844399342804678</c:v>
                </c:pt>
                <c:pt idx="140">
                  <c:v>28.346380593408718</c:v>
                </c:pt>
                <c:pt idx="141">
                  <c:v>27.708514545278824</c:v>
                </c:pt>
                <c:pt idx="142">
                  <c:v>29.167874746303276</c:v>
                </c:pt>
                <c:pt idx="143">
                  <c:v>29.032569827002995</c:v>
                </c:pt>
                <c:pt idx="144">
                  <c:v>29.032569827002995</c:v>
                </c:pt>
                <c:pt idx="145">
                  <c:v>28.926258818981346</c:v>
                </c:pt>
                <c:pt idx="146">
                  <c:v>28.172417125736928</c:v>
                </c:pt>
                <c:pt idx="147">
                  <c:v>29.283850391417804</c:v>
                </c:pt>
                <c:pt idx="148">
                  <c:v>30.153667729776746</c:v>
                </c:pt>
                <c:pt idx="149">
                  <c:v>29.941045713733452</c:v>
                </c:pt>
                <c:pt idx="150">
                  <c:v>29.013240552817241</c:v>
                </c:pt>
                <c:pt idx="151">
                  <c:v>29.709094423504396</c:v>
                </c:pt>
                <c:pt idx="152">
                  <c:v>29.11955156083889</c:v>
                </c:pt>
                <c:pt idx="153">
                  <c:v>29.738088334783029</c:v>
                </c:pt>
                <c:pt idx="154">
                  <c:v>29.825070068618924</c:v>
                </c:pt>
                <c:pt idx="155">
                  <c:v>28.674978254566543</c:v>
                </c:pt>
                <c:pt idx="156">
                  <c:v>28.800618536773946</c:v>
                </c:pt>
                <c:pt idx="157">
                  <c:v>27.524886440514159</c:v>
                </c:pt>
                <c:pt idx="158">
                  <c:v>27.41857543249251</c:v>
                </c:pt>
                <c:pt idx="159">
                  <c:v>27.128636319706196</c:v>
                </c:pt>
                <c:pt idx="160">
                  <c:v>26.945008214941527</c:v>
                </c:pt>
                <c:pt idx="161">
                  <c:v>27.138300956799071</c:v>
                </c:pt>
                <c:pt idx="162">
                  <c:v>26.935343577848652</c:v>
                </c:pt>
                <c:pt idx="163">
                  <c:v>29.834734705711803</c:v>
                </c:pt>
                <c:pt idx="164">
                  <c:v>30.298637286169907</c:v>
                </c:pt>
                <c:pt idx="165">
                  <c:v>29.699429786411521</c:v>
                </c:pt>
                <c:pt idx="166">
                  <c:v>30.61757031023485</c:v>
                </c:pt>
                <c:pt idx="167">
                  <c:v>29.844399342804678</c:v>
                </c:pt>
                <c:pt idx="168">
                  <c:v>28.877935633516962</c:v>
                </c:pt>
                <c:pt idx="169">
                  <c:v>28.597661157823524</c:v>
                </c:pt>
                <c:pt idx="170">
                  <c:v>28.810283173866818</c:v>
                </c:pt>
                <c:pt idx="171">
                  <c:v>29.177539383396155</c:v>
                </c:pt>
                <c:pt idx="172">
                  <c:v>31.719338938822847</c:v>
                </c:pt>
                <c:pt idx="173">
                  <c:v>31.439064463129412</c:v>
                </c:pt>
                <c:pt idx="174">
                  <c:v>30.79153377790664</c:v>
                </c:pt>
                <c:pt idx="175">
                  <c:v>30.627234947327729</c:v>
                </c:pt>
                <c:pt idx="176">
                  <c:v>30.076350633033734</c:v>
                </c:pt>
                <c:pt idx="177">
                  <c:v>30.25031410070552</c:v>
                </c:pt>
                <c:pt idx="178">
                  <c:v>29.699429786411521</c:v>
                </c:pt>
                <c:pt idx="179">
                  <c:v>29.283850391417804</c:v>
                </c:pt>
                <c:pt idx="180">
                  <c:v>29.158210109210401</c:v>
                </c:pt>
                <c:pt idx="181">
                  <c:v>29.854063979897553</c:v>
                </c:pt>
                <c:pt idx="182">
                  <c:v>30.288972649077028</c:v>
                </c:pt>
                <c:pt idx="183">
                  <c:v>30.182661641055379</c:v>
                </c:pt>
                <c:pt idx="184">
                  <c:v>30.762539866628007</c:v>
                </c:pt>
                <c:pt idx="185">
                  <c:v>31.342418092200639</c:v>
                </c:pt>
                <c:pt idx="186">
                  <c:v>31.941625591959017</c:v>
                </c:pt>
                <c:pt idx="187">
                  <c:v>31.642021842079831</c:v>
                </c:pt>
                <c:pt idx="188">
                  <c:v>30.675558132792112</c:v>
                </c:pt>
                <c:pt idx="189">
                  <c:v>31.361747366386396</c:v>
                </c:pt>
                <c:pt idx="190">
                  <c:v>32.14458297090944</c:v>
                </c:pt>
                <c:pt idx="191">
                  <c:v>32.734125833574943</c:v>
                </c:pt>
                <c:pt idx="192">
                  <c:v>33.690924905769791</c:v>
                </c:pt>
                <c:pt idx="193">
                  <c:v>34.956992364936696</c:v>
                </c:pt>
                <c:pt idx="194">
                  <c:v>34.425437324828451</c:v>
                </c:pt>
                <c:pt idx="195">
                  <c:v>33.613607809026774</c:v>
                </c:pt>
                <c:pt idx="196">
                  <c:v>33.130375954382913</c:v>
                </c:pt>
                <c:pt idx="197">
                  <c:v>33.903546921813081</c:v>
                </c:pt>
                <c:pt idx="198">
                  <c:v>34.831352082729296</c:v>
                </c:pt>
                <c:pt idx="199">
                  <c:v>37.015560065719527</c:v>
                </c:pt>
                <c:pt idx="200">
                  <c:v>40.968396636706295</c:v>
                </c:pt>
                <c:pt idx="201">
                  <c:v>45.742727360587608</c:v>
                </c:pt>
                <c:pt idx="202">
                  <c:v>53.899681066975937</c:v>
                </c:pt>
                <c:pt idx="203">
                  <c:v>62.965110660094723</c:v>
                </c:pt>
                <c:pt idx="204">
                  <c:v>62.356238523243448</c:v>
                </c:pt>
                <c:pt idx="205">
                  <c:v>58.335749492606553</c:v>
                </c:pt>
                <c:pt idx="206">
                  <c:v>51.435198608292261</c:v>
                </c:pt>
                <c:pt idx="207">
                  <c:v>48.777423407751044</c:v>
                </c:pt>
                <c:pt idx="208">
                  <c:v>52.62394897071615</c:v>
                </c:pt>
                <c:pt idx="209">
                  <c:v>55.262394897071616</c:v>
                </c:pt>
                <c:pt idx="210">
                  <c:v>63.226055861602404</c:v>
                </c:pt>
                <c:pt idx="211">
                  <c:v>64.540446506233693</c:v>
                </c:pt>
                <c:pt idx="212">
                  <c:v>61.128829612448051</c:v>
                </c:pt>
                <c:pt idx="213">
                  <c:v>62.849135014980185</c:v>
                </c:pt>
                <c:pt idx="214">
                  <c:v>67.362520537353831</c:v>
                </c:pt>
                <c:pt idx="215">
                  <c:v>75.316516864791737</c:v>
                </c:pt>
                <c:pt idx="216">
                  <c:v>74.736638639219095</c:v>
                </c:pt>
                <c:pt idx="217">
                  <c:v>68.058374408040976</c:v>
                </c:pt>
                <c:pt idx="218">
                  <c:v>64.443800135304926</c:v>
                </c:pt>
                <c:pt idx="219">
                  <c:v>63.631970619503242</c:v>
                </c:pt>
                <c:pt idx="220">
                  <c:v>63.03276311974485</c:v>
                </c:pt>
                <c:pt idx="221">
                  <c:v>62.182275055571672</c:v>
                </c:pt>
                <c:pt idx="222">
                  <c:v>62.762153281144293</c:v>
                </c:pt>
                <c:pt idx="223">
                  <c:v>62.394897071614963</c:v>
                </c:pt>
                <c:pt idx="224">
                  <c:v>60.51995747559679</c:v>
                </c:pt>
                <c:pt idx="225">
                  <c:v>62.15328114429304</c:v>
                </c:pt>
                <c:pt idx="226">
                  <c:v>60.00773170967431</c:v>
                </c:pt>
                <c:pt idx="227">
                  <c:v>57.630230984826525</c:v>
                </c:pt>
                <c:pt idx="228">
                  <c:v>56.576785541702911</c:v>
                </c:pt>
                <c:pt idx="229">
                  <c:v>56.064559775780417</c:v>
                </c:pt>
                <c:pt idx="230">
                  <c:v>54.547211752198699</c:v>
                </c:pt>
                <c:pt idx="231">
                  <c:v>55.040108243935443</c:v>
                </c:pt>
                <c:pt idx="232">
                  <c:v>55.948584130665893</c:v>
                </c:pt>
                <c:pt idx="233">
                  <c:v>57.688218807383784</c:v>
                </c:pt>
                <c:pt idx="234">
                  <c:v>57.610901710640768</c:v>
                </c:pt>
                <c:pt idx="235">
                  <c:v>55.803614574272743</c:v>
                </c:pt>
                <c:pt idx="236">
                  <c:v>55.764956025901235</c:v>
                </c:pt>
                <c:pt idx="237">
                  <c:v>56.953706388325116</c:v>
                </c:pt>
                <c:pt idx="238">
                  <c:v>56.605779452981544</c:v>
                </c:pt>
                <c:pt idx="239">
                  <c:v>54.605199574755972</c:v>
                </c:pt>
                <c:pt idx="240">
                  <c:v>54.904803324635168</c:v>
                </c:pt>
                <c:pt idx="241">
                  <c:v>55.146419251957091</c:v>
                </c:pt>
                <c:pt idx="242">
                  <c:v>58.731999613414523</c:v>
                </c:pt>
                <c:pt idx="243">
                  <c:v>60.143036628974578</c:v>
                </c:pt>
                <c:pt idx="244">
                  <c:v>60.664927031989947</c:v>
                </c:pt>
                <c:pt idx="245">
                  <c:v>60.751908765825846</c:v>
                </c:pt>
                <c:pt idx="246">
                  <c:v>63.863921909732291</c:v>
                </c:pt>
                <c:pt idx="247">
                  <c:v>65.400599207499752</c:v>
                </c:pt>
                <c:pt idx="248">
                  <c:v>63.641635256596111</c:v>
                </c:pt>
                <c:pt idx="249">
                  <c:v>64.134531748332847</c:v>
                </c:pt>
                <c:pt idx="250">
                  <c:v>65.08166618343482</c:v>
                </c:pt>
                <c:pt idx="251">
                  <c:v>64.279501304726011</c:v>
                </c:pt>
                <c:pt idx="252">
                  <c:v>63.60297670822461</c:v>
                </c:pt>
                <c:pt idx="253">
                  <c:v>62.907122837537457</c:v>
                </c:pt>
                <c:pt idx="254">
                  <c:v>62.433555619986464</c:v>
                </c:pt>
                <c:pt idx="255">
                  <c:v>62.646177636029762</c:v>
                </c:pt>
                <c:pt idx="256">
                  <c:v>62.017976224992758</c:v>
                </c:pt>
                <c:pt idx="257">
                  <c:v>61.099835701169418</c:v>
                </c:pt>
                <c:pt idx="258">
                  <c:v>63.487001063110085</c:v>
                </c:pt>
                <c:pt idx="259">
                  <c:v>62.781482555330037</c:v>
                </c:pt>
                <c:pt idx="260">
                  <c:v>62.211268966850298</c:v>
                </c:pt>
                <c:pt idx="261">
                  <c:v>61.72803711220643</c:v>
                </c:pt>
                <c:pt idx="262">
                  <c:v>60.819561225475979</c:v>
                </c:pt>
                <c:pt idx="263">
                  <c:v>59.737121871073739</c:v>
                </c:pt>
                <c:pt idx="264">
                  <c:v>40.38851841113366</c:v>
                </c:pt>
                <c:pt idx="265">
                  <c:v>71.247704648690444</c:v>
                </c:pt>
                <c:pt idx="266">
                  <c:v>72.252826906349682</c:v>
                </c:pt>
                <c:pt idx="267">
                  <c:v>70.068618923359423</c:v>
                </c:pt>
                <c:pt idx="268">
                  <c:v>66.879288682709969</c:v>
                </c:pt>
                <c:pt idx="269">
                  <c:v>68.899197835121299</c:v>
                </c:pt>
                <c:pt idx="270">
                  <c:v>71.32502174543346</c:v>
                </c:pt>
                <c:pt idx="271">
                  <c:v>73.190296704358758</c:v>
                </c:pt>
                <c:pt idx="272">
                  <c:v>75.055571663284042</c:v>
                </c:pt>
                <c:pt idx="273">
                  <c:v>74.263071421668116</c:v>
                </c:pt>
                <c:pt idx="274">
                  <c:v>71.730936503334306</c:v>
                </c:pt>
                <c:pt idx="275">
                  <c:v>71.895235333913206</c:v>
                </c:pt>
                <c:pt idx="276">
                  <c:v>71.827582874263072</c:v>
                </c:pt>
                <c:pt idx="277">
                  <c:v>71.904899971006088</c:v>
                </c:pt>
                <c:pt idx="278">
                  <c:v>73.586546825166721</c:v>
                </c:pt>
                <c:pt idx="279">
                  <c:v>71.518314487291008</c:v>
                </c:pt>
                <c:pt idx="280">
                  <c:v>70.184594568473969</c:v>
                </c:pt>
                <c:pt idx="281">
                  <c:v>71.412003479269345</c:v>
                </c:pt>
                <c:pt idx="282">
                  <c:v>71.112399729390162</c:v>
                </c:pt>
                <c:pt idx="283">
                  <c:v>70.484198318353165</c:v>
                </c:pt>
                <c:pt idx="284">
                  <c:v>69.053832028607331</c:v>
                </c:pt>
                <c:pt idx="285">
                  <c:v>70.261911665216971</c:v>
                </c:pt>
                <c:pt idx="286">
                  <c:v>71.131729003575913</c:v>
                </c:pt>
                <c:pt idx="287">
                  <c:v>74.021455494346185</c:v>
                </c:pt>
                <c:pt idx="288">
                  <c:v>74.582004445733062</c:v>
                </c:pt>
                <c:pt idx="289">
                  <c:v>100</c:v>
                </c:pt>
                <c:pt idx="290">
                  <c:v>75.287522953513104</c:v>
                </c:pt>
                <c:pt idx="291">
                  <c:v>61.186817435005317</c:v>
                </c:pt>
                <c:pt idx="292">
                  <c:v>55.262394897071616</c:v>
                </c:pt>
                <c:pt idx="293">
                  <c:v>56.267517154730839</c:v>
                </c:pt>
                <c:pt idx="294">
                  <c:v>58.364743403885178</c:v>
                </c:pt>
                <c:pt idx="295">
                  <c:v>57.81385908959119</c:v>
                </c:pt>
                <c:pt idx="296">
                  <c:v>59.070261911665213</c:v>
                </c:pt>
                <c:pt idx="297">
                  <c:v>58.809316710157532</c:v>
                </c:pt>
                <c:pt idx="298">
                  <c:v>63.60297670822461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4-4CA8-8DDE-8EF61E96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533632"/>
        <c:axId val="599537896"/>
      </c:lineChart>
      <c:dateAx>
        <c:axId val="59953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537896"/>
        <c:crosses val="autoZero"/>
        <c:auto val="1"/>
        <c:lblOffset val="100"/>
        <c:baseTimeUnit val="months"/>
      </c:dateAx>
      <c:valAx>
        <c:axId val="5995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5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Лист5!$U$14</c:f>
              <c:strCache>
                <c:ptCount val="1"/>
                <c:pt idx="0">
                  <c:v>Денежная масса (М2)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Лист5!$U$171:$U$398</c:f>
              <c:numCache>
                <c:formatCode>General</c:formatCode>
                <c:ptCount val="228"/>
                <c:pt idx="0">
                  <c:v>4.1694580563082368</c:v>
                </c:pt>
                <c:pt idx="1">
                  <c:v>4.166986456936284</c:v>
                </c:pt>
                <c:pt idx="2">
                  <c:v>4.323347638256716</c:v>
                </c:pt>
                <c:pt idx="3">
                  <c:v>4.4354801992369257</c:v>
                </c:pt>
                <c:pt idx="4">
                  <c:v>4.5193844937058767</c:v>
                </c:pt>
                <c:pt idx="5">
                  <c:v>4.5723287539366719</c:v>
                </c:pt>
                <c:pt idx="6">
                  <c:v>4.7752600707918091</c:v>
                </c:pt>
                <c:pt idx="7">
                  <c:v>4.717892948526992</c:v>
                </c:pt>
                <c:pt idx="8">
                  <c:v>4.7478123093453775</c:v>
                </c:pt>
                <c:pt idx="9">
                  <c:v>4.8358792974934079</c:v>
                </c:pt>
                <c:pt idx="10">
                  <c:v>4.9273284742556909</c:v>
                </c:pt>
                <c:pt idx="11">
                  <c:v>5.1103569119577275</c:v>
                </c:pt>
                <c:pt idx="12">
                  <c:v>5.6637350029203892</c:v>
                </c:pt>
                <c:pt idx="13">
                  <c:v>5.4373885341204282</c:v>
                </c:pt>
                <c:pt idx="14">
                  <c:v>5.5944001363282183</c:v>
                </c:pt>
                <c:pt idx="15">
                  <c:v>5.8052665880090997</c:v>
                </c:pt>
                <c:pt idx="16">
                  <c:v>5.9546032237460853</c:v>
                </c:pt>
                <c:pt idx="17">
                  <c:v>6.0849475695722699</c:v>
                </c:pt>
                <c:pt idx="18">
                  <c:v>6.3941576594214116</c:v>
                </c:pt>
                <c:pt idx="19">
                  <c:v>6.470777239951973</c:v>
                </c:pt>
                <c:pt idx="20">
                  <c:v>6.6579683713330891</c:v>
                </c:pt>
                <c:pt idx="21">
                  <c:v>6.861810277430525</c:v>
                </c:pt>
                <c:pt idx="22">
                  <c:v>6.889908459764313</c:v>
                </c:pt>
                <c:pt idx="23">
                  <c:v>7.0467899777946315</c:v>
                </c:pt>
                <c:pt idx="24">
                  <c:v>7.8468076692427671</c:v>
                </c:pt>
                <c:pt idx="25">
                  <c:v>7.5736308965531594</c:v>
                </c:pt>
                <c:pt idx="26">
                  <c:v>7.6745762182708424</c:v>
                </c:pt>
                <c:pt idx="27">
                  <c:v>7.9977053151094069</c:v>
                </c:pt>
                <c:pt idx="28">
                  <c:v>8.2387512959636169</c:v>
                </c:pt>
                <c:pt idx="29">
                  <c:v>8.6680290816187142</c:v>
                </c:pt>
                <c:pt idx="30">
                  <c:v>9.1803005725004638</c:v>
                </c:pt>
                <c:pt idx="31">
                  <c:v>9.3655404412195136</c:v>
                </c:pt>
                <c:pt idx="32">
                  <c:v>9.6488637797518759</c:v>
                </c:pt>
                <c:pt idx="33">
                  <c:v>10.051734477380313</c:v>
                </c:pt>
                <c:pt idx="34">
                  <c:v>10.072938198308124</c:v>
                </c:pt>
                <c:pt idx="35">
                  <c:v>10.373432648266693</c:v>
                </c:pt>
                <c:pt idx="36">
                  <c:v>11.669461308412675</c:v>
                </c:pt>
                <c:pt idx="37">
                  <c:v>11.284672311452741</c:v>
                </c:pt>
                <c:pt idx="38">
                  <c:v>11.542889403733154</c:v>
                </c:pt>
                <c:pt idx="39">
                  <c:v>12.204107277819478</c:v>
                </c:pt>
                <c:pt idx="40">
                  <c:v>12.961977695766929</c:v>
                </c:pt>
                <c:pt idx="41">
                  <c:v>13.883884261505619</c:v>
                </c:pt>
                <c:pt idx="42">
                  <c:v>14.084734231521217</c:v>
                </c:pt>
                <c:pt idx="43">
                  <c:v>14.164085579778673</c:v>
                </c:pt>
                <c:pt idx="44">
                  <c:v>14.476417689887127</c:v>
                </c:pt>
                <c:pt idx="45">
                  <c:v>14.909988253398772</c:v>
                </c:pt>
                <c:pt idx="46">
                  <c:v>14.806441248131666</c:v>
                </c:pt>
                <c:pt idx="47">
                  <c:v>15.292695903519167</c:v>
                </c:pt>
                <c:pt idx="48">
                  <c:v>16.740532798774087</c:v>
                </c:pt>
                <c:pt idx="49">
                  <c:v>16.273140349119917</c:v>
                </c:pt>
                <c:pt idx="50">
                  <c:v>16.472429309005857</c:v>
                </c:pt>
                <c:pt idx="51">
                  <c:v>16.876861016763947</c:v>
                </c:pt>
                <c:pt idx="52">
                  <c:v>16.838616268587401</c:v>
                </c:pt>
                <c:pt idx="53">
                  <c:v>17.317846378391454</c:v>
                </c:pt>
                <c:pt idx="54">
                  <c:v>18.005211172149497</c:v>
                </c:pt>
                <c:pt idx="55">
                  <c:v>18.007032350634095</c:v>
                </c:pt>
                <c:pt idx="56">
                  <c:v>18.467530338882291</c:v>
                </c:pt>
                <c:pt idx="57">
                  <c:v>18.271233315078188</c:v>
                </c:pt>
                <c:pt idx="58">
                  <c:v>17.136118782464131</c:v>
                </c:pt>
                <c:pt idx="59">
                  <c:v>16.701767713887659</c:v>
                </c:pt>
                <c:pt idx="60">
                  <c:v>16.879592784490843</c:v>
                </c:pt>
                <c:pt idx="61">
                  <c:v>14.869792242560159</c:v>
                </c:pt>
                <c:pt idx="62">
                  <c:v>14.914411115432797</c:v>
                </c:pt>
                <c:pt idx="63">
                  <c:v>15.065829098009321</c:v>
                </c:pt>
                <c:pt idx="64">
                  <c:v>15.400275518287884</c:v>
                </c:pt>
                <c:pt idx="65">
                  <c:v>16.041460429043635</c:v>
                </c:pt>
                <c:pt idx="66">
                  <c:v>16.456298870999422</c:v>
                </c:pt>
                <c:pt idx="67">
                  <c:v>16.414151597498741</c:v>
                </c:pt>
                <c:pt idx="68">
                  <c:v>16.647262443527204</c:v>
                </c:pt>
                <c:pt idx="69">
                  <c:v>17.043498848104608</c:v>
                </c:pt>
                <c:pt idx="70">
                  <c:v>17.401230336150523</c:v>
                </c:pt>
                <c:pt idx="71">
                  <c:v>17.838833509163777</c:v>
                </c:pt>
                <c:pt idx="72">
                  <c:v>19.860731879599289</c:v>
                </c:pt>
                <c:pt idx="73">
                  <c:v>19.387875894491327</c:v>
                </c:pt>
                <c:pt idx="74">
                  <c:v>19.82014561622826</c:v>
                </c:pt>
                <c:pt idx="75">
                  <c:v>20.344384851437365</c:v>
                </c:pt>
                <c:pt idx="76">
                  <c:v>20.941731394385307</c:v>
                </c:pt>
                <c:pt idx="77">
                  <c:v>21.425644534578325</c:v>
                </c:pt>
                <c:pt idx="78">
                  <c:v>21.985396750237079</c:v>
                </c:pt>
                <c:pt idx="79">
                  <c:v>22.196653454450374</c:v>
                </c:pt>
                <c:pt idx="80">
                  <c:v>22.683688614902703</c:v>
                </c:pt>
                <c:pt idx="81">
                  <c:v>23.012151163017588</c:v>
                </c:pt>
                <c:pt idx="82">
                  <c:v>23.217814247599623</c:v>
                </c:pt>
                <c:pt idx="83">
                  <c:v>23.759744930944816</c:v>
                </c:pt>
                <c:pt idx="84">
                  <c:v>26.032315511367408</c:v>
                </c:pt>
                <c:pt idx="85">
                  <c:v>25.116262733614924</c:v>
                </c:pt>
                <c:pt idx="86">
                  <c:v>25.414155500024066</c:v>
                </c:pt>
                <c:pt idx="87">
                  <c:v>25.741967627251594</c:v>
                </c:pt>
                <c:pt idx="88">
                  <c:v>26.043893003162346</c:v>
                </c:pt>
                <c:pt idx="89">
                  <c:v>26.226140935799556</c:v>
                </c:pt>
                <c:pt idx="90">
                  <c:v>26.955913171413222</c:v>
                </c:pt>
                <c:pt idx="91">
                  <c:v>27.094062567887676</c:v>
                </c:pt>
                <c:pt idx="92">
                  <c:v>27.398199374815444</c:v>
                </c:pt>
                <c:pt idx="93">
                  <c:v>27.942601657532592</c:v>
                </c:pt>
                <c:pt idx="94">
                  <c:v>27.794695947747787</c:v>
                </c:pt>
                <c:pt idx="95">
                  <c:v>28.514451701696167</c:v>
                </c:pt>
                <c:pt idx="96">
                  <c:v>31.486614988559094</c:v>
                </c:pt>
                <c:pt idx="97">
                  <c:v>30.373484681937676</c:v>
                </c:pt>
                <c:pt idx="98">
                  <c:v>30.625067481167061</c:v>
                </c:pt>
                <c:pt idx="99">
                  <c:v>30.892130297515521</c:v>
                </c:pt>
                <c:pt idx="100">
                  <c:v>31.121078449864907</c:v>
                </c:pt>
                <c:pt idx="101">
                  <c:v>31.267423149520052</c:v>
                </c:pt>
                <c:pt idx="102">
                  <c:v>31.819890651240417</c:v>
                </c:pt>
                <c:pt idx="103">
                  <c:v>31.618650428692405</c:v>
                </c:pt>
                <c:pt idx="104">
                  <c:v>31.589901825471262</c:v>
                </c:pt>
                <c:pt idx="105">
                  <c:v>31.789711122067089</c:v>
                </c:pt>
                <c:pt idx="106">
                  <c:v>31.798817014490073</c:v>
                </c:pt>
                <c:pt idx="107">
                  <c:v>32.184126348159893</c:v>
                </c:pt>
                <c:pt idx="108">
                  <c:v>35.336846473352907</c:v>
                </c:pt>
                <c:pt idx="109">
                  <c:v>34.275489669365044</c:v>
                </c:pt>
                <c:pt idx="110">
                  <c:v>34.821452962211843</c:v>
                </c:pt>
                <c:pt idx="111">
                  <c:v>35.381075093693127</c:v>
                </c:pt>
                <c:pt idx="112">
                  <c:v>35.613275350479292</c:v>
                </c:pt>
                <c:pt idx="113">
                  <c:v>35.894647426349593</c:v>
                </c:pt>
                <c:pt idx="114">
                  <c:v>36.699738400719106</c:v>
                </c:pt>
                <c:pt idx="115">
                  <c:v>37.001013355742501</c:v>
                </c:pt>
                <c:pt idx="116">
                  <c:v>37.073860495126397</c:v>
                </c:pt>
                <c:pt idx="117">
                  <c:v>36.882246501711251</c:v>
                </c:pt>
                <c:pt idx="118">
                  <c:v>36.783122358478174</c:v>
                </c:pt>
                <c:pt idx="119">
                  <c:v>37.559594813804011</c:v>
                </c:pt>
                <c:pt idx="120">
                  <c:v>40.528505996230159</c:v>
                </c:pt>
                <c:pt idx="121">
                  <c:v>38.844696403042413</c:v>
                </c:pt>
                <c:pt idx="122">
                  <c:v>39.245095501298891</c:v>
                </c:pt>
                <c:pt idx="123">
                  <c:v>38.399938600268229</c:v>
                </c:pt>
                <c:pt idx="124">
                  <c:v>38.867851386632289</c:v>
                </c:pt>
                <c:pt idx="125">
                  <c:v>38.883201319573892</c:v>
                </c:pt>
                <c:pt idx="126">
                  <c:v>39.120344775103966</c:v>
                </c:pt>
                <c:pt idx="127">
                  <c:v>39.257193329803712</c:v>
                </c:pt>
                <c:pt idx="128">
                  <c:v>39.465848350467589</c:v>
                </c:pt>
                <c:pt idx="129">
                  <c:v>39.412383753526903</c:v>
                </c:pt>
                <c:pt idx="130">
                  <c:v>38.805671149801036</c:v>
                </c:pt>
                <c:pt idx="131">
                  <c:v>39.209842689204187</c:v>
                </c:pt>
                <c:pt idx="132">
                  <c:v>41.127023296775342</c:v>
                </c:pt>
                <c:pt idx="133">
                  <c:v>40.369933383892715</c:v>
                </c:pt>
                <c:pt idx="134">
                  <c:v>40.618784415395204</c:v>
                </c:pt>
                <c:pt idx="135">
                  <c:v>40.363559259196627</c:v>
                </c:pt>
                <c:pt idx="136">
                  <c:v>41.232651648881991</c:v>
                </c:pt>
                <c:pt idx="137">
                  <c:v>41.393305608058974</c:v>
                </c:pt>
                <c:pt idx="138">
                  <c:v>41.544073169748145</c:v>
                </c:pt>
                <c:pt idx="139">
                  <c:v>41.721247819463976</c:v>
                </c:pt>
                <c:pt idx="140">
                  <c:v>42.096540671468503</c:v>
                </c:pt>
                <c:pt idx="141">
                  <c:v>41.695230983969722</c:v>
                </c:pt>
                <c:pt idx="142">
                  <c:v>41.836372316526024</c:v>
                </c:pt>
                <c:pt idx="143">
                  <c:v>42.596063912958073</c:v>
                </c:pt>
                <c:pt idx="144">
                  <c:v>45.763223381850388</c:v>
                </c:pt>
                <c:pt idx="145">
                  <c:v>44.185042140769291</c:v>
                </c:pt>
                <c:pt idx="146">
                  <c:v>44.631360953673124</c:v>
                </c:pt>
                <c:pt idx="147">
                  <c:v>45.125420659708901</c:v>
                </c:pt>
                <c:pt idx="148">
                  <c:v>45.666700922166733</c:v>
                </c:pt>
                <c:pt idx="149">
                  <c:v>46.365773291897192</c:v>
                </c:pt>
                <c:pt idx="150">
                  <c:v>46.644153431685652</c:v>
                </c:pt>
                <c:pt idx="151">
                  <c:v>46.871540573905371</c:v>
                </c:pt>
                <c:pt idx="152">
                  <c:v>47.050926654638218</c:v>
                </c:pt>
                <c:pt idx="153">
                  <c:v>47.023869145724206</c:v>
                </c:pt>
                <c:pt idx="154">
                  <c:v>46.896646820157329</c:v>
                </c:pt>
                <c:pt idx="155">
                  <c:v>47.393568378097463</c:v>
                </c:pt>
                <c:pt idx="156">
                  <c:v>49.975739300901616</c:v>
                </c:pt>
                <c:pt idx="157">
                  <c:v>49.453841580886994</c:v>
                </c:pt>
                <c:pt idx="158">
                  <c:v>50.033366591521379</c:v>
                </c:pt>
                <c:pt idx="159">
                  <c:v>50.154214792392153</c:v>
                </c:pt>
                <c:pt idx="160">
                  <c:v>50.295486209125933</c:v>
                </c:pt>
                <c:pt idx="161">
                  <c:v>51.022786845367634</c:v>
                </c:pt>
                <c:pt idx="162">
                  <c:v>51.543383723607541</c:v>
                </c:pt>
                <c:pt idx="163">
                  <c:v>51.0917314594274</c:v>
                </c:pt>
                <c:pt idx="164">
                  <c:v>51.278272169921159</c:v>
                </c:pt>
                <c:pt idx="165">
                  <c:v>51.475609867145032</c:v>
                </c:pt>
                <c:pt idx="166">
                  <c:v>51.601141098404774</c:v>
                </c:pt>
                <c:pt idx="167">
                  <c:v>52.182487287523756</c:v>
                </c:pt>
                <c:pt idx="168">
                  <c:v>55.210586770699308</c:v>
                </c:pt>
                <c:pt idx="169">
                  <c:v>54.111765723599738</c:v>
                </c:pt>
                <c:pt idx="170">
                  <c:v>54.694542838670898</c:v>
                </c:pt>
                <c:pt idx="171">
                  <c:v>55.125771886988069</c:v>
                </c:pt>
                <c:pt idx="172">
                  <c:v>56.094899009148818</c:v>
                </c:pt>
                <c:pt idx="173">
                  <c:v>56.271032985444883</c:v>
                </c:pt>
                <c:pt idx="174">
                  <c:v>57.401854740202381</c:v>
                </c:pt>
                <c:pt idx="175">
                  <c:v>57.120352580154623</c:v>
                </c:pt>
                <c:pt idx="176">
                  <c:v>57.717178786392672</c:v>
                </c:pt>
                <c:pt idx="177">
                  <c:v>57.568362487365569</c:v>
                </c:pt>
                <c:pt idx="178">
                  <c:v>57.521141930943514</c:v>
                </c:pt>
                <c:pt idx="179">
                  <c:v>58.396868613679906</c:v>
                </c:pt>
                <c:pt idx="180">
                  <c:v>61.281745417459639</c:v>
                </c:pt>
                <c:pt idx="181">
                  <c:v>59.476046949981324</c:v>
                </c:pt>
                <c:pt idx="182">
                  <c:v>60.11528059807501</c:v>
                </c:pt>
                <c:pt idx="183">
                  <c:v>60.022400495360543</c:v>
                </c:pt>
                <c:pt idx="184">
                  <c:v>60.405758566368299</c:v>
                </c:pt>
                <c:pt idx="185">
                  <c:v>60.795230593717193</c:v>
                </c:pt>
                <c:pt idx="186">
                  <c:v>61.594077527568089</c:v>
                </c:pt>
                <c:pt idx="187">
                  <c:v>61.596158874407628</c:v>
                </c:pt>
                <c:pt idx="188">
                  <c:v>61.899385092093091</c:v>
                </c:pt>
                <c:pt idx="189">
                  <c:v>62.78746977168926</c:v>
                </c:pt>
                <c:pt idx="190">
                  <c:v>62.547594548432293</c:v>
                </c:pt>
                <c:pt idx="191">
                  <c:v>63.995301359509739</c:v>
                </c:pt>
                <c:pt idx="192">
                  <c:v>67.20187633417585</c:v>
                </c:pt>
                <c:pt idx="193">
                  <c:v>65.852383077089186</c:v>
                </c:pt>
                <c:pt idx="194">
                  <c:v>66.751654995947874</c:v>
                </c:pt>
                <c:pt idx="195">
                  <c:v>68.069147545376609</c:v>
                </c:pt>
                <c:pt idx="196">
                  <c:v>68.881783402039446</c:v>
                </c:pt>
                <c:pt idx="197">
                  <c:v>69.033071300438507</c:v>
                </c:pt>
                <c:pt idx="198">
                  <c:v>70.756166315222572</c:v>
                </c:pt>
                <c:pt idx="199">
                  <c:v>71.139654470407805</c:v>
                </c:pt>
                <c:pt idx="200">
                  <c:v>71.929005259303281</c:v>
                </c:pt>
                <c:pt idx="201">
                  <c:v>72.878229502310944</c:v>
                </c:pt>
                <c:pt idx="202">
                  <c:v>72.680111300022233</c:v>
                </c:pt>
                <c:pt idx="203">
                  <c:v>73.006622585475057</c:v>
                </c:pt>
                <c:pt idx="204">
                  <c:v>76.297101854610119</c:v>
                </c:pt>
                <c:pt idx="205">
                  <c:v>74.92640487659564</c:v>
                </c:pt>
                <c:pt idx="206">
                  <c:v>75.68063293757389</c:v>
                </c:pt>
                <c:pt idx="207">
                  <c:v>75.789123141584923</c:v>
                </c:pt>
                <c:pt idx="208">
                  <c:v>77.018028366155733</c:v>
                </c:pt>
                <c:pt idx="209">
                  <c:v>77.002158096504246</c:v>
                </c:pt>
                <c:pt idx="210">
                  <c:v>77.509226220287147</c:v>
                </c:pt>
                <c:pt idx="211">
                  <c:v>77.243594329890854</c:v>
                </c:pt>
                <c:pt idx="212">
                  <c:v>77.812322353795139</c:v>
                </c:pt>
                <c:pt idx="213">
                  <c:v>78.839076766575644</c:v>
                </c:pt>
                <c:pt idx="214">
                  <c:v>79.109001434828471</c:v>
                </c:pt>
                <c:pt idx="215">
                  <c:v>81.058703086767451</c:v>
                </c:pt>
                <c:pt idx="216">
                  <c:v>86.184540015844235</c:v>
                </c:pt>
                <c:pt idx="217">
                  <c:v>84.958366559000325</c:v>
                </c:pt>
                <c:pt idx="218">
                  <c:v>86.713722449797245</c:v>
                </c:pt>
                <c:pt idx="219">
                  <c:v>88.721961981598298</c:v>
                </c:pt>
                <c:pt idx="220">
                  <c:v>89.07553077596512</c:v>
                </c:pt>
                <c:pt idx="221">
                  <c:v>89.749509907861366</c:v>
                </c:pt>
                <c:pt idx="222">
                  <c:v>90.568767049157501</c:v>
                </c:pt>
                <c:pt idx="223">
                  <c:v>92.13263903071676</c:v>
                </c:pt>
                <c:pt idx="224">
                  <c:v>95.395020117518044</c:v>
                </c:pt>
                <c:pt idx="225">
                  <c:v>97.689054587223396</c:v>
                </c:pt>
                <c:pt idx="226">
                  <c:v>98.391118893035667</c:v>
                </c:pt>
                <c:pt idx="2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E-4A22-B205-CAD55FDC1680}"/>
            </c:ext>
          </c:extLst>
        </c:ser>
        <c:ser>
          <c:idx val="1"/>
          <c:order val="1"/>
          <c:tx>
            <c:strRef>
              <c:f>Лист5!$V$14</c:f>
              <c:strCache>
                <c:ptCount val="1"/>
                <c:pt idx="0">
                  <c:v>Курс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Лист5!$V$171:$V$398</c:f>
              <c:numCache>
                <c:formatCode>General</c:formatCode>
                <c:ptCount val="228"/>
                <c:pt idx="0">
                  <c:v>27.834154827486227</c:v>
                </c:pt>
                <c:pt idx="1">
                  <c:v>27.582874263071421</c:v>
                </c:pt>
                <c:pt idx="2">
                  <c:v>27.563544988885667</c:v>
                </c:pt>
                <c:pt idx="3">
                  <c:v>27.68918527109307</c:v>
                </c:pt>
                <c:pt idx="4">
                  <c:v>27.901807287136371</c:v>
                </c:pt>
                <c:pt idx="5">
                  <c:v>28.056441480622404</c:v>
                </c:pt>
                <c:pt idx="6">
                  <c:v>19.367932734125834</c:v>
                </c:pt>
                <c:pt idx="7">
                  <c:v>28.201411037015561</c:v>
                </c:pt>
                <c:pt idx="8">
                  <c:v>28.23040494829419</c:v>
                </c:pt>
                <c:pt idx="9">
                  <c:v>28.269063496665702</c:v>
                </c:pt>
                <c:pt idx="10">
                  <c:v>27.650526722721562</c:v>
                </c:pt>
                <c:pt idx="11">
                  <c:v>26.819367932734124</c:v>
                </c:pt>
                <c:pt idx="12">
                  <c:v>26.916014303662898</c:v>
                </c:pt>
                <c:pt idx="13">
                  <c:v>26.80003865854837</c:v>
                </c:pt>
                <c:pt idx="14">
                  <c:v>26.616410553783705</c:v>
                </c:pt>
                <c:pt idx="15">
                  <c:v>26.877355755291386</c:v>
                </c:pt>
                <c:pt idx="16">
                  <c:v>27.002996037498793</c:v>
                </c:pt>
                <c:pt idx="17">
                  <c:v>27.51522180342128</c:v>
                </c:pt>
                <c:pt idx="18">
                  <c:v>27.573209625978546</c:v>
                </c:pt>
                <c:pt idx="19">
                  <c:v>27.505557166328405</c:v>
                </c:pt>
                <c:pt idx="20">
                  <c:v>27.505557166328405</c:v>
                </c:pt>
                <c:pt idx="21">
                  <c:v>27.602203537257175</c:v>
                </c:pt>
                <c:pt idx="22">
                  <c:v>27.853484101671981</c:v>
                </c:pt>
                <c:pt idx="23">
                  <c:v>27.766502367836086</c:v>
                </c:pt>
                <c:pt idx="24">
                  <c:v>27.51522180342128</c:v>
                </c:pt>
                <c:pt idx="25">
                  <c:v>27.321929061563736</c:v>
                </c:pt>
                <c:pt idx="26">
                  <c:v>26.887020392384269</c:v>
                </c:pt>
                <c:pt idx="27">
                  <c:v>26.722721561805351</c:v>
                </c:pt>
                <c:pt idx="28">
                  <c:v>27.51522180342128</c:v>
                </c:pt>
                <c:pt idx="29">
                  <c:v>25.978544505653812</c:v>
                </c:pt>
                <c:pt idx="30">
                  <c:v>25.978544505653812</c:v>
                </c:pt>
                <c:pt idx="31">
                  <c:v>25.727263941239006</c:v>
                </c:pt>
                <c:pt idx="32">
                  <c:v>25.852904223446412</c:v>
                </c:pt>
                <c:pt idx="33">
                  <c:v>25.910892046003671</c:v>
                </c:pt>
                <c:pt idx="34">
                  <c:v>25.669276118681744</c:v>
                </c:pt>
                <c:pt idx="35">
                  <c:v>25.408330917174059</c:v>
                </c:pt>
                <c:pt idx="36">
                  <c:v>25.640282207403114</c:v>
                </c:pt>
                <c:pt idx="37">
                  <c:v>25.591959021938727</c:v>
                </c:pt>
                <c:pt idx="38">
                  <c:v>25.137721078573502</c:v>
                </c:pt>
                <c:pt idx="39">
                  <c:v>25.118391804387745</c:v>
                </c:pt>
                <c:pt idx="40">
                  <c:v>25.012080796366096</c:v>
                </c:pt>
                <c:pt idx="41">
                  <c:v>25.050739344737607</c:v>
                </c:pt>
                <c:pt idx="42">
                  <c:v>24.702812409394024</c:v>
                </c:pt>
                <c:pt idx="43">
                  <c:v>24.596501401372379</c:v>
                </c:pt>
                <c:pt idx="44">
                  <c:v>24.345220836957573</c:v>
                </c:pt>
                <c:pt idx="45">
                  <c:v>24.171257369285783</c:v>
                </c:pt>
                <c:pt idx="46">
                  <c:v>23.543055958248768</c:v>
                </c:pt>
                <c:pt idx="47">
                  <c:v>23.726684063013433</c:v>
                </c:pt>
                <c:pt idx="48">
                  <c:v>23.659031603363296</c:v>
                </c:pt>
                <c:pt idx="49">
                  <c:v>23.823330433942203</c:v>
                </c:pt>
                <c:pt idx="50">
                  <c:v>23.127476563255048</c:v>
                </c:pt>
                <c:pt idx="51">
                  <c:v>22.808543539190104</c:v>
                </c:pt>
                <c:pt idx="52">
                  <c:v>22.914854547211753</c:v>
                </c:pt>
                <c:pt idx="53">
                  <c:v>22.731226442447088</c:v>
                </c:pt>
                <c:pt idx="54">
                  <c:v>22.653909345704072</c:v>
                </c:pt>
                <c:pt idx="55">
                  <c:v>23.204793659998067</c:v>
                </c:pt>
                <c:pt idx="56">
                  <c:v>24.151928095100029</c:v>
                </c:pt>
                <c:pt idx="57">
                  <c:v>25.369672368802551</c:v>
                </c:pt>
                <c:pt idx="58">
                  <c:v>26.742050835991112</c:v>
                </c:pt>
                <c:pt idx="59">
                  <c:v>27.321929061563736</c:v>
                </c:pt>
                <c:pt idx="60">
                  <c:v>31.477723011500917</c:v>
                </c:pt>
                <c:pt idx="61">
                  <c:v>35.2952546631874</c:v>
                </c:pt>
                <c:pt idx="62">
                  <c:v>33.371991881704844</c:v>
                </c:pt>
                <c:pt idx="63">
                  <c:v>32.289552527302597</c:v>
                </c:pt>
                <c:pt idx="64">
                  <c:v>30.115009181405238</c:v>
                </c:pt>
                <c:pt idx="65">
                  <c:v>30.105344544312359</c:v>
                </c:pt>
                <c:pt idx="66">
                  <c:v>30.317966560355661</c:v>
                </c:pt>
                <c:pt idx="67">
                  <c:v>31.207113172900357</c:v>
                </c:pt>
                <c:pt idx="68">
                  <c:v>29.844399342804678</c:v>
                </c:pt>
                <c:pt idx="69">
                  <c:v>28.346380593408718</c:v>
                </c:pt>
                <c:pt idx="70">
                  <c:v>27.708514545278824</c:v>
                </c:pt>
                <c:pt idx="71">
                  <c:v>29.167874746303276</c:v>
                </c:pt>
                <c:pt idx="72">
                  <c:v>29.032569827002995</c:v>
                </c:pt>
                <c:pt idx="73">
                  <c:v>29.032569827002995</c:v>
                </c:pt>
                <c:pt idx="74">
                  <c:v>28.926258818981346</c:v>
                </c:pt>
                <c:pt idx="75">
                  <c:v>28.172417125736928</c:v>
                </c:pt>
                <c:pt idx="76">
                  <c:v>29.283850391417804</c:v>
                </c:pt>
                <c:pt idx="77">
                  <c:v>30.153667729776746</c:v>
                </c:pt>
                <c:pt idx="78">
                  <c:v>29.941045713733452</c:v>
                </c:pt>
                <c:pt idx="79">
                  <c:v>29.013240552817241</c:v>
                </c:pt>
                <c:pt idx="80">
                  <c:v>29.709094423504396</c:v>
                </c:pt>
                <c:pt idx="81">
                  <c:v>29.11955156083889</c:v>
                </c:pt>
                <c:pt idx="82">
                  <c:v>29.738088334783029</c:v>
                </c:pt>
                <c:pt idx="83">
                  <c:v>29.825070068618924</c:v>
                </c:pt>
                <c:pt idx="84">
                  <c:v>28.674978254566543</c:v>
                </c:pt>
                <c:pt idx="85">
                  <c:v>28.800618536773946</c:v>
                </c:pt>
                <c:pt idx="86">
                  <c:v>27.524886440514159</c:v>
                </c:pt>
                <c:pt idx="87">
                  <c:v>27.41857543249251</c:v>
                </c:pt>
                <c:pt idx="88">
                  <c:v>27.128636319706196</c:v>
                </c:pt>
                <c:pt idx="89">
                  <c:v>26.945008214941527</c:v>
                </c:pt>
                <c:pt idx="90">
                  <c:v>27.138300956799071</c:v>
                </c:pt>
                <c:pt idx="91">
                  <c:v>26.935343577848652</c:v>
                </c:pt>
                <c:pt idx="92">
                  <c:v>29.834734705711803</c:v>
                </c:pt>
                <c:pt idx="93">
                  <c:v>30.298637286169907</c:v>
                </c:pt>
                <c:pt idx="94">
                  <c:v>29.699429786411521</c:v>
                </c:pt>
                <c:pt idx="95">
                  <c:v>30.61757031023485</c:v>
                </c:pt>
                <c:pt idx="96">
                  <c:v>29.844399342804678</c:v>
                </c:pt>
                <c:pt idx="97">
                  <c:v>28.877935633516962</c:v>
                </c:pt>
                <c:pt idx="98">
                  <c:v>28.597661157823524</c:v>
                </c:pt>
                <c:pt idx="99">
                  <c:v>28.810283173866818</c:v>
                </c:pt>
                <c:pt idx="100">
                  <c:v>29.177539383396155</c:v>
                </c:pt>
                <c:pt idx="101">
                  <c:v>31.719338938822847</c:v>
                </c:pt>
                <c:pt idx="102">
                  <c:v>31.439064463129412</c:v>
                </c:pt>
                <c:pt idx="103">
                  <c:v>30.79153377790664</c:v>
                </c:pt>
                <c:pt idx="104">
                  <c:v>30.627234947327729</c:v>
                </c:pt>
                <c:pt idx="105">
                  <c:v>30.076350633033734</c:v>
                </c:pt>
                <c:pt idx="106">
                  <c:v>30.25031410070552</c:v>
                </c:pt>
                <c:pt idx="107">
                  <c:v>29.699429786411521</c:v>
                </c:pt>
                <c:pt idx="108">
                  <c:v>29.283850391417804</c:v>
                </c:pt>
                <c:pt idx="109">
                  <c:v>29.158210109210401</c:v>
                </c:pt>
                <c:pt idx="110">
                  <c:v>29.854063979897553</c:v>
                </c:pt>
                <c:pt idx="111">
                  <c:v>30.288972649077028</c:v>
                </c:pt>
                <c:pt idx="112">
                  <c:v>30.182661641055379</c:v>
                </c:pt>
                <c:pt idx="113">
                  <c:v>30.762539866628007</c:v>
                </c:pt>
                <c:pt idx="114">
                  <c:v>31.342418092200639</c:v>
                </c:pt>
                <c:pt idx="115">
                  <c:v>31.941625591959017</c:v>
                </c:pt>
                <c:pt idx="116">
                  <c:v>31.642021842079831</c:v>
                </c:pt>
                <c:pt idx="117">
                  <c:v>30.675558132792112</c:v>
                </c:pt>
                <c:pt idx="118">
                  <c:v>31.361747366386396</c:v>
                </c:pt>
                <c:pt idx="119">
                  <c:v>32.14458297090944</c:v>
                </c:pt>
                <c:pt idx="120">
                  <c:v>32.734125833574943</c:v>
                </c:pt>
                <c:pt idx="121">
                  <c:v>33.690924905769791</c:v>
                </c:pt>
                <c:pt idx="122">
                  <c:v>34.956992364936696</c:v>
                </c:pt>
                <c:pt idx="123">
                  <c:v>34.425437324828451</c:v>
                </c:pt>
                <c:pt idx="124">
                  <c:v>33.613607809026774</c:v>
                </c:pt>
                <c:pt idx="125">
                  <c:v>33.130375954382913</c:v>
                </c:pt>
                <c:pt idx="126">
                  <c:v>33.903546921813081</c:v>
                </c:pt>
                <c:pt idx="127">
                  <c:v>34.831352082729296</c:v>
                </c:pt>
                <c:pt idx="128">
                  <c:v>37.015560065719527</c:v>
                </c:pt>
                <c:pt idx="129">
                  <c:v>40.968396636706295</c:v>
                </c:pt>
                <c:pt idx="130">
                  <c:v>45.742727360587608</c:v>
                </c:pt>
                <c:pt idx="131">
                  <c:v>53.899681066975937</c:v>
                </c:pt>
                <c:pt idx="132">
                  <c:v>62.965110660094723</c:v>
                </c:pt>
                <c:pt idx="133">
                  <c:v>62.356238523243448</c:v>
                </c:pt>
                <c:pt idx="134">
                  <c:v>58.335749492606553</c:v>
                </c:pt>
                <c:pt idx="135">
                  <c:v>51.435198608292261</c:v>
                </c:pt>
                <c:pt idx="136">
                  <c:v>48.777423407751044</c:v>
                </c:pt>
                <c:pt idx="137">
                  <c:v>52.62394897071615</c:v>
                </c:pt>
                <c:pt idx="138">
                  <c:v>55.262394897071616</c:v>
                </c:pt>
                <c:pt idx="139">
                  <c:v>63.226055861602404</c:v>
                </c:pt>
                <c:pt idx="140">
                  <c:v>64.540446506233693</c:v>
                </c:pt>
                <c:pt idx="141">
                  <c:v>61.128829612448051</c:v>
                </c:pt>
                <c:pt idx="142">
                  <c:v>62.849135014980185</c:v>
                </c:pt>
                <c:pt idx="143">
                  <c:v>67.362520537353831</c:v>
                </c:pt>
                <c:pt idx="144">
                  <c:v>75.316516864791737</c:v>
                </c:pt>
                <c:pt idx="145">
                  <c:v>74.736638639219095</c:v>
                </c:pt>
                <c:pt idx="146">
                  <c:v>68.058374408040976</c:v>
                </c:pt>
                <c:pt idx="147">
                  <c:v>64.443800135304926</c:v>
                </c:pt>
                <c:pt idx="148">
                  <c:v>63.631970619503242</c:v>
                </c:pt>
                <c:pt idx="149">
                  <c:v>63.03276311974485</c:v>
                </c:pt>
                <c:pt idx="150">
                  <c:v>62.182275055571672</c:v>
                </c:pt>
                <c:pt idx="151">
                  <c:v>62.762153281144293</c:v>
                </c:pt>
                <c:pt idx="152">
                  <c:v>62.394897071614963</c:v>
                </c:pt>
                <c:pt idx="153">
                  <c:v>60.51995747559679</c:v>
                </c:pt>
                <c:pt idx="154">
                  <c:v>62.15328114429304</c:v>
                </c:pt>
                <c:pt idx="155">
                  <c:v>60.00773170967431</c:v>
                </c:pt>
                <c:pt idx="156">
                  <c:v>57.630230984826525</c:v>
                </c:pt>
                <c:pt idx="157">
                  <c:v>56.576785541702911</c:v>
                </c:pt>
                <c:pt idx="158">
                  <c:v>56.064559775780417</c:v>
                </c:pt>
                <c:pt idx="159">
                  <c:v>54.547211752198699</c:v>
                </c:pt>
                <c:pt idx="160">
                  <c:v>55.040108243935443</c:v>
                </c:pt>
                <c:pt idx="161">
                  <c:v>55.948584130665893</c:v>
                </c:pt>
                <c:pt idx="162">
                  <c:v>57.688218807383784</c:v>
                </c:pt>
                <c:pt idx="163">
                  <c:v>57.610901710640768</c:v>
                </c:pt>
                <c:pt idx="164">
                  <c:v>55.803614574272743</c:v>
                </c:pt>
                <c:pt idx="165">
                  <c:v>55.764956025901235</c:v>
                </c:pt>
                <c:pt idx="166">
                  <c:v>56.953706388325116</c:v>
                </c:pt>
                <c:pt idx="167">
                  <c:v>56.605779452981544</c:v>
                </c:pt>
                <c:pt idx="168">
                  <c:v>54.605199574755972</c:v>
                </c:pt>
                <c:pt idx="169">
                  <c:v>54.904803324635168</c:v>
                </c:pt>
                <c:pt idx="170">
                  <c:v>55.146419251957091</c:v>
                </c:pt>
                <c:pt idx="171">
                  <c:v>58.731999613414523</c:v>
                </c:pt>
                <c:pt idx="172">
                  <c:v>60.143036628974578</c:v>
                </c:pt>
                <c:pt idx="173">
                  <c:v>60.664927031989947</c:v>
                </c:pt>
                <c:pt idx="174">
                  <c:v>60.751908765825846</c:v>
                </c:pt>
                <c:pt idx="175">
                  <c:v>63.863921909732291</c:v>
                </c:pt>
                <c:pt idx="176">
                  <c:v>65.400599207499752</c:v>
                </c:pt>
                <c:pt idx="177">
                  <c:v>63.641635256596111</c:v>
                </c:pt>
                <c:pt idx="178">
                  <c:v>64.134531748332847</c:v>
                </c:pt>
                <c:pt idx="179">
                  <c:v>65.08166618343482</c:v>
                </c:pt>
                <c:pt idx="180">
                  <c:v>64.279501304726011</c:v>
                </c:pt>
                <c:pt idx="181">
                  <c:v>63.60297670822461</c:v>
                </c:pt>
                <c:pt idx="182">
                  <c:v>62.907122837537457</c:v>
                </c:pt>
                <c:pt idx="183">
                  <c:v>62.433555619986464</c:v>
                </c:pt>
                <c:pt idx="184">
                  <c:v>62.646177636029762</c:v>
                </c:pt>
                <c:pt idx="185">
                  <c:v>62.017976224992758</c:v>
                </c:pt>
                <c:pt idx="186">
                  <c:v>61.099835701169418</c:v>
                </c:pt>
                <c:pt idx="187">
                  <c:v>63.487001063110085</c:v>
                </c:pt>
                <c:pt idx="188">
                  <c:v>62.781482555330037</c:v>
                </c:pt>
                <c:pt idx="189">
                  <c:v>62.211268966850298</c:v>
                </c:pt>
                <c:pt idx="190">
                  <c:v>61.72803711220643</c:v>
                </c:pt>
                <c:pt idx="191">
                  <c:v>60.819561225475979</c:v>
                </c:pt>
                <c:pt idx="192">
                  <c:v>59.737121871073739</c:v>
                </c:pt>
                <c:pt idx="193">
                  <c:v>40.38851841113366</c:v>
                </c:pt>
                <c:pt idx="194">
                  <c:v>71.247704648690444</c:v>
                </c:pt>
                <c:pt idx="195">
                  <c:v>72.252826906349682</c:v>
                </c:pt>
                <c:pt idx="196">
                  <c:v>70.068618923359423</c:v>
                </c:pt>
                <c:pt idx="197">
                  <c:v>66.879288682709969</c:v>
                </c:pt>
                <c:pt idx="198">
                  <c:v>68.899197835121299</c:v>
                </c:pt>
                <c:pt idx="199">
                  <c:v>71.32502174543346</c:v>
                </c:pt>
                <c:pt idx="200">
                  <c:v>73.190296704358758</c:v>
                </c:pt>
                <c:pt idx="201">
                  <c:v>75.055571663284042</c:v>
                </c:pt>
                <c:pt idx="202">
                  <c:v>74.263071421668116</c:v>
                </c:pt>
                <c:pt idx="203">
                  <c:v>71.730936503334306</c:v>
                </c:pt>
                <c:pt idx="204">
                  <c:v>71.895235333913206</c:v>
                </c:pt>
                <c:pt idx="205">
                  <c:v>71.827582874263072</c:v>
                </c:pt>
                <c:pt idx="206">
                  <c:v>71.904899971006088</c:v>
                </c:pt>
                <c:pt idx="207">
                  <c:v>73.586546825166721</c:v>
                </c:pt>
                <c:pt idx="208">
                  <c:v>71.518314487291008</c:v>
                </c:pt>
                <c:pt idx="209">
                  <c:v>70.184594568473969</c:v>
                </c:pt>
                <c:pt idx="210">
                  <c:v>71.412003479269345</c:v>
                </c:pt>
                <c:pt idx="211">
                  <c:v>71.112399729390162</c:v>
                </c:pt>
                <c:pt idx="212">
                  <c:v>70.484198318353165</c:v>
                </c:pt>
                <c:pt idx="213">
                  <c:v>69.053832028607331</c:v>
                </c:pt>
                <c:pt idx="214">
                  <c:v>70.261911665216971</c:v>
                </c:pt>
                <c:pt idx="215">
                  <c:v>71.131729003575913</c:v>
                </c:pt>
                <c:pt idx="216">
                  <c:v>74.021455494346185</c:v>
                </c:pt>
                <c:pt idx="217">
                  <c:v>74.582004445733062</c:v>
                </c:pt>
                <c:pt idx="218">
                  <c:v>100</c:v>
                </c:pt>
                <c:pt idx="219">
                  <c:v>75.287522953513104</c:v>
                </c:pt>
                <c:pt idx="220">
                  <c:v>61.186817435005317</c:v>
                </c:pt>
                <c:pt idx="221">
                  <c:v>55.262394897071616</c:v>
                </c:pt>
                <c:pt idx="222">
                  <c:v>56.267517154730839</c:v>
                </c:pt>
                <c:pt idx="223">
                  <c:v>58.364743403885178</c:v>
                </c:pt>
                <c:pt idx="224">
                  <c:v>57.81385908959119</c:v>
                </c:pt>
                <c:pt idx="225">
                  <c:v>59.070261911665213</c:v>
                </c:pt>
                <c:pt idx="226">
                  <c:v>58.809316710157532</c:v>
                </c:pt>
                <c:pt idx="227">
                  <c:v>63.60297670822461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E-4A22-B205-CAD55FDC1680}"/>
            </c:ext>
          </c:extLst>
        </c:ser>
        <c:ser>
          <c:idx val="2"/>
          <c:order val="2"/>
          <c:tx>
            <c:strRef>
              <c:f>Лист5!$W$14</c:f>
              <c:strCache>
                <c:ptCount val="1"/>
                <c:pt idx="0">
                  <c:v>Оборот акц Газпром,руб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Лист5!$W$171:$W$398</c:f>
              <c:numCache>
                <c:formatCode>General</c:formatCode>
                <c:ptCount val="228"/>
                <c:pt idx="0">
                  <c:v>3.9070555023892068</c:v>
                </c:pt>
                <c:pt idx="1">
                  <c:v>3.9070555023892068</c:v>
                </c:pt>
                <c:pt idx="2">
                  <c:v>3.9070555023892068</c:v>
                </c:pt>
                <c:pt idx="3">
                  <c:v>3.9070555023892068</c:v>
                </c:pt>
                <c:pt idx="4">
                  <c:v>3.9070555023892068</c:v>
                </c:pt>
                <c:pt idx="5">
                  <c:v>3.9070555023892068</c:v>
                </c:pt>
                <c:pt idx="6">
                  <c:v>3.9070555023892068</c:v>
                </c:pt>
                <c:pt idx="7">
                  <c:v>3.9070555023892068</c:v>
                </c:pt>
                <c:pt idx="8">
                  <c:v>3.9070555023892068</c:v>
                </c:pt>
                <c:pt idx="9">
                  <c:v>3.9070555023892068</c:v>
                </c:pt>
                <c:pt idx="10">
                  <c:v>3.9070555023892068</c:v>
                </c:pt>
                <c:pt idx="11">
                  <c:v>3.9070555023892068</c:v>
                </c:pt>
                <c:pt idx="12">
                  <c:v>3.9070555023892068</c:v>
                </c:pt>
                <c:pt idx="13">
                  <c:v>3.9070555023892068</c:v>
                </c:pt>
                <c:pt idx="14">
                  <c:v>3.9070555023892068</c:v>
                </c:pt>
                <c:pt idx="15">
                  <c:v>3.9070555023892068</c:v>
                </c:pt>
                <c:pt idx="16">
                  <c:v>3.9070555023892068</c:v>
                </c:pt>
                <c:pt idx="17">
                  <c:v>3.9070555023892068</c:v>
                </c:pt>
                <c:pt idx="18">
                  <c:v>3.9070555023892068</c:v>
                </c:pt>
                <c:pt idx="19">
                  <c:v>3.9070555023892068</c:v>
                </c:pt>
                <c:pt idx="20">
                  <c:v>3.9070555023892068</c:v>
                </c:pt>
                <c:pt idx="21">
                  <c:v>3.9070555023892068</c:v>
                </c:pt>
                <c:pt idx="22">
                  <c:v>3.9070555023892068</c:v>
                </c:pt>
                <c:pt idx="23">
                  <c:v>3.9070555023892068</c:v>
                </c:pt>
                <c:pt idx="24">
                  <c:v>3.9070555023892068</c:v>
                </c:pt>
                <c:pt idx="25">
                  <c:v>3.7762466673137767</c:v>
                </c:pt>
                <c:pt idx="26">
                  <c:v>7.1628165199377696</c:v>
                </c:pt>
                <c:pt idx="27">
                  <c:v>19.318681017469853</c:v>
                </c:pt>
                <c:pt idx="28">
                  <c:v>68.580268659767569</c:v>
                </c:pt>
                <c:pt idx="29">
                  <c:v>31.903658968577744</c:v>
                </c:pt>
                <c:pt idx="30">
                  <c:v>10.854869669525902</c:v>
                </c:pt>
                <c:pt idx="31">
                  <c:v>41.020171280609169</c:v>
                </c:pt>
                <c:pt idx="32">
                  <c:v>21.608135497883939</c:v>
                </c:pt>
                <c:pt idx="33">
                  <c:v>40.495966922194029</c:v>
                </c:pt>
                <c:pt idx="34">
                  <c:v>74.904419598965276</c:v>
                </c:pt>
                <c:pt idx="35">
                  <c:v>15.618022708546492</c:v>
                </c:pt>
                <c:pt idx="36">
                  <c:v>33.613546053728491</c:v>
                </c:pt>
                <c:pt idx="37">
                  <c:v>48.302979424257252</c:v>
                </c:pt>
                <c:pt idx="38">
                  <c:v>35.104542345463166</c:v>
                </c:pt>
                <c:pt idx="39">
                  <c:v>3.3559580969080973</c:v>
                </c:pt>
                <c:pt idx="40">
                  <c:v>12.160576166003461</c:v>
                </c:pt>
                <c:pt idx="41">
                  <c:v>25.524632795509731</c:v>
                </c:pt>
                <c:pt idx="42">
                  <c:v>17.795163439514049</c:v>
                </c:pt>
                <c:pt idx="43">
                  <c:v>14.226898893254697</c:v>
                </c:pt>
                <c:pt idx="44">
                  <c:v>13.432964702012457</c:v>
                </c:pt>
                <c:pt idx="45">
                  <c:v>24.568169362651393</c:v>
                </c:pt>
                <c:pt idx="46">
                  <c:v>37.041645570031378</c:v>
                </c:pt>
                <c:pt idx="47">
                  <c:v>21.608164783876898</c:v>
                </c:pt>
                <c:pt idx="48">
                  <c:v>39.440514476548984</c:v>
                </c:pt>
                <c:pt idx="49">
                  <c:v>31.915907808597105</c:v>
                </c:pt>
                <c:pt idx="50">
                  <c:v>15.205009218841452</c:v>
                </c:pt>
                <c:pt idx="51">
                  <c:v>15.141196932058964</c:v>
                </c:pt>
                <c:pt idx="52">
                  <c:v>18.434340060911531</c:v>
                </c:pt>
                <c:pt idx="53">
                  <c:v>23.225638828166417</c:v>
                </c:pt>
                <c:pt idx="54">
                  <c:v>26.351893188836531</c:v>
                </c:pt>
                <c:pt idx="55">
                  <c:v>18.593740662602091</c:v>
                </c:pt>
                <c:pt idx="56">
                  <c:v>14.491706489054824</c:v>
                </c:pt>
                <c:pt idx="57">
                  <c:v>21.265159817482164</c:v>
                </c:pt>
                <c:pt idx="58">
                  <c:v>14.471169302812411</c:v>
                </c:pt>
                <c:pt idx="59">
                  <c:v>2.7506845519886238</c:v>
                </c:pt>
                <c:pt idx="60">
                  <c:v>13.551657840905738</c:v>
                </c:pt>
                <c:pt idx="61">
                  <c:v>10.654565209021229</c:v>
                </c:pt>
                <c:pt idx="62">
                  <c:v>14.96658003669623</c:v>
                </c:pt>
                <c:pt idx="63">
                  <c:v>15.045341784433983</c:v>
                </c:pt>
                <c:pt idx="64">
                  <c:v>22.910121583170984</c:v>
                </c:pt>
                <c:pt idx="65">
                  <c:v>29.560309699652631</c:v>
                </c:pt>
                <c:pt idx="66">
                  <c:v>24.200907840141724</c:v>
                </c:pt>
                <c:pt idx="67">
                  <c:v>13.988514305624465</c:v>
                </c:pt>
                <c:pt idx="68">
                  <c:v>24.349216022742286</c:v>
                </c:pt>
                <c:pt idx="69">
                  <c:v>28.018683762352538</c:v>
                </c:pt>
                <c:pt idx="70">
                  <c:v>23.892258846100805</c:v>
                </c:pt>
                <c:pt idx="71">
                  <c:v>1.3277773461948159</c:v>
                </c:pt>
                <c:pt idx="72">
                  <c:v>15.962769569026291</c:v>
                </c:pt>
                <c:pt idx="73">
                  <c:v>3.0930891813455377</c:v>
                </c:pt>
                <c:pt idx="74">
                  <c:v>25.252889796653108</c:v>
                </c:pt>
                <c:pt idx="75">
                  <c:v>14.23626401679212</c:v>
                </c:pt>
                <c:pt idx="76">
                  <c:v>8.0475738416169413</c:v>
                </c:pt>
                <c:pt idx="77">
                  <c:v>10.223077924767685</c:v>
                </c:pt>
                <c:pt idx="78">
                  <c:v>12.145458849176714</c:v>
                </c:pt>
                <c:pt idx="79">
                  <c:v>9.1070673555484678</c:v>
                </c:pt>
                <c:pt idx="80">
                  <c:v>15.617042220157542</c:v>
                </c:pt>
                <c:pt idx="81">
                  <c:v>15.655589785752824</c:v>
                </c:pt>
                <c:pt idx="82">
                  <c:v>11.950416177122792</c:v>
                </c:pt>
                <c:pt idx="83">
                  <c:v>6.9171189482054913</c:v>
                </c:pt>
                <c:pt idx="84">
                  <c:v>15.28686920460903</c:v>
                </c:pt>
                <c:pt idx="85">
                  <c:v>24.513948799382391</c:v>
                </c:pt>
                <c:pt idx="86">
                  <c:v>25.607270191141779</c:v>
                </c:pt>
                <c:pt idx="87">
                  <c:v>13.393163865742371</c:v>
                </c:pt>
                <c:pt idx="88">
                  <c:v>20.91647089137911</c:v>
                </c:pt>
                <c:pt idx="89">
                  <c:v>17.676195319518808</c:v>
                </c:pt>
                <c:pt idx="90">
                  <c:v>15.0003815000444</c:v>
                </c:pt>
                <c:pt idx="91">
                  <c:v>17.387070300702138</c:v>
                </c:pt>
                <c:pt idx="92">
                  <c:v>19.60106071105707</c:v>
                </c:pt>
                <c:pt idx="93">
                  <c:v>15.603955169350924</c:v>
                </c:pt>
                <c:pt idx="94">
                  <c:v>23.054934091372417</c:v>
                </c:pt>
                <c:pt idx="95">
                  <c:v>7.1377450679447572</c:v>
                </c:pt>
                <c:pt idx="96">
                  <c:v>10.811468074666854</c:v>
                </c:pt>
                <c:pt idx="97">
                  <c:v>11.855447947002123</c:v>
                </c:pt>
                <c:pt idx="98">
                  <c:v>16.830297682010166</c:v>
                </c:pt>
                <c:pt idx="99">
                  <c:v>3.636451788613289</c:v>
                </c:pt>
                <c:pt idx="100">
                  <c:v>13.871352345959782</c:v>
                </c:pt>
                <c:pt idx="101">
                  <c:v>9.8642886329043815</c:v>
                </c:pt>
                <c:pt idx="102">
                  <c:v>9.1395461714859465</c:v>
                </c:pt>
                <c:pt idx="103">
                  <c:v>7.2112153970014505</c:v>
                </c:pt>
                <c:pt idx="104">
                  <c:v>5.8314772709454115</c:v>
                </c:pt>
                <c:pt idx="105">
                  <c:v>10.623956002096081</c:v>
                </c:pt>
                <c:pt idx="106">
                  <c:v>11.061345514055704</c:v>
                </c:pt>
                <c:pt idx="107">
                  <c:v>6.5095187874063827</c:v>
                </c:pt>
                <c:pt idx="108">
                  <c:v>7.8599578523946985</c:v>
                </c:pt>
                <c:pt idx="109">
                  <c:v>6.0855030989190606</c:v>
                </c:pt>
                <c:pt idx="110">
                  <c:v>3.2133360254993217</c:v>
                </c:pt>
                <c:pt idx="111">
                  <c:v>7.0530294009591401</c:v>
                </c:pt>
                <c:pt idx="112">
                  <c:v>16.813089919302072</c:v>
                </c:pt>
                <c:pt idx="113">
                  <c:v>7.0706980358094143</c:v>
                </c:pt>
                <c:pt idx="114">
                  <c:v>4.9059250171914339</c:v>
                </c:pt>
                <c:pt idx="115">
                  <c:v>3.7530441502016094</c:v>
                </c:pt>
                <c:pt idx="116">
                  <c:v>7.8286365187850917</c:v>
                </c:pt>
                <c:pt idx="117">
                  <c:v>10.351978363886836</c:v>
                </c:pt>
                <c:pt idx="118">
                  <c:v>10.727833169542986</c:v>
                </c:pt>
                <c:pt idx="119">
                  <c:v>4.5794286229732633</c:v>
                </c:pt>
                <c:pt idx="120">
                  <c:v>10.398781838506093</c:v>
                </c:pt>
                <c:pt idx="121">
                  <c:v>17.966613936416394</c:v>
                </c:pt>
                <c:pt idx="122">
                  <c:v>13.199056977119591</c:v>
                </c:pt>
                <c:pt idx="123">
                  <c:v>6.0487180630039408</c:v>
                </c:pt>
                <c:pt idx="124">
                  <c:v>8.0977574186807555</c:v>
                </c:pt>
                <c:pt idx="125">
                  <c:v>7.5993097869950885</c:v>
                </c:pt>
                <c:pt idx="126">
                  <c:v>7.853535658467206</c:v>
                </c:pt>
                <c:pt idx="127">
                  <c:v>6.9567610752774831</c:v>
                </c:pt>
                <c:pt idx="128">
                  <c:v>10.11781470712663</c:v>
                </c:pt>
                <c:pt idx="129">
                  <c:v>14.891610625675623</c:v>
                </c:pt>
                <c:pt idx="130">
                  <c:v>9.032530191899669</c:v>
                </c:pt>
                <c:pt idx="131">
                  <c:v>4.7161059791804494</c:v>
                </c:pt>
                <c:pt idx="132">
                  <c:v>8.6488143031222418</c:v>
                </c:pt>
                <c:pt idx="133">
                  <c:v>7.9922371833903707</c:v>
                </c:pt>
                <c:pt idx="134">
                  <c:v>7.2826882386058038</c:v>
                </c:pt>
                <c:pt idx="135">
                  <c:v>6.6893216041755208</c:v>
                </c:pt>
                <c:pt idx="136">
                  <c:v>11.776746797947707</c:v>
                </c:pt>
                <c:pt idx="137">
                  <c:v>5.5934602513566674</c:v>
                </c:pt>
                <c:pt idx="138">
                  <c:v>6.3034473615269002</c:v>
                </c:pt>
                <c:pt idx="139">
                  <c:v>6.670194214767446</c:v>
                </c:pt>
                <c:pt idx="140">
                  <c:v>8.4969420016961656</c:v>
                </c:pt>
                <c:pt idx="141">
                  <c:v>4.8356744692029219</c:v>
                </c:pt>
                <c:pt idx="142">
                  <c:v>8.2985412956807725</c:v>
                </c:pt>
                <c:pt idx="143">
                  <c:v>3.4446250981077426</c:v>
                </c:pt>
                <c:pt idx="144">
                  <c:v>8.0917672225529884</c:v>
                </c:pt>
                <c:pt idx="145">
                  <c:v>7.6597416988117804</c:v>
                </c:pt>
                <c:pt idx="146">
                  <c:v>7.397226336527404</c:v>
                </c:pt>
                <c:pt idx="147">
                  <c:v>17.015889952893637</c:v>
                </c:pt>
                <c:pt idx="148">
                  <c:v>8.7998689662459739</c:v>
                </c:pt>
                <c:pt idx="149">
                  <c:v>5.096816764778711</c:v>
                </c:pt>
                <c:pt idx="150">
                  <c:v>7.0607605273073801</c:v>
                </c:pt>
                <c:pt idx="151">
                  <c:v>6.2401378821680158</c:v>
                </c:pt>
                <c:pt idx="152">
                  <c:v>4.5971864870145387</c:v>
                </c:pt>
                <c:pt idx="153">
                  <c:v>8.5851087586061787</c:v>
                </c:pt>
                <c:pt idx="154">
                  <c:v>9.5038070070948404</c:v>
                </c:pt>
                <c:pt idx="155">
                  <c:v>3.4611623725080825</c:v>
                </c:pt>
                <c:pt idx="156">
                  <c:v>6.0864552307559103</c:v>
                </c:pt>
                <c:pt idx="157">
                  <c:v>18.909990308427862</c:v>
                </c:pt>
                <c:pt idx="158">
                  <c:v>5.335565075032318</c:v>
                </c:pt>
                <c:pt idx="159">
                  <c:v>10.345305088970061</c:v>
                </c:pt>
                <c:pt idx="160">
                  <c:v>9.6286491115555215</c:v>
                </c:pt>
                <c:pt idx="161">
                  <c:v>3.8625610156046197</c:v>
                </c:pt>
                <c:pt idx="162">
                  <c:v>6.7305350643292234</c:v>
                </c:pt>
                <c:pt idx="163">
                  <c:v>6.9583908526904228</c:v>
                </c:pt>
                <c:pt idx="164">
                  <c:v>3.0229871258772953</c:v>
                </c:pt>
                <c:pt idx="165">
                  <c:v>2.1746673138574111</c:v>
                </c:pt>
                <c:pt idx="166">
                  <c:v>7.693413945497225</c:v>
                </c:pt>
                <c:pt idx="167">
                  <c:v>3.0418914164900643</c:v>
                </c:pt>
                <c:pt idx="168">
                  <c:v>9.081511217359937</c:v>
                </c:pt>
                <c:pt idx="169">
                  <c:v>7.5042237043473667</c:v>
                </c:pt>
                <c:pt idx="170">
                  <c:v>1.8366851104031743</c:v>
                </c:pt>
                <c:pt idx="171">
                  <c:v>3.1919315705339413</c:v>
                </c:pt>
                <c:pt idx="172">
                  <c:v>7.0317832750964415</c:v>
                </c:pt>
                <c:pt idx="173">
                  <c:v>5.1918591995641687</c:v>
                </c:pt>
                <c:pt idx="174">
                  <c:v>6.4513433600561481</c:v>
                </c:pt>
                <c:pt idx="175">
                  <c:v>7.0324568256823321</c:v>
                </c:pt>
                <c:pt idx="176">
                  <c:v>4.4309614988143924</c:v>
                </c:pt>
                <c:pt idx="177">
                  <c:v>5.4209254139584049</c:v>
                </c:pt>
                <c:pt idx="178">
                  <c:v>7.8881431650561513</c:v>
                </c:pt>
                <c:pt idx="179">
                  <c:v>0.64845741682324121</c:v>
                </c:pt>
                <c:pt idx="180">
                  <c:v>7.2780609728308487</c:v>
                </c:pt>
                <c:pt idx="181">
                  <c:v>7.8502411606811719</c:v>
                </c:pt>
                <c:pt idx="182">
                  <c:v>5.6942078465685313</c:v>
                </c:pt>
                <c:pt idx="183">
                  <c:v>7.3823402281543142</c:v>
                </c:pt>
                <c:pt idx="184">
                  <c:v>13.354495735316549</c:v>
                </c:pt>
                <c:pt idx="185">
                  <c:v>14.241723443382821</c:v>
                </c:pt>
                <c:pt idx="186">
                  <c:v>15.457594532534136</c:v>
                </c:pt>
                <c:pt idx="187">
                  <c:v>7.3492416946159436</c:v>
                </c:pt>
                <c:pt idx="188">
                  <c:v>8.6179314762670085</c:v>
                </c:pt>
                <c:pt idx="189">
                  <c:v>33.732989609974659</c:v>
                </c:pt>
                <c:pt idx="190">
                  <c:v>19.548130895870557</c:v>
                </c:pt>
                <c:pt idx="191">
                  <c:v>8.6928520988141873</c:v>
                </c:pt>
                <c:pt idx="192">
                  <c:v>23.078111045992344</c:v>
                </c:pt>
                <c:pt idx="193">
                  <c:v>49.985083138322224</c:v>
                </c:pt>
                <c:pt idx="194">
                  <c:v>18.173340437376069</c:v>
                </c:pt>
                <c:pt idx="195">
                  <c:v>19.912352585954924</c:v>
                </c:pt>
                <c:pt idx="196">
                  <c:v>49.089622381460977</c:v>
                </c:pt>
                <c:pt idx="197">
                  <c:v>14.664981330625993</c:v>
                </c:pt>
                <c:pt idx="198">
                  <c:v>12.179850237817048</c:v>
                </c:pt>
                <c:pt idx="199">
                  <c:v>12.372770138667684</c:v>
                </c:pt>
                <c:pt idx="200">
                  <c:v>11.92882478119326</c:v>
                </c:pt>
                <c:pt idx="201">
                  <c:v>9.5095760809234466</c:v>
                </c:pt>
                <c:pt idx="202">
                  <c:v>19.202655729550624</c:v>
                </c:pt>
                <c:pt idx="203">
                  <c:v>22.903911925689293</c:v>
                </c:pt>
                <c:pt idx="204">
                  <c:v>20.527689423705866</c:v>
                </c:pt>
                <c:pt idx="205">
                  <c:v>20.075210367702418</c:v>
                </c:pt>
                <c:pt idx="206">
                  <c:v>12.604830921143709</c:v>
                </c:pt>
                <c:pt idx="207">
                  <c:v>10.586267575484904</c:v>
                </c:pt>
                <c:pt idx="208">
                  <c:v>8.0363270292046813</c:v>
                </c:pt>
                <c:pt idx="209">
                  <c:v>24.432110490527911</c:v>
                </c:pt>
                <c:pt idx="210">
                  <c:v>19.111481548727941</c:v>
                </c:pt>
                <c:pt idx="211">
                  <c:v>28.236701267194896</c:v>
                </c:pt>
                <c:pt idx="212">
                  <c:v>36.407106957482959</c:v>
                </c:pt>
                <c:pt idx="213">
                  <c:v>37.578494918248076</c:v>
                </c:pt>
                <c:pt idx="214">
                  <c:v>63.048776543967755</c:v>
                </c:pt>
                <c:pt idx="215">
                  <c:v>19.998521281683672</c:v>
                </c:pt>
                <c:pt idx="216">
                  <c:v>33.433365865324859</c:v>
                </c:pt>
                <c:pt idx="217">
                  <c:v>67.239563879890255</c:v>
                </c:pt>
                <c:pt idx="218">
                  <c:v>28.404304228920253</c:v>
                </c:pt>
                <c:pt idx="219">
                  <c:v>15.093061451075933</c:v>
                </c:pt>
                <c:pt idx="220">
                  <c:v>8.3744092149642899</c:v>
                </c:pt>
                <c:pt idx="221">
                  <c:v>100</c:v>
                </c:pt>
                <c:pt idx="222">
                  <c:v>3.9605535516115653</c:v>
                </c:pt>
                <c:pt idx="223">
                  <c:v>87.720498574420617</c:v>
                </c:pt>
                <c:pt idx="224">
                  <c:v>78.283570527006972</c:v>
                </c:pt>
                <c:pt idx="225">
                  <c:v>3.9120327155560561</c:v>
                </c:pt>
                <c:pt idx="226">
                  <c:v>2.8521598434536384</c:v>
                </c:pt>
                <c:pt idx="227">
                  <c:v>2.7245178084488457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E-4A22-B205-CAD55FDC1680}"/>
            </c:ext>
          </c:extLst>
        </c:ser>
        <c:ser>
          <c:idx val="3"/>
          <c:order val="3"/>
          <c:tx>
            <c:strRef>
              <c:f>Лист5!$X$14</c:f>
              <c:strCache>
                <c:ptCount val="1"/>
                <c:pt idx="0">
                  <c:v>Акц Газпром, Кол-во сделок,шт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Лист5!$X$171:$X$398</c:f>
              <c:numCache>
                <c:formatCode>General</c:formatCode>
                <c:ptCount val="228"/>
                <c:pt idx="0">
                  <c:v>1.135625168761135</c:v>
                </c:pt>
                <c:pt idx="1">
                  <c:v>1.135625168761135</c:v>
                </c:pt>
                <c:pt idx="2">
                  <c:v>1.135625168761135</c:v>
                </c:pt>
                <c:pt idx="3">
                  <c:v>1.135625168761135</c:v>
                </c:pt>
                <c:pt idx="4">
                  <c:v>1.135625168761135</c:v>
                </c:pt>
                <c:pt idx="5">
                  <c:v>1.135625168761135</c:v>
                </c:pt>
                <c:pt idx="6">
                  <c:v>1.135625168761135</c:v>
                </c:pt>
                <c:pt idx="7">
                  <c:v>1.135625168761135</c:v>
                </c:pt>
                <c:pt idx="8">
                  <c:v>1.135625168761135</c:v>
                </c:pt>
                <c:pt idx="9">
                  <c:v>1.135625168761135</c:v>
                </c:pt>
                <c:pt idx="10">
                  <c:v>1.135625168761135</c:v>
                </c:pt>
                <c:pt idx="11">
                  <c:v>1.135625168761135</c:v>
                </c:pt>
                <c:pt idx="12">
                  <c:v>1.135625168761135</c:v>
                </c:pt>
                <c:pt idx="13">
                  <c:v>1.135625168761135</c:v>
                </c:pt>
                <c:pt idx="14">
                  <c:v>1.135625168761135</c:v>
                </c:pt>
                <c:pt idx="15">
                  <c:v>1.135625168761135</c:v>
                </c:pt>
                <c:pt idx="16">
                  <c:v>1.135625168761135</c:v>
                </c:pt>
                <c:pt idx="17">
                  <c:v>1.135625168761135</c:v>
                </c:pt>
                <c:pt idx="18">
                  <c:v>1.135625168761135</c:v>
                </c:pt>
                <c:pt idx="19">
                  <c:v>1.135625168761135</c:v>
                </c:pt>
                <c:pt idx="20">
                  <c:v>1.135625168761135</c:v>
                </c:pt>
                <c:pt idx="21">
                  <c:v>1.135625168761135</c:v>
                </c:pt>
                <c:pt idx="22">
                  <c:v>1.135625168761135</c:v>
                </c:pt>
                <c:pt idx="23">
                  <c:v>1.135625168761135</c:v>
                </c:pt>
                <c:pt idx="24">
                  <c:v>1.135625168761135</c:v>
                </c:pt>
                <c:pt idx="25">
                  <c:v>0.99105582133864234</c:v>
                </c:pt>
                <c:pt idx="26">
                  <c:v>0.93485594097333025</c:v>
                </c:pt>
                <c:pt idx="27">
                  <c:v>2.7097385994989813</c:v>
                </c:pt>
                <c:pt idx="28">
                  <c:v>8.0431718437307413</c:v>
                </c:pt>
                <c:pt idx="29">
                  <c:v>5.3378258785591646</c:v>
                </c:pt>
                <c:pt idx="30">
                  <c:v>2.5650400569492118</c:v>
                </c:pt>
                <c:pt idx="31">
                  <c:v>5.5982832551487496</c:v>
                </c:pt>
                <c:pt idx="32">
                  <c:v>4.6587762895934617</c:v>
                </c:pt>
                <c:pt idx="33">
                  <c:v>5.1281421869892752</c:v>
                </c:pt>
                <c:pt idx="34">
                  <c:v>7.2642544213802429</c:v>
                </c:pt>
                <c:pt idx="35">
                  <c:v>1.0557825801042089</c:v>
                </c:pt>
                <c:pt idx="36">
                  <c:v>2.789064407646801</c:v>
                </c:pt>
                <c:pt idx="37">
                  <c:v>4.816394344870889</c:v>
                </c:pt>
                <c:pt idx="38">
                  <c:v>3.5235387062141563</c:v>
                </c:pt>
                <c:pt idx="39">
                  <c:v>1.0404083599582958</c:v>
                </c:pt>
                <c:pt idx="40">
                  <c:v>2.3832625128710645</c:v>
                </c:pt>
                <c:pt idx="41">
                  <c:v>4.3285535442745244</c:v>
                </c:pt>
                <c:pt idx="42">
                  <c:v>3.1434466417664595</c:v>
                </c:pt>
                <c:pt idx="43">
                  <c:v>2.777695236446462</c:v>
                </c:pt>
                <c:pt idx="44">
                  <c:v>2.1601425280644118</c:v>
                </c:pt>
                <c:pt idx="45">
                  <c:v>3.8945871117524931</c:v>
                </c:pt>
                <c:pt idx="46">
                  <c:v>5.27981726641198</c:v>
                </c:pt>
                <c:pt idx="47">
                  <c:v>3.7119052017834098</c:v>
                </c:pt>
                <c:pt idx="48">
                  <c:v>6.0602850302897977</c:v>
                </c:pt>
                <c:pt idx="49">
                  <c:v>6.3538163594621864</c:v>
                </c:pt>
                <c:pt idx="50">
                  <c:v>3.9646108707363994</c:v>
                </c:pt>
                <c:pt idx="51">
                  <c:v>2.7762740900464196</c:v>
                </c:pt>
                <c:pt idx="52">
                  <c:v>3.5828392696341065</c:v>
                </c:pt>
                <c:pt idx="53">
                  <c:v>4.5320358697351368</c:v>
                </c:pt>
                <c:pt idx="54">
                  <c:v>5.4962191046002502</c:v>
                </c:pt>
                <c:pt idx="55">
                  <c:v>5.0827946973151956</c:v>
                </c:pt>
                <c:pt idx="56">
                  <c:v>5.4759354696178271</c:v>
                </c:pt>
                <c:pt idx="57">
                  <c:v>13.235524008976478</c:v>
                </c:pt>
                <c:pt idx="58">
                  <c:v>11.553661842089964</c:v>
                </c:pt>
                <c:pt idx="59">
                  <c:v>2.4081971724354445</c:v>
                </c:pt>
                <c:pt idx="60">
                  <c:v>9.2778896751130127</c:v>
                </c:pt>
                <c:pt idx="61">
                  <c:v>8.1458819699156226</c:v>
                </c:pt>
                <c:pt idx="62">
                  <c:v>9.6013942738135682</c:v>
                </c:pt>
                <c:pt idx="63">
                  <c:v>8.2014358746445524</c:v>
                </c:pt>
                <c:pt idx="64">
                  <c:v>8.4383797380697985</c:v>
                </c:pt>
                <c:pt idx="65">
                  <c:v>10.376306647218495</c:v>
                </c:pt>
                <c:pt idx="66">
                  <c:v>11.992925274830336</c:v>
                </c:pt>
                <c:pt idx="67">
                  <c:v>8.0704320155860998</c:v>
                </c:pt>
                <c:pt idx="68">
                  <c:v>9.8083648677106492</c:v>
                </c:pt>
                <c:pt idx="69">
                  <c:v>12.557249590774434</c:v>
                </c:pt>
                <c:pt idx="70">
                  <c:v>12.800136430054403</c:v>
                </c:pt>
                <c:pt idx="71">
                  <c:v>0.60011136619971239</c:v>
                </c:pt>
                <c:pt idx="72">
                  <c:v>9.4591504386820535</c:v>
                </c:pt>
                <c:pt idx="73">
                  <c:v>2.4910112490197323</c:v>
                </c:pt>
                <c:pt idx="74">
                  <c:v>12.058556399486838</c:v>
                </c:pt>
                <c:pt idx="75">
                  <c:v>6.8939811866055658</c:v>
                </c:pt>
                <c:pt idx="76">
                  <c:v>5.6458270619865294</c:v>
                </c:pt>
                <c:pt idx="77">
                  <c:v>8.1155211150056257</c:v>
                </c:pt>
                <c:pt idx="78">
                  <c:v>6.6513527375801491</c:v>
                </c:pt>
                <c:pt idx="79">
                  <c:v>5.1361522848804233</c:v>
                </c:pt>
                <c:pt idx="80">
                  <c:v>6.1841831573480377</c:v>
                </c:pt>
                <c:pt idx="81">
                  <c:v>6.2381867205496482</c:v>
                </c:pt>
                <c:pt idx="82">
                  <c:v>5.9278600248313031</c:v>
                </c:pt>
                <c:pt idx="83">
                  <c:v>2.6798945250980917</c:v>
                </c:pt>
                <c:pt idx="84">
                  <c:v>7.8762517392894011</c:v>
                </c:pt>
                <c:pt idx="85">
                  <c:v>10.152153101393628</c:v>
                </c:pt>
                <c:pt idx="86">
                  <c:v>6.1137718129823018</c:v>
                </c:pt>
                <c:pt idx="87">
                  <c:v>5.9358701227224513</c:v>
                </c:pt>
                <c:pt idx="88">
                  <c:v>8.3469095879579811</c:v>
                </c:pt>
                <c:pt idx="89">
                  <c:v>8.494579618435111</c:v>
                </c:pt>
                <c:pt idx="90">
                  <c:v>5.6228303293312987</c:v>
                </c:pt>
                <c:pt idx="91">
                  <c:v>7.95712788896454</c:v>
                </c:pt>
                <c:pt idx="92">
                  <c:v>11.639576601728891</c:v>
                </c:pt>
                <c:pt idx="93">
                  <c:v>8.5355344737817873</c:v>
                </c:pt>
                <c:pt idx="94">
                  <c:v>13.047157513407225</c:v>
                </c:pt>
                <c:pt idx="95">
                  <c:v>3.8827011600430477</c:v>
                </c:pt>
                <c:pt idx="96">
                  <c:v>5.9419422937044502</c:v>
                </c:pt>
                <c:pt idx="97">
                  <c:v>6.3796553849175028</c:v>
                </c:pt>
                <c:pt idx="98">
                  <c:v>8.1487242627157066</c:v>
                </c:pt>
                <c:pt idx="99">
                  <c:v>1.5772141137924842</c:v>
                </c:pt>
                <c:pt idx="100">
                  <c:v>7.1577976365043421</c:v>
                </c:pt>
                <c:pt idx="101">
                  <c:v>5.0712963309875807</c:v>
                </c:pt>
                <c:pt idx="102">
                  <c:v>5.2641846560115138</c:v>
                </c:pt>
                <c:pt idx="103">
                  <c:v>4.4201528895136191</c:v>
                </c:pt>
                <c:pt idx="104">
                  <c:v>3.9982016038283099</c:v>
                </c:pt>
                <c:pt idx="105">
                  <c:v>6.479394023175022</c:v>
                </c:pt>
                <c:pt idx="106">
                  <c:v>6.4994192679028924</c:v>
                </c:pt>
                <c:pt idx="107">
                  <c:v>2.677827403061666</c:v>
                </c:pt>
                <c:pt idx="108">
                  <c:v>5.7119749671521394</c:v>
                </c:pt>
                <c:pt idx="109">
                  <c:v>4.2273937596169624</c:v>
                </c:pt>
                <c:pt idx="110">
                  <c:v>2.616072132223461</c:v>
                </c:pt>
                <c:pt idx="111">
                  <c:v>4.631774507992656</c:v>
                </c:pt>
                <c:pt idx="112">
                  <c:v>8.5648617676735697</c:v>
                </c:pt>
                <c:pt idx="113">
                  <c:v>6.0106741014155913</c:v>
                </c:pt>
                <c:pt idx="114">
                  <c:v>3.9762384321912916</c:v>
                </c:pt>
                <c:pt idx="115">
                  <c:v>3.2163126935504502</c:v>
                </c:pt>
                <c:pt idx="116">
                  <c:v>3.7595782037484673</c:v>
                </c:pt>
                <c:pt idx="117">
                  <c:v>4.7220819019589859</c:v>
                </c:pt>
                <c:pt idx="118">
                  <c:v>4.1742945623062884</c:v>
                </c:pt>
                <c:pt idx="119">
                  <c:v>2.7094802092444281</c:v>
                </c:pt>
                <c:pt idx="120">
                  <c:v>5.9210126830856442</c:v>
                </c:pt>
                <c:pt idx="121">
                  <c:v>8.3155151720297731</c:v>
                </c:pt>
                <c:pt idx="122">
                  <c:v>7.6528733642281948</c:v>
                </c:pt>
                <c:pt idx="123">
                  <c:v>4.5970210187552567</c:v>
                </c:pt>
                <c:pt idx="124">
                  <c:v>4.9851231810941012</c:v>
                </c:pt>
                <c:pt idx="125">
                  <c:v>4.3239025196925676</c:v>
                </c:pt>
                <c:pt idx="126">
                  <c:v>4.8608374686540321</c:v>
                </c:pt>
                <c:pt idx="127">
                  <c:v>3.9851528959733753</c:v>
                </c:pt>
                <c:pt idx="128">
                  <c:v>6.0694578843264342</c:v>
                </c:pt>
                <c:pt idx="129">
                  <c:v>9.409539509807848</c:v>
                </c:pt>
                <c:pt idx="130">
                  <c:v>5.7345841144255401</c:v>
                </c:pt>
                <c:pt idx="131">
                  <c:v>4.5369452845716465</c:v>
                </c:pt>
                <c:pt idx="132">
                  <c:v>7.4409933554946042</c:v>
                </c:pt>
                <c:pt idx="133">
                  <c:v>6.2014953044030987</c:v>
                </c:pt>
                <c:pt idx="134">
                  <c:v>5.5230916910737804</c:v>
                </c:pt>
                <c:pt idx="135">
                  <c:v>5.1821457501908856</c:v>
                </c:pt>
                <c:pt idx="136">
                  <c:v>8.5572392551642515</c:v>
                </c:pt>
                <c:pt idx="137">
                  <c:v>3.6992440793103043</c:v>
                </c:pt>
                <c:pt idx="138">
                  <c:v>4.900887958109772</c:v>
                </c:pt>
                <c:pt idx="139">
                  <c:v>4.1608582690695242</c:v>
                </c:pt>
                <c:pt idx="140">
                  <c:v>6.3180293092065742</c:v>
                </c:pt>
                <c:pt idx="141">
                  <c:v>3.2036515710773452</c:v>
                </c:pt>
                <c:pt idx="142">
                  <c:v>5.1453251389170607</c:v>
                </c:pt>
                <c:pt idx="143">
                  <c:v>2.6700756954250715</c:v>
                </c:pt>
                <c:pt idx="144">
                  <c:v>5.1303385041529772</c:v>
                </c:pt>
                <c:pt idx="145">
                  <c:v>5.4613364202355745</c:v>
                </c:pt>
                <c:pt idx="146">
                  <c:v>4.3076239336557185</c:v>
                </c:pt>
                <c:pt idx="147">
                  <c:v>10.745158735593128</c:v>
                </c:pt>
                <c:pt idx="148">
                  <c:v>5.0741386237876656</c:v>
                </c:pt>
                <c:pt idx="149">
                  <c:v>3.5748291717429588</c:v>
                </c:pt>
                <c:pt idx="150">
                  <c:v>4.8750489326544555</c:v>
                </c:pt>
                <c:pt idx="151">
                  <c:v>4.6676907533755454</c:v>
                </c:pt>
                <c:pt idx="152">
                  <c:v>3.3916304812647686</c:v>
                </c:pt>
                <c:pt idx="153">
                  <c:v>7.3323402534550004</c:v>
                </c:pt>
                <c:pt idx="154">
                  <c:v>5.7741178233721735</c:v>
                </c:pt>
                <c:pt idx="155">
                  <c:v>2.416336465453869</c:v>
                </c:pt>
                <c:pt idx="156">
                  <c:v>4.8466260046536087</c:v>
                </c:pt>
                <c:pt idx="157">
                  <c:v>10.883268326651793</c:v>
                </c:pt>
                <c:pt idx="158">
                  <c:v>4.3139544948922701</c:v>
                </c:pt>
                <c:pt idx="159">
                  <c:v>7.0386797291553354</c:v>
                </c:pt>
                <c:pt idx="160">
                  <c:v>6.9537985305346224</c:v>
                </c:pt>
                <c:pt idx="161">
                  <c:v>3.3327175032266485</c:v>
                </c:pt>
                <c:pt idx="162">
                  <c:v>6.1530471316743816</c:v>
                </c:pt>
                <c:pt idx="163">
                  <c:v>5.3708998311419682</c:v>
                </c:pt>
                <c:pt idx="164">
                  <c:v>2.3415324867607294</c:v>
                </c:pt>
                <c:pt idx="165">
                  <c:v>2.2190555061025319</c:v>
                </c:pt>
                <c:pt idx="166">
                  <c:v>5.090158819569961</c:v>
                </c:pt>
                <c:pt idx="167">
                  <c:v>2.4839055170195201</c:v>
                </c:pt>
                <c:pt idx="168">
                  <c:v>5.10604982022498</c:v>
                </c:pt>
                <c:pt idx="169">
                  <c:v>4.5639470661724522</c:v>
                </c:pt>
                <c:pt idx="170">
                  <c:v>1.7614463652888868</c:v>
                </c:pt>
                <c:pt idx="171">
                  <c:v>3.0015903920167748</c:v>
                </c:pt>
                <c:pt idx="172">
                  <c:v>2.9802731960161393</c:v>
                </c:pt>
                <c:pt idx="173">
                  <c:v>2.2914047773774162</c:v>
                </c:pt>
                <c:pt idx="174">
                  <c:v>3.9456191870267419</c:v>
                </c:pt>
                <c:pt idx="175">
                  <c:v>4.6773803879212892</c:v>
                </c:pt>
                <c:pt idx="176">
                  <c:v>3.1774249602401996</c:v>
                </c:pt>
                <c:pt idx="177">
                  <c:v>3.6172051734896766</c:v>
                </c:pt>
                <c:pt idx="178">
                  <c:v>5.3095321456855942</c:v>
                </c:pt>
                <c:pt idx="179">
                  <c:v>0.9007484273723132</c:v>
                </c:pt>
                <c:pt idx="180">
                  <c:v>5.5901439621303242</c:v>
                </c:pt>
                <c:pt idx="181">
                  <c:v>4.8897771771639862</c:v>
                </c:pt>
                <c:pt idx="182">
                  <c:v>4.4255790848592351</c:v>
                </c:pt>
                <c:pt idx="183">
                  <c:v>4.5577457000631769</c:v>
                </c:pt>
                <c:pt idx="184">
                  <c:v>6.7371383020917985</c:v>
                </c:pt>
                <c:pt idx="185">
                  <c:v>5.9507275623592575</c:v>
                </c:pt>
                <c:pt idx="186">
                  <c:v>7.132087806176302</c:v>
                </c:pt>
                <c:pt idx="187">
                  <c:v>3.6765057369096268</c:v>
                </c:pt>
                <c:pt idx="188">
                  <c:v>5.4060409057611976</c:v>
                </c:pt>
                <c:pt idx="189">
                  <c:v>15.050844742339697</c:v>
                </c:pt>
                <c:pt idx="190">
                  <c:v>8.3608626617038517</c:v>
                </c:pt>
                <c:pt idx="191">
                  <c:v>4.3295871052927373</c:v>
                </c:pt>
                <c:pt idx="192">
                  <c:v>12.603759836594003</c:v>
                </c:pt>
                <c:pt idx="193">
                  <c:v>23.047506340250873</c:v>
                </c:pt>
                <c:pt idx="194">
                  <c:v>11.356510077865904</c:v>
                </c:pt>
                <c:pt idx="195">
                  <c:v>11.439065764195638</c:v>
                </c:pt>
                <c:pt idx="196">
                  <c:v>12.26772331054762</c:v>
                </c:pt>
                <c:pt idx="197">
                  <c:v>9.9928555094616041</c:v>
                </c:pt>
                <c:pt idx="198">
                  <c:v>11.749780045295813</c:v>
                </c:pt>
                <c:pt idx="199">
                  <c:v>9.136033425363328</c:v>
                </c:pt>
                <c:pt idx="200">
                  <c:v>8.8123996315354969</c:v>
                </c:pt>
                <c:pt idx="201">
                  <c:v>9.0206621767053434</c:v>
                </c:pt>
                <c:pt idx="202">
                  <c:v>10.999802331455266</c:v>
                </c:pt>
                <c:pt idx="203">
                  <c:v>11.145146849641419</c:v>
                </c:pt>
                <c:pt idx="204">
                  <c:v>9.5694830773762529</c:v>
                </c:pt>
                <c:pt idx="205">
                  <c:v>10.836112105195841</c:v>
                </c:pt>
                <c:pt idx="206">
                  <c:v>7.5978362400083723</c:v>
                </c:pt>
                <c:pt idx="207">
                  <c:v>6.6459265422345331</c:v>
                </c:pt>
                <c:pt idx="208">
                  <c:v>6.3669942624443969</c:v>
                </c:pt>
                <c:pt idx="209">
                  <c:v>10.598909851516041</c:v>
                </c:pt>
                <c:pt idx="210">
                  <c:v>9.2601899426761225</c:v>
                </c:pt>
                <c:pt idx="211">
                  <c:v>10.429018259147337</c:v>
                </c:pt>
                <c:pt idx="212">
                  <c:v>14.146091266021811</c:v>
                </c:pt>
                <c:pt idx="213">
                  <c:v>17.168352878402839</c:v>
                </c:pt>
                <c:pt idx="214">
                  <c:v>20.118265219508981</c:v>
                </c:pt>
                <c:pt idx="215">
                  <c:v>10.68921724548237</c:v>
                </c:pt>
                <c:pt idx="216">
                  <c:v>18.317414340400738</c:v>
                </c:pt>
                <c:pt idx="217">
                  <c:v>57.721928159757532</c:v>
                </c:pt>
                <c:pt idx="218">
                  <c:v>39.522985751069413</c:v>
                </c:pt>
                <c:pt idx="219">
                  <c:v>16.358170235251407</c:v>
                </c:pt>
                <c:pt idx="220">
                  <c:v>10.401887282419256</c:v>
                </c:pt>
                <c:pt idx="221">
                  <c:v>100</c:v>
                </c:pt>
                <c:pt idx="222">
                  <c:v>6.5818457591053496</c:v>
                </c:pt>
                <c:pt idx="223">
                  <c:v>62.768548221435275</c:v>
                </c:pt>
                <c:pt idx="224">
                  <c:v>76.472921347298467</c:v>
                </c:pt>
                <c:pt idx="225">
                  <c:v>9.8836856269128948</c:v>
                </c:pt>
                <c:pt idx="226">
                  <c:v>4.7463705858869822</c:v>
                </c:pt>
                <c:pt idx="227">
                  <c:v>5.4048781496157092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DE-4A22-B205-CAD55FDC1680}"/>
            </c:ext>
          </c:extLst>
        </c:ser>
        <c:ser>
          <c:idx val="4"/>
          <c:order val="4"/>
          <c:tx>
            <c:strRef>
              <c:f>Лист5!$Y$14</c:f>
              <c:strCache>
                <c:ptCount val="1"/>
                <c:pt idx="0">
                  <c:v>Инфляция, индекс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Лист5!$Y$171:$Y$398</c:f>
              <c:numCache>
                <c:formatCode>General</c:formatCode>
                <c:ptCount val="228"/>
                <c:pt idx="0">
                  <c:v>27.115384615384617</c:v>
                </c:pt>
                <c:pt idx="1">
                  <c:v>18.346153846153843</c:v>
                </c:pt>
                <c:pt idx="2">
                  <c:v>15.576923076923077</c:v>
                </c:pt>
                <c:pt idx="3">
                  <c:v>18.346153846153843</c:v>
                </c:pt>
                <c:pt idx="4">
                  <c:v>15.461538461538458</c:v>
                </c:pt>
                <c:pt idx="5">
                  <c:v>15.923076923076922</c:v>
                </c:pt>
                <c:pt idx="6">
                  <c:v>17.53846153846154</c:v>
                </c:pt>
                <c:pt idx="7">
                  <c:v>11.76923076923077</c:v>
                </c:pt>
                <c:pt idx="8">
                  <c:v>11.884615384615385</c:v>
                </c:pt>
                <c:pt idx="9">
                  <c:v>20.076923076923073</c:v>
                </c:pt>
                <c:pt idx="10">
                  <c:v>19.73076923076923</c:v>
                </c:pt>
                <c:pt idx="11">
                  <c:v>20.076923076923073</c:v>
                </c:pt>
                <c:pt idx="12">
                  <c:v>37.15384615384616</c:v>
                </c:pt>
                <c:pt idx="13">
                  <c:v>21.115384615384617</c:v>
                </c:pt>
                <c:pt idx="14">
                  <c:v>22.384615384615383</c:v>
                </c:pt>
                <c:pt idx="15">
                  <c:v>19.846153846153847</c:v>
                </c:pt>
                <c:pt idx="16">
                  <c:v>16.153846153846153</c:v>
                </c:pt>
                <c:pt idx="17">
                  <c:v>14.307692307692307</c:v>
                </c:pt>
                <c:pt idx="18">
                  <c:v>12.230769230769232</c:v>
                </c:pt>
                <c:pt idx="19">
                  <c:v>5.3076923076923075</c:v>
                </c:pt>
                <c:pt idx="20">
                  <c:v>9.8076923076923066</c:v>
                </c:pt>
                <c:pt idx="21">
                  <c:v>13.269230769230768</c:v>
                </c:pt>
                <c:pt idx="22">
                  <c:v>15.461538461538458</c:v>
                </c:pt>
                <c:pt idx="23">
                  <c:v>16.384615384615383</c:v>
                </c:pt>
                <c:pt idx="24">
                  <c:v>34.96153846153846</c:v>
                </c:pt>
                <c:pt idx="25">
                  <c:v>26.076923076923073</c:v>
                </c:pt>
                <c:pt idx="26">
                  <c:v>16.384615384615383</c:v>
                </c:pt>
                <c:pt idx="27">
                  <c:v>10.961538461538462</c:v>
                </c:pt>
                <c:pt idx="28">
                  <c:v>12.461538461538462</c:v>
                </c:pt>
                <c:pt idx="29">
                  <c:v>10.153846153846153</c:v>
                </c:pt>
                <c:pt idx="30">
                  <c:v>14.653846153846155</c:v>
                </c:pt>
                <c:pt idx="31">
                  <c:v>9.1153846153846168</c:v>
                </c:pt>
                <c:pt idx="32">
                  <c:v>7.9615384615384608</c:v>
                </c:pt>
                <c:pt idx="33">
                  <c:v>10.153846153846153</c:v>
                </c:pt>
                <c:pt idx="34">
                  <c:v>14.192307692307693</c:v>
                </c:pt>
                <c:pt idx="35">
                  <c:v>16.03846153846154</c:v>
                </c:pt>
                <c:pt idx="36">
                  <c:v>26.307692307692307</c:v>
                </c:pt>
                <c:pt idx="37">
                  <c:v>19.73076923076923</c:v>
                </c:pt>
                <c:pt idx="38">
                  <c:v>13.73076923076923</c:v>
                </c:pt>
                <c:pt idx="39">
                  <c:v>13.499999999999998</c:v>
                </c:pt>
                <c:pt idx="40">
                  <c:v>14.192307692307693</c:v>
                </c:pt>
                <c:pt idx="41">
                  <c:v>17.884615384615383</c:v>
                </c:pt>
                <c:pt idx="42">
                  <c:v>16.96153846153846</c:v>
                </c:pt>
                <c:pt idx="43">
                  <c:v>7.9615384615384608</c:v>
                </c:pt>
                <c:pt idx="44">
                  <c:v>16.03846153846154</c:v>
                </c:pt>
                <c:pt idx="45">
                  <c:v>25.846153846153847</c:v>
                </c:pt>
                <c:pt idx="46">
                  <c:v>21.115384615384617</c:v>
                </c:pt>
                <c:pt idx="47">
                  <c:v>19.96153846153846</c:v>
                </c:pt>
                <c:pt idx="48">
                  <c:v>33.576923076923073</c:v>
                </c:pt>
                <c:pt idx="49">
                  <c:v>20.769230769230766</c:v>
                </c:pt>
                <c:pt idx="50">
                  <c:v>20.769230769230766</c:v>
                </c:pt>
                <c:pt idx="51">
                  <c:v>23.307692307692307</c:v>
                </c:pt>
                <c:pt idx="52">
                  <c:v>22.500000000000004</c:v>
                </c:pt>
                <c:pt idx="53">
                  <c:v>18.115384615384613</c:v>
                </c:pt>
                <c:pt idx="54">
                  <c:v>12.807692307692307</c:v>
                </c:pt>
                <c:pt idx="55">
                  <c:v>11.076923076923077</c:v>
                </c:pt>
                <c:pt idx="56">
                  <c:v>16.153846153846153</c:v>
                </c:pt>
                <c:pt idx="57">
                  <c:v>17.423076923076923</c:v>
                </c:pt>
                <c:pt idx="58">
                  <c:v>16.5</c:v>
                </c:pt>
                <c:pt idx="59">
                  <c:v>14.884615384615385</c:v>
                </c:pt>
                <c:pt idx="60">
                  <c:v>34.269230769230766</c:v>
                </c:pt>
                <c:pt idx="61">
                  <c:v>25.961538461538463</c:v>
                </c:pt>
                <c:pt idx="62">
                  <c:v>22.03846153846154</c:v>
                </c:pt>
                <c:pt idx="63">
                  <c:v>14.884615384615385</c:v>
                </c:pt>
                <c:pt idx="64">
                  <c:v>13.499999999999998</c:v>
                </c:pt>
                <c:pt idx="65">
                  <c:v>13.846153846153845</c:v>
                </c:pt>
                <c:pt idx="66">
                  <c:v>14.192307692307693</c:v>
                </c:pt>
                <c:pt idx="67">
                  <c:v>6.9230769230769225</c:v>
                </c:pt>
                <c:pt idx="68">
                  <c:v>6.5769230769230766</c:v>
                </c:pt>
                <c:pt idx="69">
                  <c:v>6.9230769230769225</c:v>
                </c:pt>
                <c:pt idx="70">
                  <c:v>10.269230769230768</c:v>
                </c:pt>
                <c:pt idx="71">
                  <c:v>11.653846153846153</c:v>
                </c:pt>
                <c:pt idx="72">
                  <c:v>25.846153846153847</c:v>
                </c:pt>
                <c:pt idx="73">
                  <c:v>16.846153846153843</c:v>
                </c:pt>
                <c:pt idx="74">
                  <c:v>14.192307692307693</c:v>
                </c:pt>
                <c:pt idx="75">
                  <c:v>10.269230769230768</c:v>
                </c:pt>
                <c:pt idx="76">
                  <c:v>12.692307692307693</c:v>
                </c:pt>
                <c:pt idx="77">
                  <c:v>11.423076923076923</c:v>
                </c:pt>
                <c:pt idx="78">
                  <c:v>11.076923076923077</c:v>
                </c:pt>
                <c:pt idx="79">
                  <c:v>13.269230769230768</c:v>
                </c:pt>
                <c:pt idx="80">
                  <c:v>16.615384615384613</c:v>
                </c:pt>
                <c:pt idx="81">
                  <c:v>12.692307692307693</c:v>
                </c:pt>
                <c:pt idx="82">
                  <c:v>16.26923076923077</c:v>
                </c:pt>
                <c:pt idx="83">
                  <c:v>19.384615384615387</c:v>
                </c:pt>
                <c:pt idx="84">
                  <c:v>34.269230769230766</c:v>
                </c:pt>
                <c:pt idx="85">
                  <c:v>15.923076923076922</c:v>
                </c:pt>
                <c:pt idx="86">
                  <c:v>14.076923076923077</c:v>
                </c:pt>
                <c:pt idx="87">
                  <c:v>11.884615384615385</c:v>
                </c:pt>
                <c:pt idx="88">
                  <c:v>12.461538461538462</c:v>
                </c:pt>
                <c:pt idx="89">
                  <c:v>9.5769230769230766</c:v>
                </c:pt>
                <c:pt idx="90">
                  <c:v>6.8076923076923075</c:v>
                </c:pt>
                <c:pt idx="91">
                  <c:v>4.1538461538461533</c:v>
                </c:pt>
                <c:pt idx="92">
                  <c:v>6.4615384615384617</c:v>
                </c:pt>
                <c:pt idx="93">
                  <c:v>12.461538461538462</c:v>
                </c:pt>
                <c:pt idx="94">
                  <c:v>11.76923076923077</c:v>
                </c:pt>
                <c:pt idx="95">
                  <c:v>12</c:v>
                </c:pt>
                <c:pt idx="96">
                  <c:v>12.692307692307693</c:v>
                </c:pt>
                <c:pt idx="97">
                  <c:v>11.192307692307692</c:v>
                </c:pt>
                <c:pt idx="98">
                  <c:v>13.615384615384615</c:v>
                </c:pt>
                <c:pt idx="99">
                  <c:v>10.5</c:v>
                </c:pt>
                <c:pt idx="100">
                  <c:v>12.923076923076925</c:v>
                </c:pt>
                <c:pt idx="101">
                  <c:v>17.192307692307693</c:v>
                </c:pt>
                <c:pt idx="102">
                  <c:v>21.115384615384617</c:v>
                </c:pt>
                <c:pt idx="103">
                  <c:v>8.0769230769230766</c:v>
                </c:pt>
                <c:pt idx="104">
                  <c:v>13.269230769230768</c:v>
                </c:pt>
                <c:pt idx="105">
                  <c:v>12.230769230769232</c:v>
                </c:pt>
                <c:pt idx="106">
                  <c:v>10.846153846153845</c:v>
                </c:pt>
                <c:pt idx="107">
                  <c:v>13.153846153846155</c:v>
                </c:pt>
                <c:pt idx="108">
                  <c:v>18.115384615384613</c:v>
                </c:pt>
                <c:pt idx="109">
                  <c:v>13.384615384615385</c:v>
                </c:pt>
                <c:pt idx="110">
                  <c:v>10.846153846153845</c:v>
                </c:pt>
                <c:pt idx="111">
                  <c:v>12.807692307692307</c:v>
                </c:pt>
                <c:pt idx="112">
                  <c:v>14.538461538461538</c:v>
                </c:pt>
                <c:pt idx="113">
                  <c:v>11.76923076923077</c:v>
                </c:pt>
                <c:pt idx="114">
                  <c:v>16.384615384615383</c:v>
                </c:pt>
                <c:pt idx="115">
                  <c:v>8.5384615384615383</c:v>
                </c:pt>
                <c:pt idx="116">
                  <c:v>9.3461538461538467</c:v>
                </c:pt>
                <c:pt idx="117">
                  <c:v>13.499999999999998</c:v>
                </c:pt>
                <c:pt idx="118">
                  <c:v>13.384615384615385</c:v>
                </c:pt>
                <c:pt idx="119">
                  <c:v>12.807692307692307</c:v>
                </c:pt>
                <c:pt idx="120">
                  <c:v>13.73076923076923</c:v>
                </c:pt>
                <c:pt idx="121">
                  <c:v>14.999999999999998</c:v>
                </c:pt>
                <c:pt idx="122">
                  <c:v>18.692307692307693</c:v>
                </c:pt>
                <c:pt idx="123">
                  <c:v>17.30769230769231</c:v>
                </c:pt>
                <c:pt idx="124">
                  <c:v>17.30769230769231</c:v>
                </c:pt>
                <c:pt idx="125">
                  <c:v>14.076923076923077</c:v>
                </c:pt>
                <c:pt idx="126">
                  <c:v>12.576923076923075</c:v>
                </c:pt>
                <c:pt idx="127">
                  <c:v>9.6923076923076916</c:v>
                </c:pt>
                <c:pt idx="128">
                  <c:v>14.423076923076923</c:v>
                </c:pt>
                <c:pt idx="129">
                  <c:v>16.384615384615383</c:v>
                </c:pt>
                <c:pt idx="130">
                  <c:v>21.69230769230769</c:v>
                </c:pt>
                <c:pt idx="131">
                  <c:v>37.15384615384616</c:v>
                </c:pt>
                <c:pt idx="132">
                  <c:v>51.346153846153847</c:v>
                </c:pt>
                <c:pt idx="133">
                  <c:v>32.53846153846154</c:v>
                </c:pt>
                <c:pt idx="134">
                  <c:v>20.884615384615383</c:v>
                </c:pt>
                <c:pt idx="135">
                  <c:v>12.230769230769232</c:v>
                </c:pt>
                <c:pt idx="136">
                  <c:v>10.961538461538462</c:v>
                </c:pt>
                <c:pt idx="137">
                  <c:v>9.1153846153846168</c:v>
                </c:pt>
                <c:pt idx="138">
                  <c:v>16.153846153846153</c:v>
                </c:pt>
                <c:pt idx="139">
                  <c:v>10.961538461538462</c:v>
                </c:pt>
                <c:pt idx="140">
                  <c:v>13.499999999999998</c:v>
                </c:pt>
                <c:pt idx="141">
                  <c:v>15.461538461538458</c:v>
                </c:pt>
                <c:pt idx="142">
                  <c:v>15.576923076923077</c:v>
                </c:pt>
                <c:pt idx="143">
                  <c:v>15.80769230769231</c:v>
                </c:pt>
                <c:pt idx="144">
                  <c:v>18</c:v>
                </c:pt>
                <c:pt idx="145">
                  <c:v>14.192307692307693</c:v>
                </c:pt>
                <c:pt idx="146">
                  <c:v>12.230769230769232</c:v>
                </c:pt>
                <c:pt idx="147">
                  <c:v>12</c:v>
                </c:pt>
                <c:pt idx="148">
                  <c:v>11.653846153846153</c:v>
                </c:pt>
                <c:pt idx="149">
                  <c:v>11.076923076923077</c:v>
                </c:pt>
                <c:pt idx="150">
                  <c:v>13.153846153846155</c:v>
                </c:pt>
                <c:pt idx="151">
                  <c:v>7.0384615384615383</c:v>
                </c:pt>
                <c:pt idx="152">
                  <c:v>8.884615384615385</c:v>
                </c:pt>
                <c:pt idx="153">
                  <c:v>11.884615384615385</c:v>
                </c:pt>
                <c:pt idx="154">
                  <c:v>12</c:v>
                </c:pt>
                <c:pt idx="155">
                  <c:v>11.538461538461538</c:v>
                </c:pt>
                <c:pt idx="156">
                  <c:v>14.076923076923077</c:v>
                </c:pt>
                <c:pt idx="157">
                  <c:v>9.4615384615384599</c:v>
                </c:pt>
                <c:pt idx="158">
                  <c:v>8.4230769230769216</c:v>
                </c:pt>
                <c:pt idx="159">
                  <c:v>10.73076923076923</c:v>
                </c:pt>
                <c:pt idx="160">
                  <c:v>11.192307692307692</c:v>
                </c:pt>
                <c:pt idx="161">
                  <c:v>13.96153846153846</c:v>
                </c:pt>
                <c:pt idx="162">
                  <c:v>7.7307692307692291</c:v>
                </c:pt>
                <c:pt idx="163">
                  <c:v>0.69230769230769162</c:v>
                </c:pt>
                <c:pt idx="164">
                  <c:v>5.1923076923076916</c:v>
                </c:pt>
                <c:pt idx="165">
                  <c:v>9.2307692307692299</c:v>
                </c:pt>
                <c:pt idx="166">
                  <c:v>9.4615384615384599</c:v>
                </c:pt>
                <c:pt idx="167">
                  <c:v>11.76923076923077</c:v>
                </c:pt>
                <c:pt idx="168">
                  <c:v>10.5</c:v>
                </c:pt>
                <c:pt idx="169">
                  <c:v>9.3461538461538467</c:v>
                </c:pt>
                <c:pt idx="170">
                  <c:v>10.269230769230768</c:v>
                </c:pt>
                <c:pt idx="171">
                  <c:v>11.307692307692308</c:v>
                </c:pt>
                <c:pt idx="172">
                  <c:v>11.307692307692308</c:v>
                </c:pt>
                <c:pt idx="173">
                  <c:v>12.576923076923075</c:v>
                </c:pt>
                <c:pt idx="174">
                  <c:v>10.038461538461538</c:v>
                </c:pt>
                <c:pt idx="175">
                  <c:v>7.0384615384615383</c:v>
                </c:pt>
                <c:pt idx="176">
                  <c:v>8.7692307692307701</c:v>
                </c:pt>
                <c:pt idx="177">
                  <c:v>10.961538461538462</c:v>
                </c:pt>
                <c:pt idx="178">
                  <c:v>12.692307692307693</c:v>
                </c:pt>
                <c:pt idx="179">
                  <c:v>16.615384615384613</c:v>
                </c:pt>
                <c:pt idx="180">
                  <c:v>18.576923076923077</c:v>
                </c:pt>
                <c:pt idx="181">
                  <c:v>12</c:v>
                </c:pt>
                <c:pt idx="182">
                  <c:v>10.615384615384615</c:v>
                </c:pt>
                <c:pt idx="183">
                  <c:v>10.269230769230768</c:v>
                </c:pt>
                <c:pt idx="184">
                  <c:v>10.846153846153845</c:v>
                </c:pt>
                <c:pt idx="185">
                  <c:v>7.384615384615385</c:v>
                </c:pt>
                <c:pt idx="186">
                  <c:v>9.2307692307692299</c:v>
                </c:pt>
                <c:pt idx="187">
                  <c:v>4.1538461538461533</c:v>
                </c:pt>
                <c:pt idx="188">
                  <c:v>5.0769230769230758</c:v>
                </c:pt>
                <c:pt idx="189">
                  <c:v>8.4230769230769216</c:v>
                </c:pt>
                <c:pt idx="190">
                  <c:v>10.153846153846153</c:v>
                </c:pt>
                <c:pt idx="191">
                  <c:v>11.076923076923077</c:v>
                </c:pt>
                <c:pt idx="192">
                  <c:v>11.538461538461538</c:v>
                </c:pt>
                <c:pt idx="193">
                  <c:v>10.73076923076923</c:v>
                </c:pt>
                <c:pt idx="194">
                  <c:v>13.269230769230768</c:v>
                </c:pt>
                <c:pt idx="195">
                  <c:v>16.5</c:v>
                </c:pt>
                <c:pt idx="196">
                  <c:v>10.038461538461538</c:v>
                </c:pt>
                <c:pt idx="197">
                  <c:v>9.4615384615384599</c:v>
                </c:pt>
                <c:pt idx="198">
                  <c:v>10.961538461538462</c:v>
                </c:pt>
                <c:pt idx="199">
                  <c:v>6.4615384615384617</c:v>
                </c:pt>
                <c:pt idx="200">
                  <c:v>6.1153846153846159</c:v>
                </c:pt>
                <c:pt idx="201">
                  <c:v>11.884615384615385</c:v>
                </c:pt>
                <c:pt idx="202">
                  <c:v>15.115384615384615</c:v>
                </c:pt>
                <c:pt idx="203">
                  <c:v>16.5</c:v>
                </c:pt>
                <c:pt idx="204">
                  <c:v>14.653846153846155</c:v>
                </c:pt>
                <c:pt idx="205">
                  <c:v>15.923076923076922</c:v>
                </c:pt>
                <c:pt idx="206">
                  <c:v>14.538461538461538</c:v>
                </c:pt>
                <c:pt idx="207">
                  <c:v>13.615384615384615</c:v>
                </c:pt>
                <c:pt idx="208">
                  <c:v>15.461538461538458</c:v>
                </c:pt>
                <c:pt idx="209">
                  <c:v>14.884615384615385</c:v>
                </c:pt>
                <c:pt idx="210">
                  <c:v>10.5</c:v>
                </c:pt>
                <c:pt idx="211">
                  <c:v>8.884615384615385</c:v>
                </c:pt>
                <c:pt idx="212">
                  <c:v>13.846153846153845</c:v>
                </c:pt>
                <c:pt idx="213">
                  <c:v>19.73076923076923</c:v>
                </c:pt>
                <c:pt idx="214">
                  <c:v>18</c:v>
                </c:pt>
                <c:pt idx="215">
                  <c:v>16.384615384615383</c:v>
                </c:pt>
                <c:pt idx="216">
                  <c:v>18.346153846153843</c:v>
                </c:pt>
                <c:pt idx="217">
                  <c:v>20.423076923076923</c:v>
                </c:pt>
                <c:pt idx="218">
                  <c:v>94.730769230769241</c:v>
                </c:pt>
                <c:pt idx="219">
                  <c:v>24.923076923076923</c:v>
                </c:pt>
                <c:pt idx="220">
                  <c:v>8.3076923076923066</c:v>
                </c:pt>
                <c:pt idx="221">
                  <c:v>2.8846153846153846</c:v>
                </c:pt>
                <c:pt idx="222">
                  <c:v>2.4230769230769229</c:v>
                </c:pt>
                <c:pt idx="223">
                  <c:v>0.92307692307692257</c:v>
                </c:pt>
                <c:pt idx="224">
                  <c:v>7.5</c:v>
                </c:pt>
                <c:pt idx="225">
                  <c:v>9</c:v>
                </c:pt>
                <c:pt idx="226">
                  <c:v>11.192307692307692</c:v>
                </c:pt>
                <c:pt idx="227">
                  <c:v>15.923076923076922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E-4A22-B205-CAD55FDC1680}"/>
            </c:ext>
          </c:extLst>
        </c:ser>
        <c:ser>
          <c:idx val="5"/>
          <c:order val="5"/>
          <c:tx>
            <c:strRef>
              <c:f>Лист5!$Z$14</c:f>
              <c:strCache>
                <c:ptCount val="1"/>
                <c:pt idx="0">
                  <c:v>Объем государственного внутреннего долга Российской Федерации - всего,млрд.руб.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Лист5!$Z$171:$Z$398</c:f>
              <c:numCache>
                <c:formatCode>General</c:formatCode>
                <c:ptCount val="228"/>
                <c:pt idx="0">
                  <c:v>6.317265423677429</c:v>
                </c:pt>
                <c:pt idx="1">
                  <c:v>6.317265423677429</c:v>
                </c:pt>
                <c:pt idx="2">
                  <c:v>6.317265423677429</c:v>
                </c:pt>
                <c:pt idx="3">
                  <c:v>6.317265423677429</c:v>
                </c:pt>
                <c:pt idx="4">
                  <c:v>6.317265423677429</c:v>
                </c:pt>
                <c:pt idx="5">
                  <c:v>6.317265423677429</c:v>
                </c:pt>
                <c:pt idx="6">
                  <c:v>6.317265423677429</c:v>
                </c:pt>
                <c:pt idx="7">
                  <c:v>6.317265423677429</c:v>
                </c:pt>
                <c:pt idx="8">
                  <c:v>6.317265423677429</c:v>
                </c:pt>
                <c:pt idx="9">
                  <c:v>6.317265423677429</c:v>
                </c:pt>
                <c:pt idx="10">
                  <c:v>6.317265423677429</c:v>
                </c:pt>
                <c:pt idx="11">
                  <c:v>6.317265423677429</c:v>
                </c:pt>
                <c:pt idx="12">
                  <c:v>6.317265423677429</c:v>
                </c:pt>
                <c:pt idx="13">
                  <c:v>6.317265423677429</c:v>
                </c:pt>
                <c:pt idx="14">
                  <c:v>6.317265423677429</c:v>
                </c:pt>
                <c:pt idx="15">
                  <c:v>6.317265423677429</c:v>
                </c:pt>
                <c:pt idx="16">
                  <c:v>6.317265423677429</c:v>
                </c:pt>
                <c:pt idx="17">
                  <c:v>6.317265423677429</c:v>
                </c:pt>
                <c:pt idx="18">
                  <c:v>6.317265423677429</c:v>
                </c:pt>
                <c:pt idx="19">
                  <c:v>6.317265423677429</c:v>
                </c:pt>
                <c:pt idx="20">
                  <c:v>6.317265423677429</c:v>
                </c:pt>
                <c:pt idx="21">
                  <c:v>6.317265423677429</c:v>
                </c:pt>
                <c:pt idx="22">
                  <c:v>6.317265423677429</c:v>
                </c:pt>
                <c:pt idx="23">
                  <c:v>6.317265423677429</c:v>
                </c:pt>
                <c:pt idx="24">
                  <c:v>6.317265423677429</c:v>
                </c:pt>
                <c:pt idx="25">
                  <c:v>6.317265423677429</c:v>
                </c:pt>
                <c:pt idx="26">
                  <c:v>6.317265423677429</c:v>
                </c:pt>
                <c:pt idx="27">
                  <c:v>6.317265423677429</c:v>
                </c:pt>
                <c:pt idx="28">
                  <c:v>6.317265423677429</c:v>
                </c:pt>
                <c:pt idx="29">
                  <c:v>6.317265423677429</c:v>
                </c:pt>
                <c:pt idx="30">
                  <c:v>6.317265423677429</c:v>
                </c:pt>
                <c:pt idx="31">
                  <c:v>6.317265423677429</c:v>
                </c:pt>
                <c:pt idx="32">
                  <c:v>6.317265423677429</c:v>
                </c:pt>
                <c:pt idx="33">
                  <c:v>6.317265423677429</c:v>
                </c:pt>
                <c:pt idx="34">
                  <c:v>6.317265423677429</c:v>
                </c:pt>
                <c:pt idx="35">
                  <c:v>6.317265423677429</c:v>
                </c:pt>
                <c:pt idx="36">
                  <c:v>6.317265423677429</c:v>
                </c:pt>
                <c:pt idx="37">
                  <c:v>6.317265423677429</c:v>
                </c:pt>
                <c:pt idx="38">
                  <c:v>6.317265423677429</c:v>
                </c:pt>
                <c:pt idx="39">
                  <c:v>6.317265423677429</c:v>
                </c:pt>
                <c:pt idx="40">
                  <c:v>6.317265423677429</c:v>
                </c:pt>
                <c:pt idx="41">
                  <c:v>6.317265423677429</c:v>
                </c:pt>
                <c:pt idx="42">
                  <c:v>6.317265423677429</c:v>
                </c:pt>
                <c:pt idx="43">
                  <c:v>6.317265423677429</c:v>
                </c:pt>
                <c:pt idx="44">
                  <c:v>6.317265423677429</c:v>
                </c:pt>
                <c:pt idx="45">
                  <c:v>6.317265423677429</c:v>
                </c:pt>
                <c:pt idx="46">
                  <c:v>6.317265423677429</c:v>
                </c:pt>
                <c:pt idx="47">
                  <c:v>6.317265423677429</c:v>
                </c:pt>
                <c:pt idx="48">
                  <c:v>6.317265423677429</c:v>
                </c:pt>
                <c:pt idx="49">
                  <c:v>6.317265423677429</c:v>
                </c:pt>
                <c:pt idx="50">
                  <c:v>6.317265423677429</c:v>
                </c:pt>
                <c:pt idx="51">
                  <c:v>6.317265423677429</c:v>
                </c:pt>
                <c:pt idx="52">
                  <c:v>6.317265423677429</c:v>
                </c:pt>
                <c:pt idx="53">
                  <c:v>6.317265423677429</c:v>
                </c:pt>
                <c:pt idx="54">
                  <c:v>6.317265423677429</c:v>
                </c:pt>
                <c:pt idx="55">
                  <c:v>6.317265423677429</c:v>
                </c:pt>
                <c:pt idx="56">
                  <c:v>6.317265423677429</c:v>
                </c:pt>
                <c:pt idx="57">
                  <c:v>6.317265423677429</c:v>
                </c:pt>
                <c:pt idx="58">
                  <c:v>6.317265423677429</c:v>
                </c:pt>
                <c:pt idx="59">
                  <c:v>6.317265423677429</c:v>
                </c:pt>
                <c:pt idx="60">
                  <c:v>8.6116967767718098</c:v>
                </c:pt>
                <c:pt idx="61">
                  <c:v>8.6220320531370991</c:v>
                </c:pt>
                <c:pt idx="62">
                  <c:v>8.5640970872894471</c:v>
                </c:pt>
                <c:pt idx="63">
                  <c:v>8.4700460723653084</c:v>
                </c:pt>
                <c:pt idx="64">
                  <c:v>8.3047964869247259</c:v>
                </c:pt>
                <c:pt idx="65">
                  <c:v>8.3218496929274544</c:v>
                </c:pt>
                <c:pt idx="66">
                  <c:v>8.7810230545564778</c:v>
                </c:pt>
                <c:pt idx="67">
                  <c:v>9.1223168474191656</c:v>
                </c:pt>
                <c:pt idx="68">
                  <c:v>9.459533947937766</c:v>
                </c:pt>
                <c:pt idx="69">
                  <c:v>10.124379309236062</c:v>
                </c:pt>
                <c:pt idx="70">
                  <c:v>10.702408349065921</c:v>
                </c:pt>
                <c:pt idx="71">
                  <c:v>11.267805384449312</c:v>
                </c:pt>
                <c:pt idx="72">
                  <c:v>12.027563033702187</c:v>
                </c:pt>
                <c:pt idx="73">
                  <c:v>12.101058332299807</c:v>
                </c:pt>
                <c:pt idx="74">
                  <c:v>12.16261064487531</c:v>
                </c:pt>
                <c:pt idx="75">
                  <c:v>12.500344509212177</c:v>
                </c:pt>
                <c:pt idx="76">
                  <c:v>12.521704080367106</c:v>
                </c:pt>
                <c:pt idx="77">
                  <c:v>12.325965429648921</c:v>
                </c:pt>
                <c:pt idx="78">
                  <c:v>12.797081777300056</c:v>
                </c:pt>
                <c:pt idx="79">
                  <c:v>13.195449262979958</c:v>
                </c:pt>
                <c:pt idx="80">
                  <c:v>13.606908098722558</c:v>
                </c:pt>
                <c:pt idx="81">
                  <c:v>14.344904249406296</c:v>
                </c:pt>
                <c:pt idx="82">
                  <c:v>14.475128731608947</c:v>
                </c:pt>
                <c:pt idx="83">
                  <c:v>14.808900740005786</c:v>
                </c:pt>
                <c:pt idx="84">
                  <c:v>16.883190706519489</c:v>
                </c:pt>
                <c:pt idx="85">
                  <c:v>16.854653860110883</c:v>
                </c:pt>
                <c:pt idx="86">
                  <c:v>17.703237467903222</c:v>
                </c:pt>
                <c:pt idx="87">
                  <c:v>18.486364325382056</c:v>
                </c:pt>
                <c:pt idx="88">
                  <c:v>18.897019306296251</c:v>
                </c:pt>
                <c:pt idx="89">
                  <c:v>19.477287656005252</c:v>
                </c:pt>
                <c:pt idx="90">
                  <c:v>20.58499960955622</c:v>
                </c:pt>
                <c:pt idx="91">
                  <c:v>21.182608256278105</c:v>
                </c:pt>
                <c:pt idx="92">
                  <c:v>21.228427981497557</c:v>
                </c:pt>
                <c:pt idx="93">
                  <c:v>22.938801383548995</c:v>
                </c:pt>
                <c:pt idx="94">
                  <c:v>23.03968516451463</c:v>
                </c:pt>
                <c:pt idx="95">
                  <c:v>22.98634365482933</c:v>
                </c:pt>
                <c:pt idx="96">
                  <c:v>24.061384651425577</c:v>
                </c:pt>
                <c:pt idx="97">
                  <c:v>24.012292088690447</c:v>
                </c:pt>
                <c:pt idx="98">
                  <c:v>24.424956706675665</c:v>
                </c:pt>
                <c:pt idx="99">
                  <c:v>24.642169764952847</c:v>
                </c:pt>
                <c:pt idx="100">
                  <c:v>24.837104560842619</c:v>
                </c:pt>
                <c:pt idx="101">
                  <c:v>25.066777368960174</c:v>
                </c:pt>
                <c:pt idx="102">
                  <c:v>25.399458431518458</c:v>
                </c:pt>
                <c:pt idx="103">
                  <c:v>25.880565546322707</c:v>
                </c:pt>
                <c:pt idx="104">
                  <c:v>25.421621857501798</c:v>
                </c:pt>
                <c:pt idx="105">
                  <c:v>25.629533167050219</c:v>
                </c:pt>
                <c:pt idx="106">
                  <c:v>26.370859573451661</c:v>
                </c:pt>
                <c:pt idx="107">
                  <c:v>26.672247715903922</c:v>
                </c:pt>
                <c:pt idx="108">
                  <c:v>28.582206788209511</c:v>
                </c:pt>
                <c:pt idx="109">
                  <c:v>28.130095865430103</c:v>
                </c:pt>
                <c:pt idx="110">
                  <c:v>27.801491495215913</c:v>
                </c:pt>
                <c:pt idx="111">
                  <c:v>27.504409717915852</c:v>
                </c:pt>
                <c:pt idx="112">
                  <c:v>28.187686322065581</c:v>
                </c:pt>
                <c:pt idx="113">
                  <c:v>28.418162985011548</c:v>
                </c:pt>
                <c:pt idx="114">
                  <c:v>28.429244698003224</c:v>
                </c:pt>
                <c:pt idx="115">
                  <c:v>28.534377425919033</c:v>
                </c:pt>
                <c:pt idx="116">
                  <c:v>28.864761760396135</c:v>
                </c:pt>
                <c:pt idx="117">
                  <c:v>29.335705853441183</c:v>
                </c:pt>
                <c:pt idx="118">
                  <c:v>29.916031621352218</c:v>
                </c:pt>
                <c:pt idx="119">
                  <c:v>30.650582679914191</c:v>
                </c:pt>
                <c:pt idx="120">
                  <c:v>32.856073238065044</c:v>
                </c:pt>
                <c:pt idx="121">
                  <c:v>32.92112806096435</c:v>
                </c:pt>
                <c:pt idx="122">
                  <c:v>33.043888176903181</c:v>
                </c:pt>
                <c:pt idx="123">
                  <c:v>32.769945935020964</c:v>
                </c:pt>
                <c:pt idx="124">
                  <c:v>32.814330205189684</c:v>
                </c:pt>
                <c:pt idx="125">
                  <c:v>32.952937744888629</c:v>
                </c:pt>
                <c:pt idx="126">
                  <c:v>33.056807272359791</c:v>
                </c:pt>
                <c:pt idx="127">
                  <c:v>33.252373668471897</c:v>
                </c:pt>
                <c:pt idx="128">
                  <c:v>32.973780552225293</c:v>
                </c:pt>
                <c:pt idx="129">
                  <c:v>32.953052581292688</c:v>
                </c:pt>
                <c:pt idx="130">
                  <c:v>33.037514756477918</c:v>
                </c:pt>
                <c:pt idx="131">
                  <c:v>33.068290912765669</c:v>
                </c:pt>
                <c:pt idx="132">
                  <c:v>41.577496198915021</c:v>
                </c:pt>
                <c:pt idx="133">
                  <c:v>41.57594590746023</c:v>
                </c:pt>
                <c:pt idx="134">
                  <c:v>41.110169452597823</c:v>
                </c:pt>
                <c:pt idx="135">
                  <c:v>40.115112011428508</c:v>
                </c:pt>
                <c:pt idx="136">
                  <c:v>40.768703405129052</c:v>
                </c:pt>
                <c:pt idx="137">
                  <c:v>41.113614544719589</c:v>
                </c:pt>
                <c:pt idx="138">
                  <c:v>40.429821176751595</c:v>
                </c:pt>
                <c:pt idx="139">
                  <c:v>41.175339111901181</c:v>
                </c:pt>
                <c:pt idx="140">
                  <c:v>39.936943330531321</c:v>
                </c:pt>
                <c:pt idx="141">
                  <c:v>40.073254142149082</c:v>
                </c:pt>
                <c:pt idx="142">
                  <c:v>40.876764461348358</c:v>
                </c:pt>
                <c:pt idx="143">
                  <c:v>41.111662325850588</c:v>
                </c:pt>
                <c:pt idx="144">
                  <c:v>41.958982733198276</c:v>
                </c:pt>
                <c:pt idx="145">
                  <c:v>41.759052553731948</c:v>
                </c:pt>
                <c:pt idx="146">
                  <c:v>41.565725467498993</c:v>
                </c:pt>
                <c:pt idx="147">
                  <c:v>41.719548830735732</c:v>
                </c:pt>
                <c:pt idx="148">
                  <c:v>41.912359153150419</c:v>
                </c:pt>
                <c:pt idx="149">
                  <c:v>41.695605440489473</c:v>
                </c:pt>
                <c:pt idx="150">
                  <c:v>42.277940845471534</c:v>
                </c:pt>
                <c:pt idx="151">
                  <c:v>42.668556873877463</c:v>
                </c:pt>
                <c:pt idx="152">
                  <c:v>42.173956481596313</c:v>
                </c:pt>
                <c:pt idx="153">
                  <c:v>42.395073977611489</c:v>
                </c:pt>
                <c:pt idx="154">
                  <c:v>42.621072020799161</c:v>
                </c:pt>
                <c:pt idx="155">
                  <c:v>43.651326819812489</c:v>
                </c:pt>
                <c:pt idx="156">
                  <c:v>45.95442832141331</c:v>
                </c:pt>
                <c:pt idx="157">
                  <c:v>46.358882136508328</c:v>
                </c:pt>
                <c:pt idx="158">
                  <c:v>46.876392391399207</c:v>
                </c:pt>
                <c:pt idx="159">
                  <c:v>47.703846100844729</c:v>
                </c:pt>
                <c:pt idx="160">
                  <c:v>47.762182994106581</c:v>
                </c:pt>
                <c:pt idx="161">
                  <c:v>48.693104303609076</c:v>
                </c:pt>
                <c:pt idx="162">
                  <c:v>48.628049480709777</c:v>
                </c:pt>
                <c:pt idx="163">
                  <c:v>49.395616005438647</c:v>
                </c:pt>
                <c:pt idx="164">
                  <c:v>50.18781493883813</c:v>
                </c:pt>
                <c:pt idx="165">
                  <c:v>50.998847042503243</c:v>
                </c:pt>
                <c:pt idx="166">
                  <c:v>51.657031892366128</c:v>
                </c:pt>
                <c:pt idx="167">
                  <c:v>52.464504067505423</c:v>
                </c:pt>
                <c:pt idx="168">
                  <c:v>49.894350508265909</c:v>
                </c:pt>
                <c:pt idx="169">
                  <c:v>49.727263540360404</c:v>
                </c:pt>
                <c:pt idx="170">
                  <c:v>50.402214505215866</c:v>
                </c:pt>
                <c:pt idx="171">
                  <c:v>49.814596625647098</c:v>
                </c:pt>
                <c:pt idx="172">
                  <c:v>50.146531251578992</c:v>
                </c:pt>
                <c:pt idx="173">
                  <c:v>50.652385611457909</c:v>
                </c:pt>
                <c:pt idx="174">
                  <c:v>51.094390930680142</c:v>
                </c:pt>
                <c:pt idx="175">
                  <c:v>51.927701296732671</c:v>
                </c:pt>
                <c:pt idx="176">
                  <c:v>51.947108649018602</c:v>
                </c:pt>
                <c:pt idx="177">
                  <c:v>51.924887804833233</c:v>
                </c:pt>
                <c:pt idx="178">
                  <c:v>52.22036187247646</c:v>
                </c:pt>
                <c:pt idx="179">
                  <c:v>52.465939522556162</c:v>
                </c:pt>
                <c:pt idx="180">
                  <c:v>52.689238910248456</c:v>
                </c:pt>
                <c:pt idx="181">
                  <c:v>52.893819964079171</c:v>
                </c:pt>
                <c:pt idx="182">
                  <c:v>52.99223476235754</c:v>
                </c:pt>
                <c:pt idx="183">
                  <c:v>54.532018686179661</c:v>
                </c:pt>
                <c:pt idx="184">
                  <c:v>56.861589978916022</c:v>
                </c:pt>
                <c:pt idx="185">
                  <c:v>57.586839288749246</c:v>
                </c:pt>
                <c:pt idx="186">
                  <c:v>58.193921938805978</c:v>
                </c:pt>
                <c:pt idx="187">
                  <c:v>59.876103003660972</c:v>
                </c:pt>
                <c:pt idx="188">
                  <c:v>60.369497613699515</c:v>
                </c:pt>
                <c:pt idx="189">
                  <c:v>60.850145382887533</c:v>
                </c:pt>
                <c:pt idx="190">
                  <c:v>61.311558054395704</c:v>
                </c:pt>
                <c:pt idx="191">
                  <c:v>61.666402542937334</c:v>
                </c:pt>
                <c:pt idx="192">
                  <c:v>58.405393176880217</c:v>
                </c:pt>
                <c:pt idx="193">
                  <c:v>57.946679160867433</c:v>
                </c:pt>
                <c:pt idx="194">
                  <c:v>59.649703033059097</c:v>
                </c:pt>
                <c:pt idx="195">
                  <c:v>59.367664824690742</c:v>
                </c:pt>
                <c:pt idx="196">
                  <c:v>61.014591113499705</c:v>
                </c:pt>
                <c:pt idx="197">
                  <c:v>61.874199016081683</c:v>
                </c:pt>
                <c:pt idx="198">
                  <c:v>64.14221799624255</c:v>
                </c:pt>
                <c:pt idx="199">
                  <c:v>65.471449373222896</c:v>
                </c:pt>
                <c:pt idx="200">
                  <c:v>66.518987051047063</c:v>
                </c:pt>
                <c:pt idx="201">
                  <c:v>71.211719284707016</c:v>
                </c:pt>
                <c:pt idx="202">
                  <c:v>79.952779270651007</c:v>
                </c:pt>
                <c:pt idx="203">
                  <c:v>84.323567645532179</c:v>
                </c:pt>
                <c:pt idx="204">
                  <c:v>84.700116214440911</c:v>
                </c:pt>
                <c:pt idx="205">
                  <c:v>84.948507356420038</c:v>
                </c:pt>
                <c:pt idx="206">
                  <c:v>85.439088474559128</c:v>
                </c:pt>
                <c:pt idx="207">
                  <c:v>88.621836831250192</c:v>
                </c:pt>
                <c:pt idx="208">
                  <c:v>90.908976072686841</c:v>
                </c:pt>
                <c:pt idx="209">
                  <c:v>91.754861024983796</c:v>
                </c:pt>
                <c:pt idx="210">
                  <c:v>92.940948824304883</c:v>
                </c:pt>
                <c:pt idx="211">
                  <c:v>93.818873133334236</c:v>
                </c:pt>
                <c:pt idx="212">
                  <c:v>94.644546878516849</c:v>
                </c:pt>
                <c:pt idx="213">
                  <c:v>95.762881199443257</c:v>
                </c:pt>
                <c:pt idx="214">
                  <c:v>96.104519501518126</c:v>
                </c:pt>
                <c:pt idx="215">
                  <c:v>96.261500865866466</c:v>
                </c:pt>
                <c:pt idx="216">
                  <c:v>94.662174266539878</c:v>
                </c:pt>
                <c:pt idx="217">
                  <c:v>94.708453337375573</c:v>
                </c:pt>
                <c:pt idx="218">
                  <c:v>95.366293678026281</c:v>
                </c:pt>
                <c:pt idx="219">
                  <c:v>95.349757235841807</c:v>
                </c:pt>
                <c:pt idx="220">
                  <c:v>95.379786955503164</c:v>
                </c:pt>
                <c:pt idx="221">
                  <c:v>95.428477590824116</c:v>
                </c:pt>
                <c:pt idx="222">
                  <c:v>95.781829206112945</c:v>
                </c:pt>
                <c:pt idx="223">
                  <c:v>93.196115314123489</c:v>
                </c:pt>
                <c:pt idx="224">
                  <c:v>93.168554577149379</c:v>
                </c:pt>
                <c:pt idx="225">
                  <c:v>93.18302396406078</c:v>
                </c:pt>
                <c:pt idx="226">
                  <c:v>94.392423553405806</c:v>
                </c:pt>
                <c:pt idx="2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DE-4A22-B205-CAD55FDC1680}"/>
            </c:ext>
          </c:extLst>
        </c:ser>
        <c:ser>
          <c:idx val="6"/>
          <c:order val="6"/>
          <c:tx>
            <c:strRef>
              <c:f>Лист5!$AA$14</c:f>
              <c:strCache>
                <c:ptCount val="1"/>
                <c:pt idx="0">
                  <c:v>Baltic Dry Index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Лист5!$AA$171:$AA$398</c:f>
              <c:numCache>
                <c:formatCode>General</c:formatCode>
                <c:ptCount val="228"/>
                <c:pt idx="0">
                  <c:v>48.522727272727273</c:v>
                </c:pt>
                <c:pt idx="1">
                  <c:v>46.005244755244753</c:v>
                </c:pt>
                <c:pt idx="2">
                  <c:v>42.150349650349646</c:v>
                </c:pt>
                <c:pt idx="3">
                  <c:v>34.807692307692307</c:v>
                </c:pt>
                <c:pt idx="4">
                  <c:v>28.723776223776223</c:v>
                </c:pt>
                <c:pt idx="5">
                  <c:v>26.267482517482517</c:v>
                </c:pt>
                <c:pt idx="6">
                  <c:v>35.38461538461538</c:v>
                </c:pt>
                <c:pt idx="7">
                  <c:v>36.590909090909093</c:v>
                </c:pt>
                <c:pt idx="8">
                  <c:v>35.882867132867133</c:v>
                </c:pt>
                <c:pt idx="9">
                  <c:v>43.02447552447552</c:v>
                </c:pt>
                <c:pt idx="10">
                  <c:v>52.89335664335664</c:v>
                </c:pt>
                <c:pt idx="11">
                  <c:v>40.192307692307693</c:v>
                </c:pt>
                <c:pt idx="12">
                  <c:v>39.230769230769234</c:v>
                </c:pt>
                <c:pt idx="13">
                  <c:v>41.311188811188813</c:v>
                </c:pt>
                <c:pt idx="14">
                  <c:v>40.53321678321678</c:v>
                </c:pt>
                <c:pt idx="15">
                  <c:v>33.653846153846153</c:v>
                </c:pt>
                <c:pt idx="16">
                  <c:v>28.13811188811189</c:v>
                </c:pt>
                <c:pt idx="17">
                  <c:v>22.03671328671329</c:v>
                </c:pt>
                <c:pt idx="18">
                  <c:v>15.769230769230768</c:v>
                </c:pt>
                <c:pt idx="19">
                  <c:v>22.65734265734266</c:v>
                </c:pt>
                <c:pt idx="20">
                  <c:v>25.41083916083916</c:v>
                </c:pt>
                <c:pt idx="21">
                  <c:v>27.211538461538463</c:v>
                </c:pt>
                <c:pt idx="22">
                  <c:v>24.213286713286713</c:v>
                </c:pt>
                <c:pt idx="23">
                  <c:v>21.04020979020979</c:v>
                </c:pt>
                <c:pt idx="24">
                  <c:v>18.19055944055944</c:v>
                </c:pt>
                <c:pt idx="25">
                  <c:v>23.426573426573423</c:v>
                </c:pt>
                <c:pt idx="26">
                  <c:v>21.81818181818182</c:v>
                </c:pt>
                <c:pt idx="27">
                  <c:v>20.6993006993007</c:v>
                </c:pt>
                <c:pt idx="28">
                  <c:v>21.293706293706293</c:v>
                </c:pt>
                <c:pt idx="29">
                  <c:v>25.90909090909091</c:v>
                </c:pt>
                <c:pt idx="30">
                  <c:v>28.715034965034967</c:v>
                </c:pt>
                <c:pt idx="31">
                  <c:v>33.62762237762238</c:v>
                </c:pt>
                <c:pt idx="32">
                  <c:v>34.475524475524473</c:v>
                </c:pt>
                <c:pt idx="33">
                  <c:v>35.28846153846154</c:v>
                </c:pt>
                <c:pt idx="34">
                  <c:v>37.9020979020979</c:v>
                </c:pt>
                <c:pt idx="35">
                  <c:v>38.43531468531468</c:v>
                </c:pt>
                <c:pt idx="36">
                  <c:v>36.93181818181818</c:v>
                </c:pt>
                <c:pt idx="37">
                  <c:v>41.652097902097907</c:v>
                </c:pt>
                <c:pt idx="38">
                  <c:v>47.097902097902093</c:v>
                </c:pt>
                <c:pt idx="39">
                  <c:v>54.615384615384613</c:v>
                </c:pt>
                <c:pt idx="40">
                  <c:v>52.19405594405594</c:v>
                </c:pt>
                <c:pt idx="41">
                  <c:v>54.87762237762238</c:v>
                </c:pt>
                <c:pt idx="42">
                  <c:v>60.900349650349654</c:v>
                </c:pt>
                <c:pt idx="43">
                  <c:v>67.325174825174827</c:v>
                </c:pt>
                <c:pt idx="44">
                  <c:v>82.81468531468532</c:v>
                </c:pt>
                <c:pt idx="45">
                  <c:v>93.146853146853147</c:v>
                </c:pt>
                <c:pt idx="46">
                  <c:v>89.248251748251747</c:v>
                </c:pt>
                <c:pt idx="47">
                  <c:v>79.921328671328681</c:v>
                </c:pt>
                <c:pt idx="48">
                  <c:v>52.9020979020979</c:v>
                </c:pt>
                <c:pt idx="49">
                  <c:v>66.5472027972028</c:v>
                </c:pt>
                <c:pt idx="50">
                  <c:v>70.638111888111894</c:v>
                </c:pt>
                <c:pt idx="51">
                  <c:v>81.783216783216773</c:v>
                </c:pt>
                <c:pt idx="52">
                  <c:v>100</c:v>
                </c:pt>
                <c:pt idx="53">
                  <c:v>83.819930069930066</c:v>
                </c:pt>
                <c:pt idx="54">
                  <c:v>72.91083916083916</c:v>
                </c:pt>
                <c:pt idx="55">
                  <c:v>59.519230769230766</c:v>
                </c:pt>
                <c:pt idx="56">
                  <c:v>28.120629370629374</c:v>
                </c:pt>
                <c:pt idx="57">
                  <c:v>7.4388111888111883</c:v>
                </c:pt>
                <c:pt idx="58">
                  <c:v>6.25</c:v>
                </c:pt>
                <c:pt idx="59">
                  <c:v>6.7657342657342658</c:v>
                </c:pt>
                <c:pt idx="60">
                  <c:v>9.3531468531468533</c:v>
                </c:pt>
                <c:pt idx="61">
                  <c:v>17.36013986013986</c:v>
                </c:pt>
                <c:pt idx="62">
                  <c:v>14.117132867132867</c:v>
                </c:pt>
                <c:pt idx="63">
                  <c:v>15.611888111888112</c:v>
                </c:pt>
                <c:pt idx="64">
                  <c:v>30.54195804195804</c:v>
                </c:pt>
                <c:pt idx="65">
                  <c:v>32.840909090909093</c:v>
                </c:pt>
                <c:pt idx="66">
                  <c:v>29.283216783216783</c:v>
                </c:pt>
                <c:pt idx="67">
                  <c:v>21.16258741258741</c:v>
                </c:pt>
                <c:pt idx="68">
                  <c:v>19.405594405594407</c:v>
                </c:pt>
                <c:pt idx="69">
                  <c:v>27.124125874125873</c:v>
                </c:pt>
                <c:pt idx="70">
                  <c:v>33.977272727272727</c:v>
                </c:pt>
                <c:pt idx="71">
                  <c:v>26.267482517482517</c:v>
                </c:pt>
                <c:pt idx="72">
                  <c:v>24.895104895104897</c:v>
                </c:pt>
                <c:pt idx="73">
                  <c:v>23.933566433566433</c:v>
                </c:pt>
                <c:pt idx="74">
                  <c:v>26.206293706293703</c:v>
                </c:pt>
                <c:pt idx="75">
                  <c:v>29.31818181818182</c:v>
                </c:pt>
                <c:pt idx="76">
                  <c:v>35.646853146853147</c:v>
                </c:pt>
                <c:pt idx="77">
                  <c:v>21.03146853146853</c:v>
                </c:pt>
                <c:pt idx="78">
                  <c:v>17.194055944055943</c:v>
                </c:pt>
                <c:pt idx="79">
                  <c:v>23.715034965034967</c:v>
                </c:pt>
                <c:pt idx="80">
                  <c:v>21.38111888111888</c:v>
                </c:pt>
                <c:pt idx="81">
                  <c:v>23.40909090909091</c:v>
                </c:pt>
                <c:pt idx="82">
                  <c:v>18.347902097902097</c:v>
                </c:pt>
                <c:pt idx="83">
                  <c:v>15.498251748251748</c:v>
                </c:pt>
                <c:pt idx="84">
                  <c:v>9.6765734265734267</c:v>
                </c:pt>
                <c:pt idx="85">
                  <c:v>10.935314685314687</c:v>
                </c:pt>
                <c:pt idx="86">
                  <c:v>13.374125874125873</c:v>
                </c:pt>
                <c:pt idx="87">
                  <c:v>11.092657342657342</c:v>
                </c:pt>
                <c:pt idx="88">
                  <c:v>12.937062937062937</c:v>
                </c:pt>
                <c:pt idx="89">
                  <c:v>12.351398601398602</c:v>
                </c:pt>
                <c:pt idx="90">
                  <c:v>11.048951048951048</c:v>
                </c:pt>
                <c:pt idx="91">
                  <c:v>14.152097902097902</c:v>
                </c:pt>
                <c:pt idx="92">
                  <c:v>16.59965034965035</c:v>
                </c:pt>
                <c:pt idx="93">
                  <c:v>17.176573426573427</c:v>
                </c:pt>
                <c:pt idx="94">
                  <c:v>16.136363636363637</c:v>
                </c:pt>
                <c:pt idx="95">
                  <c:v>15.192307692307692</c:v>
                </c:pt>
                <c:pt idx="96">
                  <c:v>5.9440559440559442</c:v>
                </c:pt>
                <c:pt idx="97">
                  <c:v>6.5559440559440558</c:v>
                </c:pt>
                <c:pt idx="98">
                  <c:v>8.164335664335665</c:v>
                </c:pt>
                <c:pt idx="99">
                  <c:v>10.096153846153845</c:v>
                </c:pt>
                <c:pt idx="100">
                  <c:v>8.0681818181818183</c:v>
                </c:pt>
                <c:pt idx="101">
                  <c:v>8.7762237762237767</c:v>
                </c:pt>
                <c:pt idx="102">
                  <c:v>7.8409090909090908</c:v>
                </c:pt>
                <c:pt idx="103">
                  <c:v>6.145104895104895</c:v>
                </c:pt>
                <c:pt idx="104">
                  <c:v>6.6958041958041958</c:v>
                </c:pt>
                <c:pt idx="105">
                  <c:v>8.9685314685314683</c:v>
                </c:pt>
                <c:pt idx="106">
                  <c:v>9.4930069930069916</c:v>
                </c:pt>
                <c:pt idx="107">
                  <c:v>6.1101398601398609</c:v>
                </c:pt>
                <c:pt idx="108">
                  <c:v>6.6433566433566433</c:v>
                </c:pt>
                <c:pt idx="109">
                  <c:v>6.6171328671328675</c:v>
                </c:pt>
                <c:pt idx="110">
                  <c:v>7.954545454545455</c:v>
                </c:pt>
                <c:pt idx="111">
                  <c:v>7.5437062937062942</c:v>
                </c:pt>
                <c:pt idx="112">
                  <c:v>7.0716783216783217</c:v>
                </c:pt>
                <c:pt idx="113">
                  <c:v>10.236013986013987</c:v>
                </c:pt>
                <c:pt idx="114">
                  <c:v>9.2832167832167833</c:v>
                </c:pt>
                <c:pt idx="115">
                  <c:v>9.895104895104895</c:v>
                </c:pt>
                <c:pt idx="116">
                  <c:v>17.50874125874126</c:v>
                </c:pt>
                <c:pt idx="117">
                  <c:v>13.146853146853147</c:v>
                </c:pt>
                <c:pt idx="118">
                  <c:v>15.917832167832167</c:v>
                </c:pt>
                <c:pt idx="119">
                  <c:v>19.903846153846153</c:v>
                </c:pt>
                <c:pt idx="120">
                  <c:v>9.7027972027972034</c:v>
                </c:pt>
                <c:pt idx="121">
                  <c:v>10.996503496503497</c:v>
                </c:pt>
                <c:pt idx="122">
                  <c:v>11.905594405594407</c:v>
                </c:pt>
                <c:pt idx="123">
                  <c:v>8.2430069930069934</c:v>
                </c:pt>
                <c:pt idx="124">
                  <c:v>8.164335664335665</c:v>
                </c:pt>
                <c:pt idx="125">
                  <c:v>7.43006993006993</c:v>
                </c:pt>
                <c:pt idx="126">
                  <c:v>6.59965034965035</c:v>
                </c:pt>
                <c:pt idx="127">
                  <c:v>10.026223776223777</c:v>
                </c:pt>
                <c:pt idx="128">
                  <c:v>9.2919580419580416</c:v>
                </c:pt>
                <c:pt idx="129">
                  <c:v>12.482517482517483</c:v>
                </c:pt>
                <c:pt idx="130">
                  <c:v>10.07867132867133</c:v>
                </c:pt>
                <c:pt idx="131">
                  <c:v>6.8356643356643358</c:v>
                </c:pt>
                <c:pt idx="132">
                  <c:v>5.314685314685315</c:v>
                </c:pt>
                <c:pt idx="133">
                  <c:v>4.72027972027972</c:v>
                </c:pt>
                <c:pt idx="134">
                  <c:v>5.2622377622377625</c:v>
                </c:pt>
                <c:pt idx="135">
                  <c:v>5.1660839160839158</c:v>
                </c:pt>
                <c:pt idx="136">
                  <c:v>5.1486013986013983</c:v>
                </c:pt>
                <c:pt idx="137">
                  <c:v>6.9930069930069925</c:v>
                </c:pt>
                <c:pt idx="138">
                  <c:v>9.8863636363636367</c:v>
                </c:pt>
                <c:pt idx="139">
                  <c:v>7.8933566433566433</c:v>
                </c:pt>
                <c:pt idx="140">
                  <c:v>7.8671328671328675</c:v>
                </c:pt>
                <c:pt idx="141">
                  <c:v>6.3024475524475525</c:v>
                </c:pt>
                <c:pt idx="142">
                  <c:v>5.104895104895105</c:v>
                </c:pt>
                <c:pt idx="143">
                  <c:v>4.1783216783216783</c:v>
                </c:pt>
                <c:pt idx="144">
                  <c:v>2.7709790209790208</c:v>
                </c:pt>
                <c:pt idx="145">
                  <c:v>2.8758741258741258</c:v>
                </c:pt>
                <c:pt idx="146">
                  <c:v>3.75</c:v>
                </c:pt>
                <c:pt idx="147">
                  <c:v>6.145104895104895</c:v>
                </c:pt>
                <c:pt idx="148">
                  <c:v>5.3496503496503491</c:v>
                </c:pt>
                <c:pt idx="149">
                  <c:v>5.7692307692307701</c:v>
                </c:pt>
                <c:pt idx="150">
                  <c:v>5.734265734265735</c:v>
                </c:pt>
                <c:pt idx="151">
                  <c:v>6.215034965034965</c:v>
                </c:pt>
                <c:pt idx="152">
                  <c:v>7.6486013986013983</c:v>
                </c:pt>
                <c:pt idx="153">
                  <c:v>7.4912587412587417</c:v>
                </c:pt>
                <c:pt idx="154">
                  <c:v>10.524475524475525</c:v>
                </c:pt>
                <c:pt idx="155">
                  <c:v>8.40034965034965</c:v>
                </c:pt>
                <c:pt idx="156">
                  <c:v>6.9930069930069925</c:v>
                </c:pt>
                <c:pt idx="157">
                  <c:v>7.5087412587412592</c:v>
                </c:pt>
                <c:pt idx="158">
                  <c:v>11.337412587412587</c:v>
                </c:pt>
                <c:pt idx="159">
                  <c:v>9.6940559440559433</c:v>
                </c:pt>
                <c:pt idx="160">
                  <c:v>7.674825174825175</c:v>
                </c:pt>
                <c:pt idx="161">
                  <c:v>7.8758741258741267</c:v>
                </c:pt>
                <c:pt idx="162">
                  <c:v>8.2692307692307683</c:v>
                </c:pt>
                <c:pt idx="163">
                  <c:v>10.34965034965035</c:v>
                </c:pt>
                <c:pt idx="164">
                  <c:v>11.853146853146853</c:v>
                </c:pt>
                <c:pt idx="165">
                  <c:v>13.304195804195803</c:v>
                </c:pt>
                <c:pt idx="166">
                  <c:v>13.793706293706293</c:v>
                </c:pt>
                <c:pt idx="167">
                  <c:v>11.94055944055944</c:v>
                </c:pt>
                <c:pt idx="168">
                  <c:v>10.06993006993007</c:v>
                </c:pt>
                <c:pt idx="169">
                  <c:v>10.41958041958042</c:v>
                </c:pt>
                <c:pt idx="170">
                  <c:v>9.2220279720279716</c:v>
                </c:pt>
                <c:pt idx="171">
                  <c:v>11.722027972027972</c:v>
                </c:pt>
                <c:pt idx="172">
                  <c:v>9.5279720279720284</c:v>
                </c:pt>
                <c:pt idx="173">
                  <c:v>12.106643356643357</c:v>
                </c:pt>
                <c:pt idx="174">
                  <c:v>15.27097902097902</c:v>
                </c:pt>
                <c:pt idx="175">
                  <c:v>13.802447552447553</c:v>
                </c:pt>
                <c:pt idx="176">
                  <c:v>13.461538461538462</c:v>
                </c:pt>
                <c:pt idx="177">
                  <c:v>13.024475524475525</c:v>
                </c:pt>
                <c:pt idx="178">
                  <c:v>10.76048951048951</c:v>
                </c:pt>
                <c:pt idx="179">
                  <c:v>11.110139860139862</c:v>
                </c:pt>
                <c:pt idx="180">
                  <c:v>5.8391608391608401</c:v>
                </c:pt>
                <c:pt idx="181">
                  <c:v>5.7517482517482517</c:v>
                </c:pt>
                <c:pt idx="182">
                  <c:v>6.0227272727272725</c:v>
                </c:pt>
                <c:pt idx="183">
                  <c:v>8.8374125874125884</c:v>
                </c:pt>
                <c:pt idx="184">
                  <c:v>9.58041958041958</c:v>
                </c:pt>
                <c:pt idx="185">
                  <c:v>11.835664335664337</c:v>
                </c:pt>
                <c:pt idx="186">
                  <c:v>16.32867132867133</c:v>
                </c:pt>
                <c:pt idx="187">
                  <c:v>20.786713286713287</c:v>
                </c:pt>
                <c:pt idx="188">
                  <c:v>15.935314685314685</c:v>
                </c:pt>
                <c:pt idx="189">
                  <c:v>15.131118881118882</c:v>
                </c:pt>
                <c:pt idx="190">
                  <c:v>13.356643356643357</c:v>
                </c:pt>
                <c:pt idx="191">
                  <c:v>9.5279720279720284</c:v>
                </c:pt>
                <c:pt idx="192">
                  <c:v>4.2569930069930066</c:v>
                </c:pt>
                <c:pt idx="193">
                  <c:v>4.6765734265734267</c:v>
                </c:pt>
                <c:pt idx="194">
                  <c:v>5.4720279720279716</c:v>
                </c:pt>
                <c:pt idx="195">
                  <c:v>5.5506993006993008</c:v>
                </c:pt>
                <c:pt idx="196">
                  <c:v>4.405594405594405</c:v>
                </c:pt>
                <c:pt idx="197">
                  <c:v>15.725524475524477</c:v>
                </c:pt>
                <c:pt idx="198">
                  <c:v>11.8006993006993</c:v>
                </c:pt>
                <c:pt idx="199">
                  <c:v>13.006993006993007</c:v>
                </c:pt>
                <c:pt idx="200">
                  <c:v>15.07867132867133</c:v>
                </c:pt>
                <c:pt idx="201">
                  <c:v>11.215034965034965</c:v>
                </c:pt>
                <c:pt idx="202">
                  <c:v>10.725524475524477</c:v>
                </c:pt>
                <c:pt idx="203">
                  <c:v>11.94055944055944</c:v>
                </c:pt>
                <c:pt idx="204">
                  <c:v>12.692307692307692</c:v>
                </c:pt>
                <c:pt idx="205">
                  <c:v>14.641608391608392</c:v>
                </c:pt>
                <c:pt idx="206">
                  <c:v>17.884615384615383</c:v>
                </c:pt>
                <c:pt idx="207">
                  <c:v>26.687062937062937</c:v>
                </c:pt>
                <c:pt idx="208">
                  <c:v>22.692307692307693</c:v>
                </c:pt>
                <c:pt idx="209">
                  <c:v>29.571678321678323</c:v>
                </c:pt>
                <c:pt idx="210">
                  <c:v>28.776223776223777</c:v>
                </c:pt>
                <c:pt idx="211">
                  <c:v>36.11888111888112</c:v>
                </c:pt>
                <c:pt idx="212">
                  <c:v>45.166083916083913</c:v>
                </c:pt>
                <c:pt idx="213">
                  <c:v>30.76048951048951</c:v>
                </c:pt>
                <c:pt idx="214">
                  <c:v>26.38111888111888</c:v>
                </c:pt>
                <c:pt idx="215">
                  <c:v>19.37937062937063</c:v>
                </c:pt>
                <c:pt idx="216">
                  <c:v>12.395104895104895</c:v>
                </c:pt>
                <c:pt idx="217">
                  <c:v>17.832167832167833</c:v>
                </c:pt>
                <c:pt idx="218">
                  <c:v>20.61188811188811</c:v>
                </c:pt>
                <c:pt idx="219">
                  <c:v>21.013986013986013</c:v>
                </c:pt>
                <c:pt idx="220">
                  <c:v>22.43006993006993</c:v>
                </c:pt>
                <c:pt idx="221">
                  <c:v>19.580419580419584</c:v>
                </c:pt>
                <c:pt idx="222">
                  <c:v>16.564685314685317</c:v>
                </c:pt>
                <c:pt idx="223">
                  <c:v>8.435314685314685</c:v>
                </c:pt>
                <c:pt idx="224">
                  <c:v>15.384615384615385</c:v>
                </c:pt>
                <c:pt idx="225">
                  <c:v>12.788461538461538</c:v>
                </c:pt>
                <c:pt idx="226">
                  <c:v>11.844405594405595</c:v>
                </c:pt>
                <c:pt idx="227">
                  <c:v>13.243006993006993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DE-4A22-B205-CAD55FDC1680}"/>
            </c:ext>
          </c:extLst>
        </c:ser>
        <c:ser>
          <c:idx val="7"/>
          <c:order val="7"/>
          <c:tx>
            <c:strRef>
              <c:f>Лист5!$AB$14</c:f>
              <c:strCache>
                <c:ptCount val="1"/>
                <c:pt idx="0">
                  <c:v>Объем работ, выполненных по виду деятельности "Строительство" в текущих ценах, млрд. руб.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Лист5!$AB$171:$AB$398</c:f>
              <c:numCache>
                <c:formatCode>General</c:formatCode>
                <c:ptCount val="228"/>
                <c:pt idx="0">
                  <c:v>3.4082827288144864</c:v>
                </c:pt>
                <c:pt idx="1">
                  <c:v>3.8459434323540673</c:v>
                </c:pt>
                <c:pt idx="2">
                  <c:v>4.6665572514907812</c:v>
                </c:pt>
                <c:pt idx="3">
                  <c:v>4.8525630504951032</c:v>
                </c:pt>
                <c:pt idx="4">
                  <c:v>5.492641829421741</c:v>
                </c:pt>
                <c:pt idx="5">
                  <c:v>6.4500246184145746</c:v>
                </c:pt>
                <c:pt idx="6">
                  <c:v>6.5867935882706936</c:v>
                </c:pt>
                <c:pt idx="7">
                  <c:v>7.1119864325181901</c:v>
                </c:pt>
                <c:pt idx="8">
                  <c:v>7.3144045079052455</c:v>
                </c:pt>
                <c:pt idx="9">
                  <c:v>6.827506975217462</c:v>
                </c:pt>
                <c:pt idx="10">
                  <c:v>6.9806882214563153</c:v>
                </c:pt>
                <c:pt idx="11">
                  <c:v>8.3210241260462823</c:v>
                </c:pt>
                <c:pt idx="12">
                  <c:v>4.3164286886591166</c:v>
                </c:pt>
                <c:pt idx="13">
                  <c:v>4.7978554625526559</c:v>
                </c:pt>
                <c:pt idx="14">
                  <c:v>5.8318288746649154</c:v>
                </c:pt>
                <c:pt idx="15">
                  <c:v>6.1327206083483778</c:v>
                </c:pt>
                <c:pt idx="16">
                  <c:v>6.8931560807483994</c:v>
                </c:pt>
                <c:pt idx="17">
                  <c:v>8.2663165381038333</c:v>
                </c:pt>
                <c:pt idx="18">
                  <c:v>8.8298046939110453</c:v>
                </c:pt>
                <c:pt idx="19">
                  <c:v>9.4315881612779684</c:v>
                </c:pt>
                <c:pt idx="20">
                  <c:v>9.5683571311340891</c:v>
                </c:pt>
                <c:pt idx="21">
                  <c:v>9.048635045680836</c:v>
                </c:pt>
                <c:pt idx="22">
                  <c:v>9.3878220909240095</c:v>
                </c:pt>
                <c:pt idx="23">
                  <c:v>11.138464905082335</c:v>
                </c:pt>
                <c:pt idx="24">
                  <c:v>4.5790251107828652</c:v>
                </c:pt>
                <c:pt idx="25">
                  <c:v>5.3175775480059082</c:v>
                </c:pt>
                <c:pt idx="26">
                  <c:v>7.3691120958476928</c:v>
                </c:pt>
                <c:pt idx="27">
                  <c:v>7.8286558345642536</c:v>
                </c:pt>
                <c:pt idx="28">
                  <c:v>8.6820942064664361</c:v>
                </c:pt>
                <c:pt idx="29">
                  <c:v>10.689862683954265</c:v>
                </c:pt>
                <c:pt idx="30">
                  <c:v>11.44482739756004</c:v>
                </c:pt>
                <c:pt idx="31">
                  <c:v>12.013786312161496</c:v>
                </c:pt>
                <c:pt idx="32">
                  <c:v>12.910990754417636</c:v>
                </c:pt>
                <c:pt idx="33">
                  <c:v>12.878166201652169</c:v>
                </c:pt>
                <c:pt idx="34">
                  <c:v>13.113408829804692</c:v>
                </c:pt>
                <c:pt idx="35">
                  <c:v>16.089501613873846</c:v>
                </c:pt>
                <c:pt idx="36">
                  <c:v>6.876743804365665</c:v>
                </c:pt>
                <c:pt idx="37">
                  <c:v>7.4621149953498556</c:v>
                </c:pt>
                <c:pt idx="38">
                  <c:v>10.159199080912522</c:v>
                </c:pt>
                <c:pt idx="39">
                  <c:v>11.505005744296733</c:v>
                </c:pt>
                <c:pt idx="40">
                  <c:v>13.151704141364407</c:v>
                </c:pt>
                <c:pt idx="41">
                  <c:v>15.914437332458009</c:v>
                </c:pt>
                <c:pt idx="42">
                  <c:v>16.926527709393291</c:v>
                </c:pt>
                <c:pt idx="43">
                  <c:v>17.112533508397615</c:v>
                </c:pt>
                <c:pt idx="44">
                  <c:v>18.337983478308438</c:v>
                </c:pt>
                <c:pt idx="45">
                  <c:v>18.458340171781824</c:v>
                </c:pt>
                <c:pt idx="46">
                  <c:v>18.616992176814922</c:v>
                </c:pt>
                <c:pt idx="47">
                  <c:v>25.652387986213686</c:v>
                </c:pt>
                <c:pt idx="48">
                  <c:v>10.897751518135566</c:v>
                </c:pt>
                <c:pt idx="49">
                  <c:v>11.898900377482356</c:v>
                </c:pt>
                <c:pt idx="50">
                  <c:v>15.794080638984626</c:v>
                </c:pt>
                <c:pt idx="51">
                  <c:v>17.249302478253732</c:v>
                </c:pt>
                <c:pt idx="52">
                  <c:v>19.02729908638328</c:v>
                </c:pt>
                <c:pt idx="53">
                  <c:v>22.98812845341649</c:v>
                </c:pt>
                <c:pt idx="54">
                  <c:v>23.639148749931618</c:v>
                </c:pt>
                <c:pt idx="55">
                  <c:v>22.714590513704248</c:v>
                </c:pt>
                <c:pt idx="56">
                  <c:v>25.017779966081296</c:v>
                </c:pt>
                <c:pt idx="57">
                  <c:v>24.02210186552875</c:v>
                </c:pt>
                <c:pt idx="58">
                  <c:v>24.011160347940255</c:v>
                </c:pt>
                <c:pt idx="59">
                  <c:v>30.461184966354828</c:v>
                </c:pt>
                <c:pt idx="60">
                  <c:v>10.766453307073693</c:v>
                </c:pt>
                <c:pt idx="61">
                  <c:v>11.029049729197439</c:v>
                </c:pt>
                <c:pt idx="62">
                  <c:v>14.404507905246458</c:v>
                </c:pt>
                <c:pt idx="63">
                  <c:v>16.06214781990262</c:v>
                </c:pt>
                <c:pt idx="64">
                  <c:v>16.187975272170249</c:v>
                </c:pt>
                <c:pt idx="65">
                  <c:v>19.678319382898408</c:v>
                </c:pt>
                <c:pt idx="66">
                  <c:v>20.187099950763169</c:v>
                </c:pt>
                <c:pt idx="67">
                  <c:v>19.650965588927182</c:v>
                </c:pt>
                <c:pt idx="68">
                  <c:v>20.641172930685485</c:v>
                </c:pt>
                <c:pt idx="69">
                  <c:v>20.477050166858142</c:v>
                </c:pt>
                <c:pt idx="70">
                  <c:v>20.832649488484051</c:v>
                </c:pt>
                <c:pt idx="71">
                  <c:v>28.819957328081401</c:v>
                </c:pt>
                <c:pt idx="72">
                  <c:v>10.109962251764321</c:v>
                </c:pt>
                <c:pt idx="73">
                  <c:v>10.936046829695279</c:v>
                </c:pt>
                <c:pt idx="74">
                  <c:v>14.344329558509763</c:v>
                </c:pt>
                <c:pt idx="75">
                  <c:v>16.948410744570271</c:v>
                </c:pt>
                <c:pt idx="76">
                  <c:v>17.440779036052302</c:v>
                </c:pt>
                <c:pt idx="77">
                  <c:v>23.371081569013622</c:v>
                </c:pt>
                <c:pt idx="78">
                  <c:v>21.718912413151703</c:v>
                </c:pt>
                <c:pt idx="79">
                  <c:v>23.234312599157501</c:v>
                </c:pt>
                <c:pt idx="80">
                  <c:v>25.532031292740299</c:v>
                </c:pt>
                <c:pt idx="81">
                  <c:v>22.966245418239509</c:v>
                </c:pt>
                <c:pt idx="82">
                  <c:v>23.52426281525247</c:v>
                </c:pt>
                <c:pt idx="83">
                  <c:v>33.546692926308879</c:v>
                </c:pt>
                <c:pt idx="84">
                  <c:v>11.012637452814705</c:v>
                </c:pt>
                <c:pt idx="85">
                  <c:v>12.303736528256469</c:v>
                </c:pt>
                <c:pt idx="86">
                  <c:v>16.817112533508396</c:v>
                </c:pt>
                <c:pt idx="87">
                  <c:v>18.310629684337215</c:v>
                </c:pt>
                <c:pt idx="88">
                  <c:v>19.328190820066744</c:v>
                </c:pt>
                <c:pt idx="89">
                  <c:v>25.772744679687072</c:v>
                </c:pt>
                <c:pt idx="90">
                  <c:v>25.028721483669784</c:v>
                </c:pt>
                <c:pt idx="91">
                  <c:v>26.817659609387817</c:v>
                </c:pt>
                <c:pt idx="92">
                  <c:v>30.007111986432516</c:v>
                </c:pt>
                <c:pt idx="93">
                  <c:v>28.229115378302968</c:v>
                </c:pt>
                <c:pt idx="94">
                  <c:v>28.081404890858359</c:v>
                </c:pt>
                <c:pt idx="95">
                  <c:v>39.504349253241422</c:v>
                </c:pt>
                <c:pt idx="96">
                  <c:v>13.064172000656491</c:v>
                </c:pt>
                <c:pt idx="97">
                  <c:v>14.076262377591771</c:v>
                </c:pt>
                <c:pt idx="98">
                  <c:v>19.016357568794795</c:v>
                </c:pt>
                <c:pt idx="99">
                  <c:v>20.963947699545926</c:v>
                </c:pt>
                <c:pt idx="100">
                  <c:v>23.163192734832322</c:v>
                </c:pt>
                <c:pt idx="101">
                  <c:v>28.672246840636795</c:v>
                </c:pt>
                <c:pt idx="102">
                  <c:v>27.824279227528855</c:v>
                </c:pt>
                <c:pt idx="103">
                  <c:v>30.231413096996555</c:v>
                </c:pt>
                <c:pt idx="104">
                  <c:v>32.769845177526122</c:v>
                </c:pt>
                <c:pt idx="105">
                  <c:v>30.674544559330378</c:v>
                </c:pt>
                <c:pt idx="106">
                  <c:v>30.258766890967777</c:v>
                </c:pt>
                <c:pt idx="107">
                  <c:v>41.889600087532138</c:v>
                </c:pt>
                <c:pt idx="108">
                  <c:v>14.75463646807812</c:v>
                </c:pt>
                <c:pt idx="109">
                  <c:v>15.54242573444937</c:v>
                </c:pt>
                <c:pt idx="110">
                  <c:v>21.106187428196289</c:v>
                </c:pt>
                <c:pt idx="111">
                  <c:v>21.866622900596308</c:v>
                </c:pt>
                <c:pt idx="112">
                  <c:v>24.56370698615898</c:v>
                </c:pt>
                <c:pt idx="113">
                  <c:v>29.903167569341868</c:v>
                </c:pt>
                <c:pt idx="114">
                  <c:v>30.756605941244054</c:v>
                </c:pt>
                <c:pt idx="115">
                  <c:v>30.395535860823898</c:v>
                </c:pt>
                <c:pt idx="116">
                  <c:v>32.901143388587997</c:v>
                </c:pt>
                <c:pt idx="117">
                  <c:v>32.381421303134744</c:v>
                </c:pt>
                <c:pt idx="118">
                  <c:v>32.064117293068549</c:v>
                </c:pt>
                <c:pt idx="119">
                  <c:v>43.07675474588325</c:v>
                </c:pt>
                <c:pt idx="120">
                  <c:v>14.404507905246458</c:v>
                </c:pt>
                <c:pt idx="121">
                  <c:v>15.668253186716996</c:v>
                </c:pt>
                <c:pt idx="122">
                  <c:v>21.03506756387111</c:v>
                </c:pt>
                <c:pt idx="123">
                  <c:v>22.019804146835167</c:v>
                </c:pt>
                <c:pt idx="124">
                  <c:v>24.169812352973359</c:v>
                </c:pt>
                <c:pt idx="125">
                  <c:v>31.11220526286996</c:v>
                </c:pt>
                <c:pt idx="126">
                  <c:v>31.11220526286996</c:v>
                </c:pt>
                <c:pt idx="127">
                  <c:v>31.331035614639749</c:v>
                </c:pt>
                <c:pt idx="128">
                  <c:v>33.656108102193777</c:v>
                </c:pt>
                <c:pt idx="129">
                  <c:v>32.999617046884403</c:v>
                </c:pt>
                <c:pt idx="130">
                  <c:v>32.851906559439797</c:v>
                </c:pt>
                <c:pt idx="131">
                  <c:v>44.734394660539422</c:v>
                </c:pt>
                <c:pt idx="132">
                  <c:v>16.696755840035014</c:v>
                </c:pt>
                <c:pt idx="133">
                  <c:v>19.607199518573225</c:v>
                </c:pt>
                <c:pt idx="134">
                  <c:v>24.716888232397832</c:v>
                </c:pt>
                <c:pt idx="135">
                  <c:v>25.001367689698561</c:v>
                </c:pt>
                <c:pt idx="136">
                  <c:v>26.385469664642486</c:v>
                </c:pt>
                <c:pt idx="137">
                  <c:v>34.755730619836967</c:v>
                </c:pt>
                <c:pt idx="138">
                  <c:v>33.141856775534762</c:v>
                </c:pt>
                <c:pt idx="139">
                  <c:v>33.426336232835489</c:v>
                </c:pt>
                <c:pt idx="140">
                  <c:v>38.120247278297498</c:v>
                </c:pt>
                <c:pt idx="141">
                  <c:v>38.645440122544997</c:v>
                </c:pt>
                <c:pt idx="142">
                  <c:v>39.974834509546476</c:v>
                </c:pt>
                <c:pt idx="143">
                  <c:v>53.049948027791459</c:v>
                </c:pt>
                <c:pt idx="144">
                  <c:v>16.428688659117018</c:v>
                </c:pt>
                <c:pt idx="145">
                  <c:v>19.552491930630776</c:v>
                </c:pt>
                <c:pt idx="146">
                  <c:v>25.422616116855405</c:v>
                </c:pt>
                <c:pt idx="147">
                  <c:v>25.165490453525901</c:v>
                </c:pt>
                <c:pt idx="148">
                  <c:v>26.237759177197876</c:v>
                </c:pt>
                <c:pt idx="149">
                  <c:v>34.307128398708898</c:v>
                </c:pt>
                <c:pt idx="150">
                  <c:v>34.777613655013951</c:v>
                </c:pt>
                <c:pt idx="151">
                  <c:v>35.116800700257123</c:v>
                </c:pt>
                <c:pt idx="152">
                  <c:v>38.098364243120514</c:v>
                </c:pt>
                <c:pt idx="153">
                  <c:v>40.560205700530659</c:v>
                </c:pt>
                <c:pt idx="154">
                  <c:v>42.677389353903386</c:v>
                </c:pt>
                <c:pt idx="155">
                  <c:v>55.779856666119592</c:v>
                </c:pt>
                <c:pt idx="156">
                  <c:v>17.063296679249408</c:v>
                </c:pt>
                <c:pt idx="157">
                  <c:v>19.891678975873951</c:v>
                </c:pt>
                <c:pt idx="158">
                  <c:v>25.641446468625197</c:v>
                </c:pt>
                <c:pt idx="159">
                  <c:v>25.504677498769077</c:v>
                </c:pt>
                <c:pt idx="160">
                  <c:v>27.665627222495758</c:v>
                </c:pt>
                <c:pt idx="161">
                  <c:v>36.391487499316156</c:v>
                </c:pt>
                <c:pt idx="162">
                  <c:v>36.987800207888831</c:v>
                </c:pt>
                <c:pt idx="163">
                  <c:v>37.781060233054326</c:v>
                </c:pt>
                <c:pt idx="164">
                  <c:v>40.549264182942174</c:v>
                </c:pt>
                <c:pt idx="165">
                  <c:v>41.068986268395427</c:v>
                </c:pt>
                <c:pt idx="166">
                  <c:v>40.861097434214123</c:v>
                </c:pt>
                <c:pt idx="167">
                  <c:v>53.121067892116635</c:v>
                </c:pt>
                <c:pt idx="168">
                  <c:v>22.999069971004978</c:v>
                </c:pt>
                <c:pt idx="169">
                  <c:v>22.709119754910006</c:v>
                </c:pt>
                <c:pt idx="170">
                  <c:v>29.202910443678537</c:v>
                </c:pt>
                <c:pt idx="171">
                  <c:v>32.025821981508827</c:v>
                </c:pt>
                <c:pt idx="172">
                  <c:v>33.333333333333329</c:v>
                </c:pt>
                <c:pt idx="173">
                  <c:v>40.965041851304768</c:v>
                </c:pt>
                <c:pt idx="174">
                  <c:v>41.878658569943653</c:v>
                </c:pt>
                <c:pt idx="175">
                  <c:v>42.064664368947966</c:v>
                </c:pt>
                <c:pt idx="176">
                  <c:v>46.167733464631546</c:v>
                </c:pt>
                <c:pt idx="177">
                  <c:v>45.013403359045896</c:v>
                </c:pt>
                <c:pt idx="178">
                  <c:v>44.783631489687622</c:v>
                </c:pt>
                <c:pt idx="179">
                  <c:v>62.262705837299627</c:v>
                </c:pt>
                <c:pt idx="180">
                  <c:v>21.948684282509983</c:v>
                </c:pt>
                <c:pt idx="181">
                  <c:v>23.896274413261118</c:v>
                </c:pt>
                <c:pt idx="182">
                  <c:v>31.817933147327537</c:v>
                </c:pt>
                <c:pt idx="183">
                  <c:v>34.591607856009624</c:v>
                </c:pt>
                <c:pt idx="184">
                  <c:v>36.254718529460035</c:v>
                </c:pt>
                <c:pt idx="185">
                  <c:v>44.674216313802724</c:v>
                </c:pt>
                <c:pt idx="186">
                  <c:v>46.036435253569664</c:v>
                </c:pt>
                <c:pt idx="187">
                  <c:v>45.861370972153836</c:v>
                </c:pt>
                <c:pt idx="188">
                  <c:v>51.545489359374145</c:v>
                </c:pt>
                <c:pt idx="189">
                  <c:v>50.883527545270525</c:v>
                </c:pt>
                <c:pt idx="190">
                  <c:v>46.561628097817163</c:v>
                </c:pt>
                <c:pt idx="191">
                  <c:v>65.528748837463752</c:v>
                </c:pt>
                <c:pt idx="192">
                  <c:v>23.994748071557527</c:v>
                </c:pt>
                <c:pt idx="193">
                  <c:v>26.839542644564801</c:v>
                </c:pt>
                <c:pt idx="194">
                  <c:v>34.060944252967886</c:v>
                </c:pt>
                <c:pt idx="195">
                  <c:v>34.443897368565018</c:v>
                </c:pt>
                <c:pt idx="196">
                  <c:v>36.92762186115214</c:v>
                </c:pt>
                <c:pt idx="197">
                  <c:v>45.839487936976852</c:v>
                </c:pt>
                <c:pt idx="198">
                  <c:v>47.562776957163955</c:v>
                </c:pt>
                <c:pt idx="199">
                  <c:v>48.366978499917941</c:v>
                </c:pt>
                <c:pt idx="200">
                  <c:v>56.387110892280759</c:v>
                </c:pt>
                <c:pt idx="201">
                  <c:v>53.646260736364134</c:v>
                </c:pt>
                <c:pt idx="202">
                  <c:v>50.462279118113678</c:v>
                </c:pt>
                <c:pt idx="203">
                  <c:v>71.382460747305643</c:v>
                </c:pt>
                <c:pt idx="204">
                  <c:v>25.482794463592096</c:v>
                </c:pt>
                <c:pt idx="205">
                  <c:v>27.474150664697191</c:v>
                </c:pt>
                <c:pt idx="206">
                  <c:v>37.742764921494611</c:v>
                </c:pt>
                <c:pt idx="207">
                  <c:v>39.49340773565293</c:v>
                </c:pt>
                <c:pt idx="208">
                  <c:v>42.278023961923516</c:v>
                </c:pt>
                <c:pt idx="209">
                  <c:v>53.586082389627443</c:v>
                </c:pt>
                <c:pt idx="210">
                  <c:v>52.951474369495045</c:v>
                </c:pt>
                <c:pt idx="211">
                  <c:v>55.265605339460585</c:v>
                </c:pt>
                <c:pt idx="212">
                  <c:v>61.814103616171565</c:v>
                </c:pt>
                <c:pt idx="213">
                  <c:v>59.932162590951364</c:v>
                </c:pt>
                <c:pt idx="214">
                  <c:v>61.923518792056463</c:v>
                </c:pt>
                <c:pt idx="215">
                  <c:v>86.459871984244216</c:v>
                </c:pt>
                <c:pt idx="216">
                  <c:v>28.601126976311608</c:v>
                </c:pt>
                <c:pt idx="217">
                  <c:v>32.414245855900212</c:v>
                </c:pt>
                <c:pt idx="218">
                  <c:v>44.964166529897696</c:v>
                </c:pt>
                <c:pt idx="219">
                  <c:v>49.105530937140976</c:v>
                </c:pt>
                <c:pt idx="220">
                  <c:v>49.056294107992784</c:v>
                </c:pt>
                <c:pt idx="221">
                  <c:v>60.211171289457837</c:v>
                </c:pt>
                <c:pt idx="222">
                  <c:v>62.585480606160075</c:v>
                </c:pt>
                <c:pt idx="223">
                  <c:v>65.014497510804745</c:v>
                </c:pt>
                <c:pt idx="224">
                  <c:v>69.702937797472501</c:v>
                </c:pt>
                <c:pt idx="225">
                  <c:v>71.218337983478307</c:v>
                </c:pt>
                <c:pt idx="226">
                  <c:v>70.966683078943049</c:v>
                </c:pt>
                <c:pt idx="2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DE-4A22-B205-CAD55FDC1680}"/>
            </c:ext>
          </c:extLst>
        </c:ser>
        <c:ser>
          <c:idx val="8"/>
          <c:order val="8"/>
          <c:tx>
            <c:strRef>
              <c:f>Лист5!$AC$14</c:f>
              <c:strCache>
                <c:ptCount val="1"/>
                <c:pt idx="0">
                  <c:v>Учетная ставка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Лист5!$AC$171:$AC$398</c:f>
              <c:numCache>
                <c:formatCode>General</c:formatCode>
                <c:ptCount val="22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10.999999999999998</c:v>
                </c:pt>
                <c:pt idx="35">
                  <c:v>10.999999999999998</c:v>
                </c:pt>
                <c:pt idx="36">
                  <c:v>10.999999999999998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10.25</c:v>
                </c:pt>
                <c:pt idx="50">
                  <c:v>10.25</c:v>
                </c:pt>
                <c:pt idx="51">
                  <c:v>10.25</c:v>
                </c:pt>
                <c:pt idx="52">
                  <c:v>10.5</c:v>
                </c:pt>
                <c:pt idx="53">
                  <c:v>10.75</c:v>
                </c:pt>
                <c:pt idx="54">
                  <c:v>10.999999999999998</c:v>
                </c:pt>
                <c:pt idx="55">
                  <c:v>10.999999999999998</c:v>
                </c:pt>
                <c:pt idx="56">
                  <c:v>10.999999999999998</c:v>
                </c:pt>
                <c:pt idx="57">
                  <c:v>10.999999999999998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12.5</c:v>
                </c:pt>
                <c:pt idx="65">
                  <c:v>12</c:v>
                </c:pt>
                <c:pt idx="66">
                  <c:v>11.5</c:v>
                </c:pt>
                <c:pt idx="67">
                  <c:v>10.75</c:v>
                </c:pt>
                <c:pt idx="68">
                  <c:v>10.5</c:v>
                </c:pt>
                <c:pt idx="69">
                  <c:v>10</c:v>
                </c:pt>
                <c:pt idx="70">
                  <c:v>9.5</c:v>
                </c:pt>
                <c:pt idx="71">
                  <c:v>9</c:v>
                </c:pt>
                <c:pt idx="72">
                  <c:v>8.75</c:v>
                </c:pt>
                <c:pt idx="73">
                  <c:v>8.75</c:v>
                </c:pt>
                <c:pt idx="74">
                  <c:v>8.5</c:v>
                </c:pt>
                <c:pt idx="75">
                  <c:v>8.25</c:v>
                </c:pt>
                <c:pt idx="76">
                  <c:v>8</c:v>
                </c:pt>
                <c:pt idx="77">
                  <c:v>7.7500000000000009</c:v>
                </c:pt>
                <c:pt idx="78">
                  <c:v>7.7500000000000009</c:v>
                </c:pt>
                <c:pt idx="79">
                  <c:v>7.7500000000000009</c:v>
                </c:pt>
                <c:pt idx="80">
                  <c:v>7.7500000000000009</c:v>
                </c:pt>
                <c:pt idx="81">
                  <c:v>7.7500000000000009</c:v>
                </c:pt>
                <c:pt idx="82">
                  <c:v>7.7500000000000009</c:v>
                </c:pt>
                <c:pt idx="83">
                  <c:v>7.7500000000000009</c:v>
                </c:pt>
                <c:pt idx="84">
                  <c:v>7.7500000000000009</c:v>
                </c:pt>
                <c:pt idx="85">
                  <c:v>7.7500000000000009</c:v>
                </c:pt>
                <c:pt idx="86">
                  <c:v>8</c:v>
                </c:pt>
                <c:pt idx="87">
                  <c:v>8</c:v>
                </c:pt>
                <c:pt idx="88">
                  <c:v>8.25</c:v>
                </c:pt>
                <c:pt idx="89">
                  <c:v>8.25</c:v>
                </c:pt>
                <c:pt idx="90">
                  <c:v>8.25</c:v>
                </c:pt>
                <c:pt idx="91">
                  <c:v>8.25</c:v>
                </c:pt>
                <c:pt idx="92">
                  <c:v>8.25</c:v>
                </c:pt>
                <c:pt idx="93">
                  <c:v>8.25</c:v>
                </c:pt>
                <c:pt idx="94">
                  <c:v>8.25</c:v>
                </c:pt>
                <c:pt idx="95">
                  <c:v>8.25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8.25</c:v>
                </c:pt>
                <c:pt idx="105">
                  <c:v>8.25</c:v>
                </c:pt>
                <c:pt idx="106">
                  <c:v>8.25</c:v>
                </c:pt>
                <c:pt idx="107">
                  <c:v>8.25</c:v>
                </c:pt>
                <c:pt idx="108">
                  <c:v>8.25</c:v>
                </c:pt>
                <c:pt idx="109">
                  <c:v>8.25</c:v>
                </c:pt>
                <c:pt idx="110">
                  <c:v>8.25</c:v>
                </c:pt>
                <c:pt idx="111">
                  <c:v>8.25</c:v>
                </c:pt>
                <c:pt idx="112">
                  <c:v>8.25</c:v>
                </c:pt>
                <c:pt idx="113">
                  <c:v>8.25</c:v>
                </c:pt>
                <c:pt idx="114">
                  <c:v>8.25</c:v>
                </c:pt>
                <c:pt idx="115">
                  <c:v>8.25</c:v>
                </c:pt>
                <c:pt idx="116">
                  <c:v>8.25</c:v>
                </c:pt>
                <c:pt idx="117">
                  <c:v>8.25</c:v>
                </c:pt>
                <c:pt idx="118">
                  <c:v>8.25</c:v>
                </c:pt>
                <c:pt idx="119">
                  <c:v>8.25</c:v>
                </c:pt>
                <c:pt idx="120">
                  <c:v>8.25</c:v>
                </c:pt>
                <c:pt idx="121">
                  <c:v>8.25</c:v>
                </c:pt>
                <c:pt idx="122">
                  <c:v>8.25</c:v>
                </c:pt>
                <c:pt idx="123">
                  <c:v>8.25</c:v>
                </c:pt>
                <c:pt idx="124">
                  <c:v>8.25</c:v>
                </c:pt>
                <c:pt idx="125">
                  <c:v>8.25</c:v>
                </c:pt>
                <c:pt idx="126">
                  <c:v>8.25</c:v>
                </c:pt>
                <c:pt idx="127">
                  <c:v>8.25</c:v>
                </c:pt>
                <c:pt idx="128">
                  <c:v>8.25</c:v>
                </c:pt>
                <c:pt idx="129">
                  <c:v>8.25</c:v>
                </c:pt>
                <c:pt idx="130">
                  <c:v>8.25</c:v>
                </c:pt>
                <c:pt idx="131">
                  <c:v>8.25</c:v>
                </c:pt>
                <c:pt idx="132">
                  <c:v>8.25</c:v>
                </c:pt>
                <c:pt idx="133">
                  <c:v>8.25</c:v>
                </c:pt>
                <c:pt idx="134">
                  <c:v>8.25</c:v>
                </c:pt>
                <c:pt idx="135">
                  <c:v>8.25</c:v>
                </c:pt>
                <c:pt idx="136">
                  <c:v>8.25</c:v>
                </c:pt>
                <c:pt idx="137">
                  <c:v>8.25</c:v>
                </c:pt>
                <c:pt idx="138">
                  <c:v>8.25</c:v>
                </c:pt>
                <c:pt idx="139">
                  <c:v>8.25</c:v>
                </c:pt>
                <c:pt idx="140">
                  <c:v>8.25</c:v>
                </c:pt>
                <c:pt idx="141">
                  <c:v>8.25</c:v>
                </c:pt>
                <c:pt idx="142">
                  <c:v>8.25</c:v>
                </c:pt>
                <c:pt idx="143">
                  <c:v>8.25</c:v>
                </c:pt>
                <c:pt idx="144">
                  <c:v>10.999999999999998</c:v>
                </c:pt>
                <c:pt idx="145">
                  <c:v>10.999999999999998</c:v>
                </c:pt>
                <c:pt idx="146">
                  <c:v>10.999999999999998</c:v>
                </c:pt>
                <c:pt idx="147">
                  <c:v>10.999999999999998</c:v>
                </c:pt>
                <c:pt idx="148">
                  <c:v>10.999999999999998</c:v>
                </c:pt>
                <c:pt idx="149">
                  <c:v>10.5</c:v>
                </c:pt>
                <c:pt idx="150">
                  <c:v>10.5</c:v>
                </c:pt>
                <c:pt idx="151">
                  <c:v>10.5</c:v>
                </c:pt>
                <c:pt idx="152">
                  <c:v>10.5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9.75</c:v>
                </c:pt>
                <c:pt idx="160">
                  <c:v>9.25</c:v>
                </c:pt>
                <c:pt idx="161">
                  <c:v>9.25</c:v>
                </c:pt>
                <c:pt idx="162">
                  <c:v>9</c:v>
                </c:pt>
                <c:pt idx="163">
                  <c:v>9</c:v>
                </c:pt>
                <c:pt idx="164">
                  <c:v>8.6999999999999993</c:v>
                </c:pt>
                <c:pt idx="165">
                  <c:v>8.5</c:v>
                </c:pt>
                <c:pt idx="166">
                  <c:v>8.25</c:v>
                </c:pt>
                <c:pt idx="167">
                  <c:v>7.7500000000000009</c:v>
                </c:pt>
                <c:pt idx="168">
                  <c:v>7.7500000000000009</c:v>
                </c:pt>
                <c:pt idx="169">
                  <c:v>7.5</c:v>
                </c:pt>
                <c:pt idx="170">
                  <c:v>7.5</c:v>
                </c:pt>
                <c:pt idx="171">
                  <c:v>7.2500000000000009</c:v>
                </c:pt>
                <c:pt idx="172">
                  <c:v>7.2500000000000009</c:v>
                </c:pt>
                <c:pt idx="173">
                  <c:v>7.2500000000000009</c:v>
                </c:pt>
                <c:pt idx="174">
                  <c:v>7.2500000000000009</c:v>
                </c:pt>
                <c:pt idx="175">
                  <c:v>7.2500000000000009</c:v>
                </c:pt>
                <c:pt idx="176">
                  <c:v>7.3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7.7500000000000009</c:v>
                </c:pt>
                <c:pt idx="181">
                  <c:v>7.7500000000000009</c:v>
                </c:pt>
                <c:pt idx="182">
                  <c:v>7.7500000000000009</c:v>
                </c:pt>
                <c:pt idx="183">
                  <c:v>7.7500000000000009</c:v>
                </c:pt>
                <c:pt idx="184">
                  <c:v>7.7500000000000009</c:v>
                </c:pt>
                <c:pt idx="185">
                  <c:v>7.6</c:v>
                </c:pt>
                <c:pt idx="186">
                  <c:v>7.5</c:v>
                </c:pt>
                <c:pt idx="187">
                  <c:v>7.2500000000000009</c:v>
                </c:pt>
                <c:pt idx="188">
                  <c:v>7</c:v>
                </c:pt>
                <c:pt idx="189">
                  <c:v>7</c:v>
                </c:pt>
                <c:pt idx="190">
                  <c:v>6.5</c:v>
                </c:pt>
                <c:pt idx="191">
                  <c:v>6.5</c:v>
                </c:pt>
                <c:pt idx="192">
                  <c:v>6.25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5.4999999999999991</c:v>
                </c:pt>
                <c:pt idx="197">
                  <c:v>5.4999999999999991</c:v>
                </c:pt>
                <c:pt idx="198">
                  <c:v>4.5</c:v>
                </c:pt>
                <c:pt idx="199">
                  <c:v>4.25</c:v>
                </c:pt>
                <c:pt idx="200">
                  <c:v>4.25</c:v>
                </c:pt>
                <c:pt idx="201">
                  <c:v>4.25</c:v>
                </c:pt>
                <c:pt idx="202">
                  <c:v>4.25</c:v>
                </c:pt>
                <c:pt idx="203">
                  <c:v>4.25</c:v>
                </c:pt>
                <c:pt idx="204">
                  <c:v>4.25</c:v>
                </c:pt>
                <c:pt idx="205">
                  <c:v>4.25</c:v>
                </c:pt>
                <c:pt idx="206">
                  <c:v>4.25</c:v>
                </c:pt>
                <c:pt idx="207">
                  <c:v>4.5</c:v>
                </c:pt>
                <c:pt idx="208">
                  <c:v>5</c:v>
                </c:pt>
                <c:pt idx="209">
                  <c:v>5.25</c:v>
                </c:pt>
                <c:pt idx="210">
                  <c:v>5.4999999999999991</c:v>
                </c:pt>
                <c:pt idx="211">
                  <c:v>6.5</c:v>
                </c:pt>
                <c:pt idx="212">
                  <c:v>6.75</c:v>
                </c:pt>
                <c:pt idx="213">
                  <c:v>6.75</c:v>
                </c:pt>
                <c:pt idx="214">
                  <c:v>7.5</c:v>
                </c:pt>
                <c:pt idx="215">
                  <c:v>7.5</c:v>
                </c:pt>
                <c:pt idx="216">
                  <c:v>8.5</c:v>
                </c:pt>
                <c:pt idx="217">
                  <c:v>8.5</c:v>
                </c:pt>
                <c:pt idx="218">
                  <c:v>20</c:v>
                </c:pt>
                <c:pt idx="219">
                  <c:v>17</c:v>
                </c:pt>
                <c:pt idx="220">
                  <c:v>14</c:v>
                </c:pt>
                <c:pt idx="221">
                  <c:v>10.999999999999998</c:v>
                </c:pt>
                <c:pt idx="222">
                  <c:v>9.5</c:v>
                </c:pt>
                <c:pt idx="223">
                  <c:v>8</c:v>
                </c:pt>
                <c:pt idx="224">
                  <c:v>8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DE-4A22-B205-CAD55FDC1680}"/>
            </c:ext>
          </c:extLst>
        </c:ser>
        <c:ser>
          <c:idx val="9"/>
          <c:order val="9"/>
          <c:tx>
            <c:strRef>
              <c:f>Лист5!$AD$14</c:f>
              <c:strCache>
                <c:ptCount val="1"/>
                <c:pt idx="0">
                  <c:v>Биржевые индексы: MOEX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Лист5!$AD$171:$AD$398</c:f>
              <c:numCache>
                <c:formatCode>General</c:formatCode>
                <c:ptCount val="228"/>
                <c:pt idx="0">
                  <c:v>23.856060573871151</c:v>
                </c:pt>
                <c:pt idx="1">
                  <c:v>21.729431610076951</c:v>
                </c:pt>
                <c:pt idx="2">
                  <c:v>24.108876604531993</c:v>
                </c:pt>
                <c:pt idx="3">
                  <c:v>25.21149441892679</c:v>
                </c:pt>
                <c:pt idx="4">
                  <c:v>27.393785399555558</c:v>
                </c:pt>
                <c:pt idx="5">
                  <c:v>28.606452544943895</c:v>
                </c:pt>
                <c:pt idx="6">
                  <c:v>30.458595532592028</c:v>
                </c:pt>
                <c:pt idx="7">
                  <c:v>26.768331286727374</c:v>
                </c:pt>
                <c:pt idx="8">
                  <c:v>25.627047491172686</c:v>
                </c:pt>
                <c:pt idx="9">
                  <c:v>24.385062184245527</c:v>
                </c:pt>
                <c:pt idx="10">
                  <c:v>23.73666342325653</c:v>
                </c:pt>
                <c:pt idx="11">
                  <c:v>25.417146450590405</c:v>
                </c:pt>
                <c:pt idx="12">
                  <c:v>27.755800959426217</c:v>
                </c:pt>
                <c:pt idx="13">
                  <c:v>27.787243625424374</c:v>
                </c:pt>
                <c:pt idx="14">
                  <c:v>25.301148507110721</c:v>
                </c:pt>
                <c:pt idx="15">
                  <c:v>25.797432748811342</c:v>
                </c:pt>
                <c:pt idx="16">
                  <c:v>27.98652214370998</c:v>
                </c:pt>
                <c:pt idx="17">
                  <c:v>29.688250215637208</c:v>
                </c:pt>
                <c:pt idx="18">
                  <c:v>30.097429774505102</c:v>
                </c:pt>
                <c:pt idx="19">
                  <c:v>27.299032500669224</c:v>
                </c:pt>
                <c:pt idx="20">
                  <c:v>28.597104725322819</c:v>
                </c:pt>
                <c:pt idx="21">
                  <c:v>32.092339461820529</c:v>
                </c:pt>
                <c:pt idx="22">
                  <c:v>34.634946398752497</c:v>
                </c:pt>
                <c:pt idx="23">
                  <c:v>38.247878682297362</c:v>
                </c:pt>
                <c:pt idx="24">
                  <c:v>38.605220332357483</c:v>
                </c:pt>
                <c:pt idx="25">
                  <c:v>43.10067176831005</c:v>
                </c:pt>
                <c:pt idx="26">
                  <c:v>46.786687005256027</c:v>
                </c:pt>
                <c:pt idx="27">
                  <c:v>55.041236631555698</c:v>
                </c:pt>
                <c:pt idx="28">
                  <c:v>62.274324513807152</c:v>
                </c:pt>
                <c:pt idx="29">
                  <c:v>59.283872036847406</c:v>
                </c:pt>
                <c:pt idx="30">
                  <c:v>67.250338858461276</c:v>
                </c:pt>
                <c:pt idx="31">
                  <c:v>61.600006798414277</c:v>
                </c:pt>
                <c:pt idx="32">
                  <c:v>57.853655634823177</c:v>
                </c:pt>
                <c:pt idx="33">
                  <c:v>66.101406846852981</c:v>
                </c:pt>
                <c:pt idx="34">
                  <c:v>70.00412153865112</c:v>
                </c:pt>
                <c:pt idx="35">
                  <c:v>66.588343268932533</c:v>
                </c:pt>
                <c:pt idx="36">
                  <c:v>67.45684069190861</c:v>
                </c:pt>
                <c:pt idx="37">
                  <c:v>70.669091434422924</c:v>
                </c:pt>
                <c:pt idx="38">
                  <c:v>78.122702879553344</c:v>
                </c:pt>
                <c:pt idx="39">
                  <c:v>79.093601417469372</c:v>
                </c:pt>
                <c:pt idx="40">
                  <c:v>80.460932487497303</c:v>
                </c:pt>
                <c:pt idx="41">
                  <c:v>78.452850872533986</c:v>
                </c:pt>
                <c:pt idx="42">
                  <c:v>81.61496330980799</c:v>
                </c:pt>
                <c:pt idx="43">
                  <c:v>80.397622254609132</c:v>
                </c:pt>
                <c:pt idx="44">
                  <c:v>79.461140688934307</c:v>
                </c:pt>
                <c:pt idx="45">
                  <c:v>87.326056197391964</c:v>
                </c:pt>
                <c:pt idx="46">
                  <c:v>82.631751144045666</c:v>
                </c:pt>
                <c:pt idx="47">
                  <c:v>80.95636692741418</c:v>
                </c:pt>
                <c:pt idx="48">
                  <c:v>90.512387985502386</c:v>
                </c:pt>
                <c:pt idx="49">
                  <c:v>90.755856196542169</c:v>
                </c:pt>
                <c:pt idx="50">
                  <c:v>96.237927503409836</c:v>
                </c:pt>
                <c:pt idx="51">
                  <c:v>91.74035156299793</c:v>
                </c:pt>
                <c:pt idx="52">
                  <c:v>83.566533106153003</c:v>
                </c:pt>
                <c:pt idx="53">
                  <c:v>85.517678001606143</c:v>
                </c:pt>
                <c:pt idx="54">
                  <c:v>89.807477405895085</c:v>
                </c:pt>
                <c:pt idx="55">
                  <c:v>97.046938801524533</c:v>
                </c:pt>
                <c:pt idx="56">
                  <c:v>100</c:v>
                </c:pt>
                <c:pt idx="57">
                  <c:v>93.012079932355803</c:v>
                </c:pt>
                <c:pt idx="58">
                  <c:v>82.504280876485566</c:v>
                </c:pt>
                <c:pt idx="59">
                  <c:v>64.092475430105935</c:v>
                </c:pt>
                <c:pt idx="60">
                  <c:v>36.463294936456073</c:v>
                </c:pt>
                <c:pt idx="61">
                  <c:v>30.843130839731636</c:v>
                </c:pt>
                <c:pt idx="62">
                  <c:v>25.060229701422145</c:v>
                </c:pt>
                <c:pt idx="63">
                  <c:v>26.747086242134024</c:v>
                </c:pt>
                <c:pt idx="64">
                  <c:v>25.615575167092278</c:v>
                </c:pt>
                <c:pt idx="65">
                  <c:v>24.490862506320401</c:v>
                </c:pt>
                <c:pt idx="66">
                  <c:v>35.461803534325618</c:v>
                </c:pt>
                <c:pt idx="67">
                  <c:v>43.058181679123351</c:v>
                </c:pt>
                <c:pt idx="68">
                  <c:v>45.769049369234637</c:v>
                </c:pt>
                <c:pt idx="69">
                  <c:v>39.26551631831876</c:v>
                </c:pt>
                <c:pt idx="70">
                  <c:v>45.892695528767916</c:v>
                </c:pt>
                <c:pt idx="71">
                  <c:v>50.742089407645672</c:v>
                </c:pt>
                <c:pt idx="72">
                  <c:v>58.301076273959097</c:v>
                </c:pt>
                <c:pt idx="73">
                  <c:v>61.056983458608286</c:v>
                </c:pt>
                <c:pt idx="74">
                  <c:v>57.445750778630888</c:v>
                </c:pt>
                <c:pt idx="75">
                  <c:v>67.180655112195083</c:v>
                </c:pt>
                <c:pt idx="76">
                  <c:v>59.143654742531311</c:v>
                </c:pt>
                <c:pt idx="77">
                  <c:v>65.208690073040472</c:v>
                </c:pt>
                <c:pt idx="78">
                  <c:v>68.055101147657325</c:v>
                </c:pt>
                <c:pt idx="79">
                  <c:v>61.140688934306084</c:v>
                </c:pt>
                <c:pt idx="80">
                  <c:v>57.741481799370305</c:v>
                </c:pt>
                <c:pt idx="81">
                  <c:v>58.90910945022074</c:v>
                </c:pt>
                <c:pt idx="82">
                  <c:v>64.746397902689196</c:v>
                </c:pt>
                <c:pt idx="83">
                  <c:v>62.21313878537832</c:v>
                </c:pt>
                <c:pt idx="84">
                  <c:v>67.263510786109137</c:v>
                </c:pt>
                <c:pt idx="85">
                  <c:v>66.737483481977847</c:v>
                </c:pt>
                <c:pt idx="86">
                  <c:v>74.954216928901332</c:v>
                </c:pt>
                <c:pt idx="87">
                  <c:v>80.771110138560189</c:v>
                </c:pt>
                <c:pt idx="88">
                  <c:v>79.862672031748602</c:v>
                </c:pt>
                <c:pt idx="89">
                  <c:v>81.988451193759062</c:v>
                </c:pt>
                <c:pt idx="90">
                  <c:v>88.783891157387544</c:v>
                </c:pt>
                <c:pt idx="91">
                  <c:v>82.273134791309928</c:v>
                </c:pt>
                <c:pt idx="92">
                  <c:v>82.472413309595538</c:v>
                </c:pt>
                <c:pt idx="93">
                  <c:v>82.417176193652836</c:v>
                </c:pt>
                <c:pt idx="94">
                  <c:v>68.418391410203583</c:v>
                </c:pt>
                <c:pt idx="95">
                  <c:v>69.058717054247097</c:v>
                </c:pt>
                <c:pt idx="96">
                  <c:v>59.816272854356725</c:v>
                </c:pt>
                <c:pt idx="97">
                  <c:v>63.559649711704751</c:v>
                </c:pt>
                <c:pt idx="98">
                  <c:v>58.369910218441554</c:v>
                </c:pt>
                <c:pt idx="99">
                  <c:v>61.83667659518418</c:v>
                </c:pt>
                <c:pt idx="100">
                  <c:v>69.857955631848881</c:v>
                </c:pt>
                <c:pt idx="101">
                  <c:v>74.443486056877234</c:v>
                </c:pt>
                <c:pt idx="102">
                  <c:v>69.352748471419048</c:v>
                </c:pt>
                <c:pt idx="103">
                  <c:v>61.776765569430943</c:v>
                </c:pt>
                <c:pt idx="104">
                  <c:v>52.162957990048831</c:v>
                </c:pt>
                <c:pt idx="105">
                  <c:v>57.689218989670664</c:v>
                </c:pt>
                <c:pt idx="106">
                  <c:v>60.713238637087912</c:v>
                </c:pt>
                <c:pt idx="107">
                  <c:v>62.662683928973571</c:v>
                </c:pt>
                <c:pt idx="108">
                  <c:v>61.904235836991027</c:v>
                </c:pt>
                <c:pt idx="109">
                  <c:v>60.330827834407636</c:v>
                </c:pt>
                <c:pt idx="110">
                  <c:v>64.474036431002475</c:v>
                </c:pt>
                <c:pt idx="111">
                  <c:v>67.365487000157216</c:v>
                </c:pt>
                <c:pt idx="112">
                  <c:v>67.017918070610037</c:v>
                </c:pt>
                <c:pt idx="113">
                  <c:v>63.282189429315608</c:v>
                </c:pt>
                <c:pt idx="114">
                  <c:v>57.644179495132768</c:v>
                </c:pt>
                <c:pt idx="115">
                  <c:v>60.025324093155277</c:v>
                </c:pt>
                <c:pt idx="116">
                  <c:v>55.260060590867184</c:v>
                </c:pt>
                <c:pt idx="117">
                  <c:v>56.204190372595598</c:v>
                </c:pt>
                <c:pt idx="118">
                  <c:v>56.277273325996717</c:v>
                </c:pt>
                <c:pt idx="119">
                  <c:v>61.67139014824793</c:v>
                </c:pt>
                <c:pt idx="120">
                  <c:v>64.522900033567183</c:v>
                </c:pt>
                <c:pt idx="121">
                  <c:v>60.584918567744076</c:v>
                </c:pt>
                <c:pt idx="122">
                  <c:v>60.807991535974239</c:v>
                </c:pt>
                <c:pt idx="123">
                  <c:v>59.252004469957384</c:v>
                </c:pt>
                <c:pt idx="124">
                  <c:v>57.251571071047692</c:v>
                </c:pt>
                <c:pt idx="125">
                  <c:v>45.799642233449056</c:v>
                </c:pt>
                <c:pt idx="126">
                  <c:v>49.006369264369084</c:v>
                </c:pt>
                <c:pt idx="127">
                  <c:v>55.056533063662904</c:v>
                </c:pt>
                <c:pt idx="128">
                  <c:v>58.764643146985968</c:v>
                </c:pt>
                <c:pt idx="129">
                  <c:v>53.829844188842962</c:v>
                </c:pt>
                <c:pt idx="130">
                  <c:v>53.184419734097027</c:v>
                </c:pt>
                <c:pt idx="131">
                  <c:v>50.530488763495924</c:v>
                </c:pt>
                <c:pt idx="132">
                  <c:v>32.520639560822438</c:v>
                </c:pt>
                <c:pt idx="133">
                  <c:v>38.683826997352867</c:v>
                </c:pt>
                <c:pt idx="134">
                  <c:v>34.959145779246995</c:v>
                </c:pt>
                <c:pt idx="135">
                  <c:v>42.635405291715713</c:v>
                </c:pt>
                <c:pt idx="136">
                  <c:v>45.696816217617247</c:v>
                </c:pt>
                <c:pt idx="137">
                  <c:v>40.679161585560173</c:v>
                </c:pt>
                <c:pt idx="138">
                  <c:v>37.636871199792651</c:v>
                </c:pt>
                <c:pt idx="139">
                  <c:v>33.801290848909495</c:v>
                </c:pt>
                <c:pt idx="140">
                  <c:v>33.953830269089742</c:v>
                </c:pt>
                <c:pt idx="141">
                  <c:v>37.202197587412734</c:v>
                </c:pt>
                <c:pt idx="142">
                  <c:v>38.137404450411942</c:v>
                </c:pt>
                <c:pt idx="143">
                  <c:v>33.355569813341042</c:v>
                </c:pt>
                <c:pt idx="144">
                  <c:v>26.701196945812388</c:v>
                </c:pt>
                <c:pt idx="145">
                  <c:v>31.264632524463668</c:v>
                </c:pt>
                <c:pt idx="146">
                  <c:v>35.446932003110277</c:v>
                </c:pt>
                <c:pt idx="147">
                  <c:v>39.373016243961104</c:v>
                </c:pt>
                <c:pt idx="148">
                  <c:v>39.380664460014707</c:v>
                </c:pt>
                <c:pt idx="149">
                  <c:v>38.669380367029397</c:v>
                </c:pt>
                <c:pt idx="150">
                  <c:v>40.24108876604533</c:v>
                </c:pt>
                <c:pt idx="151">
                  <c:v>41.057748280213644</c:v>
                </c:pt>
                <c:pt idx="152">
                  <c:v>41.620741961937384</c:v>
                </c:pt>
                <c:pt idx="153">
                  <c:v>42.044793052020616</c:v>
                </c:pt>
                <c:pt idx="154">
                  <c:v>43.122341713795265</c:v>
                </c:pt>
                <c:pt idx="155">
                  <c:v>48.016350186319045</c:v>
                </c:pt>
                <c:pt idx="156">
                  <c:v>49.92627969526108</c:v>
                </c:pt>
                <c:pt idx="157">
                  <c:v>49.467386732044758</c:v>
                </c:pt>
                <c:pt idx="158">
                  <c:v>47.658158734475187</c:v>
                </c:pt>
                <c:pt idx="159">
                  <c:v>46.495629894327159</c:v>
                </c:pt>
                <c:pt idx="160">
                  <c:v>47.588050087317143</c:v>
                </c:pt>
                <c:pt idx="161">
                  <c:v>44.125957620385051</c:v>
                </c:pt>
                <c:pt idx="162">
                  <c:v>43.581234677011594</c:v>
                </c:pt>
                <c:pt idx="163">
                  <c:v>44.558931629197495</c:v>
                </c:pt>
                <c:pt idx="164">
                  <c:v>46.774364879391882</c:v>
                </c:pt>
                <c:pt idx="165">
                  <c:v>48.117901499475252</c:v>
                </c:pt>
                <c:pt idx="166">
                  <c:v>48.812189556785889</c:v>
                </c:pt>
                <c:pt idx="167">
                  <c:v>48.888246816430069</c:v>
                </c:pt>
                <c:pt idx="168">
                  <c:v>53.73721579441596</c:v>
                </c:pt>
                <c:pt idx="169">
                  <c:v>53.49544718694365</c:v>
                </c:pt>
                <c:pt idx="170">
                  <c:v>53.163174689503684</c:v>
                </c:pt>
                <c:pt idx="171">
                  <c:v>46.347764383957447</c:v>
                </c:pt>
                <c:pt idx="172">
                  <c:v>50.122583907303628</c:v>
                </c:pt>
                <c:pt idx="173">
                  <c:v>48.829185592460568</c:v>
                </c:pt>
                <c:pt idx="174">
                  <c:v>50.535587574198324</c:v>
                </c:pt>
                <c:pt idx="175">
                  <c:v>47.324611534359619</c:v>
                </c:pt>
                <c:pt idx="176">
                  <c:v>47.717644859336559</c:v>
                </c:pt>
                <c:pt idx="177">
                  <c:v>47.885055810732148</c:v>
                </c:pt>
                <c:pt idx="178">
                  <c:v>47.313564111171068</c:v>
                </c:pt>
                <c:pt idx="179">
                  <c:v>46.72337677236785</c:v>
                </c:pt>
                <c:pt idx="180">
                  <c:v>48.99064793137002</c:v>
                </c:pt>
                <c:pt idx="181">
                  <c:v>51.985774318140301</c:v>
                </c:pt>
                <c:pt idx="182">
                  <c:v>50.850014234179888</c:v>
                </c:pt>
                <c:pt idx="183">
                  <c:v>53.771632766657184</c:v>
                </c:pt>
                <c:pt idx="184">
                  <c:v>54.349922880488123</c:v>
                </c:pt>
                <c:pt idx="185">
                  <c:v>56.981334103820288</c:v>
                </c:pt>
                <c:pt idx="186">
                  <c:v>57.853655634823177</c:v>
                </c:pt>
                <c:pt idx="187">
                  <c:v>53.523915546698738</c:v>
                </c:pt>
                <c:pt idx="188">
                  <c:v>58.165957790345409</c:v>
                </c:pt>
                <c:pt idx="189">
                  <c:v>56.555583410169582</c:v>
                </c:pt>
                <c:pt idx="190">
                  <c:v>61.807358433645369</c:v>
                </c:pt>
                <c:pt idx="191">
                  <c:v>65.454282788539587</c:v>
                </c:pt>
                <c:pt idx="192">
                  <c:v>69.442402559602968</c:v>
                </c:pt>
                <c:pt idx="193">
                  <c:v>65.583452659667145</c:v>
                </c:pt>
                <c:pt idx="194">
                  <c:v>46.151885072806778</c:v>
                </c:pt>
                <c:pt idx="195">
                  <c:v>45.833634304798416</c:v>
                </c:pt>
                <c:pt idx="196">
                  <c:v>47.86423566703067</c:v>
                </c:pt>
                <c:pt idx="197">
                  <c:v>52.59975610688808</c:v>
                </c:pt>
                <c:pt idx="198">
                  <c:v>51.834934501527528</c:v>
                </c:pt>
                <c:pt idx="199">
                  <c:v>55.607204619522506</c:v>
                </c:pt>
                <c:pt idx="200">
                  <c:v>51.045043743546813</c:v>
                </c:pt>
                <c:pt idx="201">
                  <c:v>49.472910443639023</c:v>
                </c:pt>
                <c:pt idx="202">
                  <c:v>52.424696939438874</c:v>
                </c:pt>
                <c:pt idx="203">
                  <c:v>58.162983484102334</c:v>
                </c:pt>
                <c:pt idx="204">
                  <c:v>62.198692155054836</c:v>
                </c:pt>
                <c:pt idx="205">
                  <c:v>61.470412026394854</c:v>
                </c:pt>
                <c:pt idx="206">
                  <c:v>65.604272803368616</c:v>
                </c:pt>
                <c:pt idx="207">
                  <c:v>60.627408656930768</c:v>
                </c:pt>
                <c:pt idx="208">
                  <c:v>65.971387173941693</c:v>
                </c:pt>
                <c:pt idx="209">
                  <c:v>70.383133134196456</c:v>
                </c:pt>
                <c:pt idx="210">
                  <c:v>69.693094085804489</c:v>
                </c:pt>
                <c:pt idx="211">
                  <c:v>70.372085711007927</c:v>
                </c:pt>
                <c:pt idx="212">
                  <c:v>75.065965863462353</c:v>
                </c:pt>
                <c:pt idx="213">
                  <c:v>79.795962591725484</c:v>
                </c:pt>
                <c:pt idx="214">
                  <c:v>70.634674462181707</c:v>
                </c:pt>
                <c:pt idx="215">
                  <c:v>68.066148570845854</c:v>
                </c:pt>
                <c:pt idx="216">
                  <c:v>67.397779467939102</c:v>
                </c:pt>
                <c:pt idx="217">
                  <c:v>65.214638685526609</c:v>
                </c:pt>
                <c:pt idx="218">
                  <c:v>43.394278284590122</c:v>
                </c:pt>
                <c:pt idx="219">
                  <c:v>40.852521149441898</c:v>
                </c:pt>
                <c:pt idx="220">
                  <c:v>52.93032900076058</c:v>
                </c:pt>
                <c:pt idx="221">
                  <c:v>51.522632346005295</c:v>
                </c:pt>
                <c:pt idx="222">
                  <c:v>49.659441935168623</c:v>
                </c:pt>
                <c:pt idx="223">
                  <c:v>46.941775830787478</c:v>
                </c:pt>
                <c:pt idx="224">
                  <c:v>54.415782518727518</c:v>
                </c:pt>
                <c:pt idx="225">
                  <c:v>43.672588368762987</c:v>
                </c:pt>
                <c:pt idx="226">
                  <c:v>49.213720899600176</c:v>
                </c:pt>
                <c:pt idx="227">
                  <c:v>46.69363370993716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DE-4A22-B205-CAD55FDC1680}"/>
            </c:ext>
          </c:extLst>
        </c:ser>
        <c:ser>
          <c:idx val="10"/>
          <c:order val="10"/>
          <c:tx>
            <c:strRef>
              <c:f>Лист5!$AE$14</c:f>
              <c:strCache>
                <c:ptCount val="1"/>
                <c:pt idx="0">
                  <c:v>Биржевые индексы: РТС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Лист5!$T$171:$T$398</c:f>
              <c:numCache>
                <c:formatCode>m/d/yyyy</c:formatCode>
                <c:ptCount val="22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</c:numCache>
            </c:numRef>
          </c:cat>
          <c:val>
            <c:numRef>
              <c:f>Лист5!$AE$171:$AE$398</c:f>
              <c:numCache>
                <c:formatCode>General</c:formatCode>
                <c:ptCount val="228"/>
                <c:pt idx="0">
                  <c:v>27.834154827486227</c:v>
                </c:pt>
                <c:pt idx="1">
                  <c:v>27.582874263071421</c:v>
                </c:pt>
                <c:pt idx="2">
                  <c:v>27.563544988885667</c:v>
                </c:pt>
                <c:pt idx="3">
                  <c:v>27.68918527109307</c:v>
                </c:pt>
                <c:pt idx="4">
                  <c:v>27.901807287136371</c:v>
                </c:pt>
                <c:pt idx="5">
                  <c:v>28.056441480622404</c:v>
                </c:pt>
                <c:pt idx="6">
                  <c:v>19.367932734125834</c:v>
                </c:pt>
                <c:pt idx="7">
                  <c:v>28.201411037015561</c:v>
                </c:pt>
                <c:pt idx="8">
                  <c:v>28.23040494829419</c:v>
                </c:pt>
                <c:pt idx="9">
                  <c:v>28.269063496665702</c:v>
                </c:pt>
                <c:pt idx="10">
                  <c:v>27.650526722721562</c:v>
                </c:pt>
                <c:pt idx="11">
                  <c:v>26.819367932734124</c:v>
                </c:pt>
                <c:pt idx="12">
                  <c:v>26.916014303662898</c:v>
                </c:pt>
                <c:pt idx="13">
                  <c:v>26.80003865854837</c:v>
                </c:pt>
                <c:pt idx="14">
                  <c:v>26.616410553783705</c:v>
                </c:pt>
                <c:pt idx="15">
                  <c:v>26.877355755291386</c:v>
                </c:pt>
                <c:pt idx="16">
                  <c:v>27.002996037498793</c:v>
                </c:pt>
                <c:pt idx="17">
                  <c:v>27.51522180342128</c:v>
                </c:pt>
                <c:pt idx="18">
                  <c:v>27.573209625978546</c:v>
                </c:pt>
                <c:pt idx="19">
                  <c:v>27.505557166328405</c:v>
                </c:pt>
                <c:pt idx="20">
                  <c:v>27.505557166328405</c:v>
                </c:pt>
                <c:pt idx="21">
                  <c:v>27.602203537257175</c:v>
                </c:pt>
                <c:pt idx="22">
                  <c:v>27.853484101671981</c:v>
                </c:pt>
                <c:pt idx="23">
                  <c:v>27.766502367836086</c:v>
                </c:pt>
                <c:pt idx="24">
                  <c:v>27.51522180342128</c:v>
                </c:pt>
                <c:pt idx="25">
                  <c:v>27.321929061563736</c:v>
                </c:pt>
                <c:pt idx="26">
                  <c:v>26.887020392384269</c:v>
                </c:pt>
                <c:pt idx="27">
                  <c:v>26.722721561805351</c:v>
                </c:pt>
                <c:pt idx="28">
                  <c:v>27.51522180342128</c:v>
                </c:pt>
                <c:pt idx="29">
                  <c:v>25.978544505653812</c:v>
                </c:pt>
                <c:pt idx="30">
                  <c:v>25.978544505653812</c:v>
                </c:pt>
                <c:pt idx="31">
                  <c:v>25.727263941239006</c:v>
                </c:pt>
                <c:pt idx="32">
                  <c:v>25.852904223446412</c:v>
                </c:pt>
                <c:pt idx="33">
                  <c:v>25.910892046003671</c:v>
                </c:pt>
                <c:pt idx="34">
                  <c:v>25.669276118681744</c:v>
                </c:pt>
                <c:pt idx="35">
                  <c:v>25.408330917174059</c:v>
                </c:pt>
                <c:pt idx="36">
                  <c:v>25.640282207403114</c:v>
                </c:pt>
                <c:pt idx="37">
                  <c:v>25.591959021938727</c:v>
                </c:pt>
                <c:pt idx="38">
                  <c:v>25.137721078573502</c:v>
                </c:pt>
                <c:pt idx="39">
                  <c:v>25.118391804387745</c:v>
                </c:pt>
                <c:pt idx="40">
                  <c:v>25.012080796366096</c:v>
                </c:pt>
                <c:pt idx="41">
                  <c:v>25.050739344737607</c:v>
                </c:pt>
                <c:pt idx="42">
                  <c:v>24.702812409394024</c:v>
                </c:pt>
                <c:pt idx="43">
                  <c:v>24.596501401372379</c:v>
                </c:pt>
                <c:pt idx="44">
                  <c:v>24.345220836957573</c:v>
                </c:pt>
                <c:pt idx="45">
                  <c:v>24.171257369285783</c:v>
                </c:pt>
                <c:pt idx="46">
                  <c:v>23.543055958248768</c:v>
                </c:pt>
                <c:pt idx="47">
                  <c:v>23.726684063013433</c:v>
                </c:pt>
                <c:pt idx="48">
                  <c:v>23.659031603363296</c:v>
                </c:pt>
                <c:pt idx="49">
                  <c:v>23.823330433942203</c:v>
                </c:pt>
                <c:pt idx="50">
                  <c:v>23.127476563255048</c:v>
                </c:pt>
                <c:pt idx="51">
                  <c:v>22.808543539190104</c:v>
                </c:pt>
                <c:pt idx="52">
                  <c:v>22.914854547211753</c:v>
                </c:pt>
                <c:pt idx="53">
                  <c:v>22.731226442447088</c:v>
                </c:pt>
                <c:pt idx="54">
                  <c:v>22.653909345704072</c:v>
                </c:pt>
                <c:pt idx="55">
                  <c:v>23.204793659998067</c:v>
                </c:pt>
                <c:pt idx="56">
                  <c:v>24.151928095100029</c:v>
                </c:pt>
                <c:pt idx="57">
                  <c:v>25.369672368802551</c:v>
                </c:pt>
                <c:pt idx="58">
                  <c:v>26.742050835991112</c:v>
                </c:pt>
                <c:pt idx="59">
                  <c:v>27.321929061563736</c:v>
                </c:pt>
                <c:pt idx="60">
                  <c:v>31.477723011500917</c:v>
                </c:pt>
                <c:pt idx="61">
                  <c:v>35.2952546631874</c:v>
                </c:pt>
                <c:pt idx="62">
                  <c:v>33.371991881704844</c:v>
                </c:pt>
                <c:pt idx="63">
                  <c:v>32.289552527302597</c:v>
                </c:pt>
                <c:pt idx="64">
                  <c:v>30.115009181405238</c:v>
                </c:pt>
                <c:pt idx="65">
                  <c:v>30.105344544312359</c:v>
                </c:pt>
                <c:pt idx="66">
                  <c:v>30.317966560355661</c:v>
                </c:pt>
                <c:pt idx="67">
                  <c:v>31.207113172900357</c:v>
                </c:pt>
                <c:pt idx="68">
                  <c:v>29.844399342804678</c:v>
                </c:pt>
                <c:pt idx="69">
                  <c:v>28.346380593408718</c:v>
                </c:pt>
                <c:pt idx="70">
                  <c:v>27.708514545278824</c:v>
                </c:pt>
                <c:pt idx="71">
                  <c:v>29.167874746303276</c:v>
                </c:pt>
                <c:pt idx="72">
                  <c:v>29.032569827002995</c:v>
                </c:pt>
                <c:pt idx="73">
                  <c:v>29.032569827002995</c:v>
                </c:pt>
                <c:pt idx="74">
                  <c:v>28.926258818981346</c:v>
                </c:pt>
                <c:pt idx="75">
                  <c:v>28.172417125736928</c:v>
                </c:pt>
                <c:pt idx="76">
                  <c:v>29.283850391417804</c:v>
                </c:pt>
                <c:pt idx="77">
                  <c:v>30.153667729776746</c:v>
                </c:pt>
                <c:pt idx="78">
                  <c:v>29.941045713733452</c:v>
                </c:pt>
                <c:pt idx="79">
                  <c:v>29.013240552817241</c:v>
                </c:pt>
                <c:pt idx="80">
                  <c:v>29.709094423504396</c:v>
                </c:pt>
                <c:pt idx="81">
                  <c:v>29.11955156083889</c:v>
                </c:pt>
                <c:pt idx="82">
                  <c:v>29.738088334783029</c:v>
                </c:pt>
                <c:pt idx="83">
                  <c:v>29.825070068618924</c:v>
                </c:pt>
                <c:pt idx="84">
                  <c:v>28.674978254566543</c:v>
                </c:pt>
                <c:pt idx="85">
                  <c:v>28.800618536773946</c:v>
                </c:pt>
                <c:pt idx="86">
                  <c:v>27.524886440514159</c:v>
                </c:pt>
                <c:pt idx="87">
                  <c:v>27.41857543249251</c:v>
                </c:pt>
                <c:pt idx="88">
                  <c:v>27.128636319706196</c:v>
                </c:pt>
                <c:pt idx="89">
                  <c:v>26.945008214941527</c:v>
                </c:pt>
                <c:pt idx="90">
                  <c:v>27.138300956799071</c:v>
                </c:pt>
                <c:pt idx="91">
                  <c:v>26.935343577848652</c:v>
                </c:pt>
                <c:pt idx="92">
                  <c:v>29.834734705711803</c:v>
                </c:pt>
                <c:pt idx="93">
                  <c:v>30.298637286169907</c:v>
                </c:pt>
                <c:pt idx="94">
                  <c:v>29.699429786411521</c:v>
                </c:pt>
                <c:pt idx="95">
                  <c:v>30.61757031023485</c:v>
                </c:pt>
                <c:pt idx="96">
                  <c:v>29.844399342804678</c:v>
                </c:pt>
                <c:pt idx="97">
                  <c:v>28.877935633516962</c:v>
                </c:pt>
                <c:pt idx="98">
                  <c:v>28.597661157823524</c:v>
                </c:pt>
                <c:pt idx="99">
                  <c:v>28.810283173866818</c:v>
                </c:pt>
                <c:pt idx="100">
                  <c:v>29.177539383396155</c:v>
                </c:pt>
                <c:pt idx="101">
                  <c:v>31.719338938822847</c:v>
                </c:pt>
                <c:pt idx="102">
                  <c:v>31.439064463129412</c:v>
                </c:pt>
                <c:pt idx="103">
                  <c:v>30.79153377790664</c:v>
                </c:pt>
                <c:pt idx="104">
                  <c:v>30.627234947327729</c:v>
                </c:pt>
                <c:pt idx="105">
                  <c:v>30.076350633033734</c:v>
                </c:pt>
                <c:pt idx="106">
                  <c:v>30.25031410070552</c:v>
                </c:pt>
                <c:pt idx="107">
                  <c:v>29.699429786411521</c:v>
                </c:pt>
                <c:pt idx="108">
                  <c:v>29.283850391417804</c:v>
                </c:pt>
                <c:pt idx="109">
                  <c:v>29.158210109210401</c:v>
                </c:pt>
                <c:pt idx="110">
                  <c:v>29.854063979897553</c:v>
                </c:pt>
                <c:pt idx="111">
                  <c:v>30.288972649077028</c:v>
                </c:pt>
                <c:pt idx="112">
                  <c:v>30.182661641055379</c:v>
                </c:pt>
                <c:pt idx="113">
                  <c:v>30.762539866628007</c:v>
                </c:pt>
                <c:pt idx="114">
                  <c:v>31.342418092200639</c:v>
                </c:pt>
                <c:pt idx="115">
                  <c:v>31.941625591959017</c:v>
                </c:pt>
                <c:pt idx="116">
                  <c:v>31.642021842079831</c:v>
                </c:pt>
                <c:pt idx="117">
                  <c:v>30.675558132792112</c:v>
                </c:pt>
                <c:pt idx="118">
                  <c:v>31.361747366386396</c:v>
                </c:pt>
                <c:pt idx="119">
                  <c:v>32.14458297090944</c:v>
                </c:pt>
                <c:pt idx="120">
                  <c:v>32.734125833574943</c:v>
                </c:pt>
                <c:pt idx="121">
                  <c:v>33.690924905769791</c:v>
                </c:pt>
                <c:pt idx="122">
                  <c:v>34.956992364936696</c:v>
                </c:pt>
                <c:pt idx="123">
                  <c:v>34.425437324828451</c:v>
                </c:pt>
                <c:pt idx="124">
                  <c:v>33.613607809026774</c:v>
                </c:pt>
                <c:pt idx="125">
                  <c:v>33.130375954382913</c:v>
                </c:pt>
                <c:pt idx="126">
                  <c:v>33.903546921813081</c:v>
                </c:pt>
                <c:pt idx="127">
                  <c:v>34.831352082729296</c:v>
                </c:pt>
                <c:pt idx="128">
                  <c:v>37.015560065719527</c:v>
                </c:pt>
                <c:pt idx="129">
                  <c:v>40.968396636706295</c:v>
                </c:pt>
                <c:pt idx="130">
                  <c:v>45.742727360587608</c:v>
                </c:pt>
                <c:pt idx="131">
                  <c:v>53.899681066975937</c:v>
                </c:pt>
                <c:pt idx="132">
                  <c:v>62.965110660094723</c:v>
                </c:pt>
                <c:pt idx="133">
                  <c:v>62.356238523243448</c:v>
                </c:pt>
                <c:pt idx="134">
                  <c:v>58.335749492606553</c:v>
                </c:pt>
                <c:pt idx="135">
                  <c:v>51.435198608292261</c:v>
                </c:pt>
                <c:pt idx="136">
                  <c:v>48.777423407751044</c:v>
                </c:pt>
                <c:pt idx="137">
                  <c:v>52.62394897071615</c:v>
                </c:pt>
                <c:pt idx="138">
                  <c:v>55.262394897071616</c:v>
                </c:pt>
                <c:pt idx="139">
                  <c:v>63.226055861602404</c:v>
                </c:pt>
                <c:pt idx="140">
                  <c:v>64.540446506233693</c:v>
                </c:pt>
                <c:pt idx="141">
                  <c:v>61.128829612448051</c:v>
                </c:pt>
                <c:pt idx="142">
                  <c:v>62.849135014980185</c:v>
                </c:pt>
                <c:pt idx="143">
                  <c:v>67.362520537353831</c:v>
                </c:pt>
                <c:pt idx="144">
                  <c:v>75.316516864791737</c:v>
                </c:pt>
                <c:pt idx="145">
                  <c:v>74.736638639219095</c:v>
                </c:pt>
                <c:pt idx="146">
                  <c:v>68.058374408040976</c:v>
                </c:pt>
                <c:pt idx="147">
                  <c:v>64.443800135304926</c:v>
                </c:pt>
                <c:pt idx="148">
                  <c:v>63.631970619503242</c:v>
                </c:pt>
                <c:pt idx="149">
                  <c:v>63.03276311974485</c:v>
                </c:pt>
                <c:pt idx="150">
                  <c:v>62.182275055571672</c:v>
                </c:pt>
                <c:pt idx="151">
                  <c:v>62.762153281144293</c:v>
                </c:pt>
                <c:pt idx="152">
                  <c:v>62.394897071614963</c:v>
                </c:pt>
                <c:pt idx="153">
                  <c:v>60.51995747559679</c:v>
                </c:pt>
                <c:pt idx="154">
                  <c:v>62.15328114429304</c:v>
                </c:pt>
                <c:pt idx="155">
                  <c:v>60.00773170967431</c:v>
                </c:pt>
                <c:pt idx="156">
                  <c:v>57.630230984826525</c:v>
                </c:pt>
                <c:pt idx="157">
                  <c:v>56.576785541702911</c:v>
                </c:pt>
                <c:pt idx="158">
                  <c:v>56.064559775780417</c:v>
                </c:pt>
                <c:pt idx="159">
                  <c:v>54.547211752198699</c:v>
                </c:pt>
                <c:pt idx="160">
                  <c:v>55.040108243935443</c:v>
                </c:pt>
                <c:pt idx="161">
                  <c:v>55.948584130665893</c:v>
                </c:pt>
                <c:pt idx="162">
                  <c:v>57.688218807383784</c:v>
                </c:pt>
                <c:pt idx="163">
                  <c:v>57.610901710640768</c:v>
                </c:pt>
                <c:pt idx="164">
                  <c:v>55.803614574272743</c:v>
                </c:pt>
                <c:pt idx="165">
                  <c:v>55.764956025901235</c:v>
                </c:pt>
                <c:pt idx="166">
                  <c:v>56.953706388325116</c:v>
                </c:pt>
                <c:pt idx="167">
                  <c:v>56.605779452981544</c:v>
                </c:pt>
                <c:pt idx="168">
                  <c:v>54.605199574755972</c:v>
                </c:pt>
                <c:pt idx="169">
                  <c:v>54.904803324635168</c:v>
                </c:pt>
                <c:pt idx="170">
                  <c:v>55.146419251957091</c:v>
                </c:pt>
                <c:pt idx="171">
                  <c:v>58.731999613414523</c:v>
                </c:pt>
                <c:pt idx="172">
                  <c:v>60.143036628974578</c:v>
                </c:pt>
                <c:pt idx="173">
                  <c:v>60.664927031989947</c:v>
                </c:pt>
                <c:pt idx="174">
                  <c:v>60.751908765825846</c:v>
                </c:pt>
                <c:pt idx="175">
                  <c:v>63.863921909732291</c:v>
                </c:pt>
                <c:pt idx="176">
                  <c:v>65.400599207499752</c:v>
                </c:pt>
                <c:pt idx="177">
                  <c:v>63.641635256596111</c:v>
                </c:pt>
                <c:pt idx="178">
                  <c:v>64.134531748332847</c:v>
                </c:pt>
                <c:pt idx="179">
                  <c:v>65.08166618343482</c:v>
                </c:pt>
                <c:pt idx="180">
                  <c:v>64.279501304726011</c:v>
                </c:pt>
                <c:pt idx="181">
                  <c:v>63.60297670822461</c:v>
                </c:pt>
                <c:pt idx="182">
                  <c:v>62.907122837537457</c:v>
                </c:pt>
                <c:pt idx="183">
                  <c:v>62.433555619986464</c:v>
                </c:pt>
                <c:pt idx="184">
                  <c:v>62.646177636029762</c:v>
                </c:pt>
                <c:pt idx="185">
                  <c:v>62.017976224992758</c:v>
                </c:pt>
                <c:pt idx="186">
                  <c:v>61.099835701169418</c:v>
                </c:pt>
                <c:pt idx="187">
                  <c:v>63.487001063110085</c:v>
                </c:pt>
                <c:pt idx="188">
                  <c:v>62.781482555330037</c:v>
                </c:pt>
                <c:pt idx="189">
                  <c:v>62.211268966850298</c:v>
                </c:pt>
                <c:pt idx="190">
                  <c:v>61.72803711220643</c:v>
                </c:pt>
                <c:pt idx="191">
                  <c:v>60.819561225475979</c:v>
                </c:pt>
                <c:pt idx="192">
                  <c:v>59.737121871073739</c:v>
                </c:pt>
                <c:pt idx="193">
                  <c:v>40.38851841113366</c:v>
                </c:pt>
                <c:pt idx="194">
                  <c:v>71.247704648690444</c:v>
                </c:pt>
                <c:pt idx="195">
                  <c:v>72.252826906349682</c:v>
                </c:pt>
                <c:pt idx="196">
                  <c:v>70.068618923359423</c:v>
                </c:pt>
                <c:pt idx="197">
                  <c:v>66.879288682709969</c:v>
                </c:pt>
                <c:pt idx="198">
                  <c:v>68.899197835121299</c:v>
                </c:pt>
                <c:pt idx="199">
                  <c:v>71.32502174543346</c:v>
                </c:pt>
                <c:pt idx="200">
                  <c:v>73.190296704358758</c:v>
                </c:pt>
                <c:pt idx="201">
                  <c:v>75.055571663284042</c:v>
                </c:pt>
                <c:pt idx="202">
                  <c:v>74.263071421668116</c:v>
                </c:pt>
                <c:pt idx="203">
                  <c:v>71.730936503334306</c:v>
                </c:pt>
                <c:pt idx="204">
                  <c:v>71.895235333913206</c:v>
                </c:pt>
                <c:pt idx="205">
                  <c:v>71.827582874263072</c:v>
                </c:pt>
                <c:pt idx="206">
                  <c:v>71.904899971006088</c:v>
                </c:pt>
                <c:pt idx="207">
                  <c:v>73.586546825166721</c:v>
                </c:pt>
                <c:pt idx="208">
                  <c:v>71.518314487291008</c:v>
                </c:pt>
                <c:pt idx="209">
                  <c:v>70.184594568473969</c:v>
                </c:pt>
                <c:pt idx="210">
                  <c:v>71.412003479269345</c:v>
                </c:pt>
                <c:pt idx="211">
                  <c:v>71.112399729390162</c:v>
                </c:pt>
                <c:pt idx="212">
                  <c:v>70.484198318353165</c:v>
                </c:pt>
                <c:pt idx="213">
                  <c:v>69.053832028607331</c:v>
                </c:pt>
                <c:pt idx="214">
                  <c:v>70.261911665216971</c:v>
                </c:pt>
                <c:pt idx="215">
                  <c:v>71.131729003575913</c:v>
                </c:pt>
                <c:pt idx="216">
                  <c:v>74.021455494346185</c:v>
                </c:pt>
                <c:pt idx="217">
                  <c:v>74.582004445733062</c:v>
                </c:pt>
                <c:pt idx="218">
                  <c:v>100</c:v>
                </c:pt>
                <c:pt idx="219">
                  <c:v>75.287522953513104</c:v>
                </c:pt>
                <c:pt idx="220">
                  <c:v>61.186817435005317</c:v>
                </c:pt>
                <c:pt idx="221">
                  <c:v>55.262394897071616</c:v>
                </c:pt>
                <c:pt idx="222">
                  <c:v>56.267517154730839</c:v>
                </c:pt>
                <c:pt idx="223">
                  <c:v>58.364743403885178</c:v>
                </c:pt>
                <c:pt idx="224">
                  <c:v>57.81385908959119</c:v>
                </c:pt>
                <c:pt idx="225">
                  <c:v>59.070261911665213</c:v>
                </c:pt>
                <c:pt idx="226">
                  <c:v>58.809316710157532</c:v>
                </c:pt>
                <c:pt idx="227">
                  <c:v>63.60297670822461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DE-4A22-B205-CAD55FDC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9416"/>
        <c:axId val="548243840"/>
      </c:lineChart>
      <c:dateAx>
        <c:axId val="548249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243840"/>
        <c:crosses val="autoZero"/>
        <c:auto val="1"/>
        <c:lblOffset val="100"/>
        <c:baseTimeUnit val="months"/>
      </c:dateAx>
      <c:valAx>
        <c:axId val="5482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24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98987497418491E-2"/>
          <c:y val="0.7874859848231891"/>
          <c:w val="0.82173266750752783"/>
          <c:h val="0.20239273297305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163286</xdr:colOff>
      <xdr:row>321</xdr:row>
      <xdr:rowOff>141513</xdr:rowOff>
    </xdr:from>
    <xdr:to>
      <xdr:col>123</xdr:col>
      <xdr:colOff>566058</xdr:colOff>
      <xdr:row>338</xdr:row>
      <xdr:rowOff>170212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8A6FB4-890C-46D9-BA11-2E6583E19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544286</xdr:colOff>
      <xdr:row>397</xdr:row>
      <xdr:rowOff>108858</xdr:rowOff>
    </xdr:from>
    <xdr:to>
      <xdr:col>23</xdr:col>
      <xdr:colOff>533400</xdr:colOff>
      <xdr:row>436</xdr:row>
      <xdr:rowOff>43543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4DCD9F-666F-4AC0-BE92-05305F64D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7</xdr:row>
      <xdr:rowOff>110490</xdr:rowOff>
    </xdr:from>
    <xdr:to>
      <xdr:col>4</xdr:col>
      <xdr:colOff>3230880</xdr:colOff>
      <xdr:row>29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FB929C-C9FE-47C9-883E-C60F17D1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967740</xdr:colOff>
      <xdr:row>7</xdr:row>
      <xdr:rowOff>41910</xdr:rowOff>
    </xdr:from>
    <xdr:to>
      <xdr:col>9</xdr:col>
      <xdr:colOff>312420</xdr:colOff>
      <xdr:row>23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2102B9-7396-46EE-9E75-3B909B3A3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150223</xdr:colOff>
      <xdr:row>104</xdr:row>
      <xdr:rowOff>86343</xdr:rowOff>
    </xdr:from>
    <xdr:to>
      <xdr:col>61</xdr:col>
      <xdr:colOff>119743</xdr:colOff>
      <xdr:row>143</xdr:row>
      <xdr:rowOff>140524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BACDC3-3E02-4B9A-9E1B-2848FF107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70261</xdr:colOff>
      <xdr:row>143</xdr:row>
      <xdr:rowOff>123701</xdr:rowOff>
    </xdr:from>
    <xdr:to>
      <xdr:col>60</xdr:col>
      <xdr:colOff>319642</xdr:colOff>
      <xdr:row>181</xdr:row>
      <xdr:rowOff>68282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D9FC18-C244-4934-93BA-E52A0795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163284</xdr:colOff>
      <xdr:row>183</xdr:row>
      <xdr:rowOff>43542</xdr:rowOff>
    </xdr:from>
    <xdr:to>
      <xdr:col>60</xdr:col>
      <xdr:colOff>335279</xdr:colOff>
      <xdr:row>226</xdr:row>
      <xdr:rowOff>21772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080EE7-FA33-455C-A52C-39965D1FC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1A987B-4398-48A8-9993-B3352FC33127}" name="Таблица9" displayName="Таблица9" ref="A1:E315" totalsRowShown="0">
  <autoFilter ref="A1:E315" xr:uid="{99EA0AA8-9E5B-43A3-B262-29DFCC816372}"/>
  <tableColumns count="5">
    <tableColumn id="1" xr3:uid="{382D9FBB-7617-4849-8962-D85961F87460}" name="Период" dataDxfId="4"/>
    <tableColumn id="2" xr3:uid="{1BB8E470-2648-4278-B1FC-616B4350518F}" name="Денежная масса (М2)"/>
    <tableColumn id="3" xr3:uid="{2657761D-81CE-46B6-91DA-5FA523376638}" name="Прогноз(Денежная масса (М2))">
      <calculatedColumnFormula>_xlfn.FORECAST.ETS(A2,$B$2:$B$300,$A$2:$A$300,1,1)</calculatedColumnFormula>
    </tableColumn>
    <tableColumn id="4" xr3:uid="{64B33525-16C2-4B2A-893D-B55D6E31B326}" name="Привязка низкой вероятности(Денежная масса (М2))" dataDxfId="3">
      <calculatedColumnFormula>C2-_xlfn.FORECAST.ETS.CONFINT(A2,$B$2:$B$300,$A$2:$A$300,0.92,1,1)</calculatedColumnFormula>
    </tableColumn>
    <tableColumn id="5" xr3:uid="{D5F7226E-8A50-400A-BFC2-E89DF4A07AB8}" name="Привязка высокой вероятности(Денежная масса (М2))" dataDxfId="2">
      <calculatedColumnFormula>C2+_xlfn.FORECAST.ETS.CONFINT(A2,$B$2:$B$300,$A$2:$A$300,0.92,1,1)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A2522B-1CE8-4DA7-86E9-25A541C0EA32}" name="Таблица10" displayName="Таблица10" ref="G1:H8" totalsRowShown="0">
  <autoFilter ref="G1:H8" xr:uid="{CB077DD3-4532-4ED9-930F-EFBD72C8A85F}"/>
  <tableColumns count="2">
    <tableColumn id="1" xr3:uid="{50B5948D-D641-4A79-82DC-38CC43A0AC31}" name="Статистика"/>
    <tableColumn id="2" xr3:uid="{F7DA0111-5F60-490C-B236-EE4692BF0D11}" name="Значение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808F9-8C1F-47D3-ABE5-3C18795E6B08}" name="Таблица11" displayName="Таблица11" ref="A1:D375" totalsRowShown="0">
  <autoFilter ref="A1:D375" xr:uid="{D7BF1F2E-F83F-4564-8769-28235FF78B6C}"/>
  <tableColumns count="4">
    <tableColumn id="1" xr3:uid="{DD99A805-B793-4528-81BA-240F7B9E50BE}" name="Период" dataDxfId="0"/>
    <tableColumn id="2" xr3:uid="{9EBD17ED-1569-4F7E-85E9-A9018A0A5EC4}" name="Курс USD"/>
    <tableColumn id="3" xr3:uid="{FEE266FF-02A9-48AB-BEB7-879AD84CE969}" name="Прогноз(Курс USD)">
      <calculatedColumnFormula>_xlfn.FORECAST.ETS(A2,$B$2:$B$300,$A$2:$A$300,1,1)</calculatedColumnFormula>
    </tableColumn>
    <tableColumn id="4" xr3:uid="{B11FAE6B-810D-4ACB-B243-B8602A8E85CD}" name="Доверительный интервал(Курс USD)">
      <calculatedColumnFormula>_xlfn.FORECAST.ETS.CONFINT(A2,$B$2:$B$300,$A$2:$A$300,0.96,1,1)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56F6-6703-4E93-B5EF-464382825AB8}">
  <dimension ref="A1:BN391"/>
  <sheetViews>
    <sheetView tabSelected="1" zoomScale="70" zoomScaleNormal="70" workbookViewId="0">
      <pane ySplit="1" topLeftCell="A62" activePane="bottomLeft" state="frozen"/>
      <selection pane="bottomLeft" activeCell="BN387" sqref="BH1:BN387"/>
    </sheetView>
  </sheetViews>
  <sheetFormatPr defaultRowHeight="14.4" x14ac:dyDescent="0.3"/>
  <cols>
    <col min="1" max="1" width="14.6640625" customWidth="1"/>
    <col min="2" max="2" width="18.21875" style="16" customWidth="1"/>
    <col min="3" max="3" width="20.109375" customWidth="1"/>
    <col min="5" max="5" width="14.77734375" customWidth="1"/>
    <col min="6" max="6" width="18.44140625" customWidth="1"/>
    <col min="7" max="8" width="8.88671875" customWidth="1"/>
    <col min="10" max="17" width="8.88671875" customWidth="1"/>
    <col min="19" max="19" width="8.88671875" customWidth="1"/>
    <col min="21" max="21" width="12" customWidth="1"/>
    <col min="26" max="32" width="8.88671875" customWidth="1"/>
    <col min="35" max="35" width="8.88671875" customWidth="1"/>
    <col min="40" max="59" width="8.88671875" customWidth="1"/>
  </cols>
  <sheetData>
    <row r="1" spans="1:66" ht="258.60000000000002" customHeight="1" thickBot="1" x14ac:dyDescent="0.35">
      <c r="A1" s="1" t="s">
        <v>0</v>
      </c>
      <c r="B1" s="13" t="s">
        <v>47</v>
      </c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2" t="s">
        <v>66</v>
      </c>
      <c r="I1" s="2" t="s">
        <v>67</v>
      </c>
      <c r="J1" s="1" t="s">
        <v>7</v>
      </c>
      <c r="K1" s="1" t="s">
        <v>8</v>
      </c>
      <c r="L1" s="1" t="s">
        <v>9</v>
      </c>
      <c r="M1" s="2" t="s">
        <v>68</v>
      </c>
      <c r="N1" s="2" t="s">
        <v>69</v>
      </c>
      <c r="O1" s="2" t="s">
        <v>70</v>
      </c>
      <c r="P1" s="2" t="s">
        <v>71</v>
      </c>
      <c r="Q1" s="4" t="s">
        <v>10</v>
      </c>
      <c r="R1" s="2" t="s">
        <v>11</v>
      </c>
      <c r="S1" s="1" t="s">
        <v>12</v>
      </c>
      <c r="T1" s="2" t="s">
        <v>13</v>
      </c>
      <c r="U1" s="2" t="s">
        <v>14</v>
      </c>
      <c r="V1" s="2" t="s">
        <v>15</v>
      </c>
      <c r="W1" s="2" t="s">
        <v>72</v>
      </c>
      <c r="X1" s="2" t="s">
        <v>57</v>
      </c>
      <c r="Y1" s="2" t="s">
        <v>58</v>
      </c>
      <c r="Z1" s="2" t="s">
        <v>73</v>
      </c>
      <c r="AA1" s="1" t="s">
        <v>18</v>
      </c>
      <c r="AB1" s="1" t="s">
        <v>19</v>
      </c>
      <c r="AC1" s="1" t="s">
        <v>74</v>
      </c>
      <c r="AD1" s="2" t="s">
        <v>60</v>
      </c>
      <c r="AE1" s="2" t="s">
        <v>75</v>
      </c>
      <c r="AF1" s="2" t="s">
        <v>21</v>
      </c>
      <c r="AG1" s="2" t="s">
        <v>76</v>
      </c>
      <c r="AH1" s="2" t="s">
        <v>77</v>
      </c>
      <c r="AI1" s="1" t="s">
        <v>22</v>
      </c>
      <c r="AJ1" s="2" t="s">
        <v>78</v>
      </c>
      <c r="AK1" s="2" t="s">
        <v>23</v>
      </c>
      <c r="AL1" s="2" t="s">
        <v>59</v>
      </c>
      <c r="AM1" s="5" t="s">
        <v>79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2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44</v>
      </c>
      <c r="BH1" s="2" t="s">
        <v>80</v>
      </c>
      <c r="BI1" s="2" t="s">
        <v>45</v>
      </c>
      <c r="BJ1" s="2" t="s">
        <v>60</v>
      </c>
      <c r="BK1" s="2" t="s">
        <v>81</v>
      </c>
      <c r="BL1" s="2" t="s">
        <v>82</v>
      </c>
      <c r="BM1" s="2" t="s">
        <v>46</v>
      </c>
      <c r="BN1" s="2" t="s">
        <v>83</v>
      </c>
    </row>
    <row r="2" spans="1:66" ht="15" thickBot="1" x14ac:dyDescent="0.35">
      <c r="A2" s="7">
        <v>33239</v>
      </c>
      <c r="B2" s="12">
        <f>COUNTA(C2:BN2)</f>
        <v>2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10">
        <v>106.2</v>
      </c>
      <c r="AK2" s="8"/>
      <c r="AL2" s="10">
        <v>6.2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66" ht="15" thickBot="1" x14ac:dyDescent="0.35">
      <c r="A3" s="7">
        <v>33270</v>
      </c>
      <c r="B3" s="12">
        <f t="shared" ref="B3:B66" si="0">COUNTA(C3:BN3)</f>
        <v>3</v>
      </c>
      <c r="C3" s="8"/>
      <c r="D3" s="8"/>
      <c r="E3" s="8"/>
      <c r="F3" s="10">
        <v>1704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10">
        <v>104.8</v>
      </c>
      <c r="AK3" s="8"/>
      <c r="AL3" s="10">
        <v>4.8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ht="15" thickBot="1" x14ac:dyDescent="0.35">
      <c r="A4" s="7">
        <v>33298</v>
      </c>
      <c r="B4" s="12">
        <f t="shared" si="0"/>
        <v>3</v>
      </c>
      <c r="C4" s="8"/>
      <c r="D4" s="8"/>
      <c r="E4" s="8"/>
      <c r="F4" s="10">
        <v>1609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0">
        <v>106.3</v>
      </c>
      <c r="AK4" s="8"/>
      <c r="AL4" s="10">
        <v>6.3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ht="15" thickBot="1" x14ac:dyDescent="0.35">
      <c r="A5" s="7">
        <v>33329</v>
      </c>
      <c r="B5" s="12">
        <f t="shared" si="0"/>
        <v>3</v>
      </c>
      <c r="C5" s="8"/>
      <c r="D5" s="8"/>
      <c r="E5" s="8"/>
      <c r="F5" s="10">
        <v>1626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10">
        <v>163.5</v>
      </c>
      <c r="AK5" s="8"/>
      <c r="AL5" s="10">
        <v>63.5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 spans="1:66" ht="15" thickBot="1" x14ac:dyDescent="0.35">
      <c r="A6" s="7">
        <v>33359</v>
      </c>
      <c r="B6" s="12">
        <f t="shared" si="0"/>
        <v>3</v>
      </c>
      <c r="C6" s="8"/>
      <c r="D6" s="8"/>
      <c r="E6" s="8"/>
      <c r="F6" s="10">
        <v>1757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10">
        <v>103</v>
      </c>
      <c r="AK6" s="8"/>
      <c r="AL6" s="10">
        <v>3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 spans="1:66" ht="15" thickBot="1" x14ac:dyDescent="0.35">
      <c r="A7" s="7">
        <v>33390</v>
      </c>
      <c r="B7" s="12">
        <f t="shared" si="0"/>
        <v>3</v>
      </c>
      <c r="C7" s="8"/>
      <c r="D7" s="8"/>
      <c r="E7" s="8"/>
      <c r="F7" s="10">
        <v>1703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0">
        <v>101.2</v>
      </c>
      <c r="AK7" s="8"/>
      <c r="AL7" s="10">
        <v>1.2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 ht="15" thickBot="1" x14ac:dyDescent="0.35">
      <c r="A8" s="7">
        <v>33420</v>
      </c>
      <c r="B8" s="12">
        <f t="shared" si="0"/>
        <v>3</v>
      </c>
      <c r="C8" s="8"/>
      <c r="D8" s="8"/>
      <c r="E8" s="8"/>
      <c r="F8" s="10">
        <v>1466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10">
        <v>100.6</v>
      </c>
      <c r="AK8" s="8"/>
      <c r="AL8" s="10">
        <v>0.6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 ht="15" thickBot="1" x14ac:dyDescent="0.35">
      <c r="A9" s="7">
        <v>33451</v>
      </c>
      <c r="B9" s="12">
        <f t="shared" si="0"/>
        <v>3</v>
      </c>
      <c r="C9" s="8"/>
      <c r="D9" s="8"/>
      <c r="E9" s="8"/>
      <c r="F9" s="10">
        <v>1545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10">
        <v>100.5</v>
      </c>
      <c r="AK9" s="8"/>
      <c r="AL9" s="10">
        <v>0.5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 ht="15" thickBot="1" x14ac:dyDescent="0.35">
      <c r="A10" s="7">
        <v>33482</v>
      </c>
      <c r="B10" s="12">
        <f t="shared" si="0"/>
        <v>3</v>
      </c>
      <c r="C10" s="8"/>
      <c r="D10" s="8"/>
      <c r="E10" s="8"/>
      <c r="F10" s="10">
        <v>1524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0">
        <v>101.1</v>
      </c>
      <c r="AK10" s="8"/>
      <c r="AL10" s="10">
        <v>1.1000000000000001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 spans="1:66" ht="15" thickBot="1" x14ac:dyDescent="0.35">
      <c r="A11" s="7">
        <v>33512</v>
      </c>
      <c r="B11" s="12">
        <f t="shared" si="0"/>
        <v>3</v>
      </c>
      <c r="C11" s="8"/>
      <c r="D11" s="8"/>
      <c r="E11" s="8"/>
      <c r="F11" s="10">
        <v>1655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0">
        <v>103.5</v>
      </c>
      <c r="AK11" s="8"/>
      <c r="AL11" s="10">
        <v>3.5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 spans="1:66" ht="15" thickBot="1" x14ac:dyDescent="0.35">
      <c r="A12" s="7">
        <v>33543</v>
      </c>
      <c r="B12" s="12">
        <f t="shared" si="0"/>
        <v>3</v>
      </c>
      <c r="C12" s="8"/>
      <c r="D12" s="8"/>
      <c r="E12" s="8"/>
      <c r="F12" s="10">
        <v>1589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0">
        <v>108.9</v>
      </c>
      <c r="AK12" s="8"/>
      <c r="AL12" s="10">
        <v>8.9</v>
      </c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ht="15" thickBot="1" x14ac:dyDescent="0.35">
      <c r="A13" s="7">
        <v>33573</v>
      </c>
      <c r="B13" s="12">
        <f t="shared" si="0"/>
        <v>3</v>
      </c>
      <c r="C13" s="8"/>
      <c r="D13" s="8"/>
      <c r="E13" s="8"/>
      <c r="F13" s="10">
        <v>1494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10">
        <v>112.1</v>
      </c>
      <c r="AK13" s="8"/>
      <c r="AL13" s="10">
        <v>12.1</v>
      </c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 ht="15" thickBot="1" x14ac:dyDescent="0.35">
      <c r="A14" s="7">
        <v>33604</v>
      </c>
      <c r="B14" s="12">
        <f t="shared" si="0"/>
        <v>5</v>
      </c>
      <c r="C14" s="8"/>
      <c r="D14" s="8"/>
      <c r="E14" s="8"/>
      <c r="F14" s="10">
        <v>1430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0">
        <v>20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0">
        <v>345</v>
      </c>
      <c r="AK14" s="8"/>
      <c r="AL14" s="10">
        <v>245.3</v>
      </c>
      <c r="AM14" s="10">
        <v>746.67</v>
      </c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 spans="1:66" ht="15" thickBot="1" x14ac:dyDescent="0.35">
      <c r="A15" s="7">
        <v>33635</v>
      </c>
      <c r="B15" s="12">
        <f t="shared" si="0"/>
        <v>5</v>
      </c>
      <c r="C15" s="8"/>
      <c r="D15" s="8"/>
      <c r="E15" s="8"/>
      <c r="F15" s="10">
        <v>1222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>
        <v>20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0">
        <v>138</v>
      </c>
      <c r="AK15" s="8"/>
      <c r="AL15" s="10">
        <v>38</v>
      </c>
      <c r="AM15" s="10">
        <v>1014.89</v>
      </c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66" ht="15" thickBot="1" x14ac:dyDescent="0.35">
      <c r="A16" s="7">
        <v>33664</v>
      </c>
      <c r="B16" s="12">
        <f t="shared" si="0"/>
        <v>5</v>
      </c>
      <c r="C16" s="8"/>
      <c r="D16" s="8"/>
      <c r="E16" s="8"/>
      <c r="F16" s="10">
        <v>1180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0">
        <v>20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10">
        <v>130</v>
      </c>
      <c r="AK16" s="8"/>
      <c r="AL16" s="10">
        <v>29.9</v>
      </c>
      <c r="AM16" s="10">
        <v>1262.4100000000001</v>
      </c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 ht="15" thickBot="1" x14ac:dyDescent="0.35">
      <c r="A17" s="7">
        <v>33695</v>
      </c>
      <c r="B17" s="12">
        <f t="shared" si="0"/>
        <v>5</v>
      </c>
      <c r="C17" s="8"/>
      <c r="D17" s="8"/>
      <c r="E17" s="8"/>
      <c r="F17" s="10">
        <v>1216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>
        <v>35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10">
        <v>122</v>
      </c>
      <c r="AK17" s="8"/>
      <c r="AL17" s="10">
        <v>21.7</v>
      </c>
      <c r="AM17" s="10">
        <v>914.1</v>
      </c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 ht="15" thickBot="1" x14ac:dyDescent="0.35">
      <c r="A18" s="7">
        <v>33725</v>
      </c>
      <c r="B18" s="12">
        <f t="shared" si="0"/>
        <v>5</v>
      </c>
      <c r="C18" s="8"/>
      <c r="D18" s="8"/>
      <c r="E18" s="8"/>
      <c r="F18" s="10">
        <v>1267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>
        <v>65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10">
        <v>112</v>
      </c>
      <c r="AK18" s="8"/>
      <c r="AL18" s="10">
        <v>11.9</v>
      </c>
      <c r="AM18" s="10">
        <v>1001.73</v>
      </c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 ht="15" thickBot="1" x14ac:dyDescent="0.35">
      <c r="A19" s="7">
        <v>33756</v>
      </c>
      <c r="B19" s="12">
        <f t="shared" si="0"/>
        <v>5</v>
      </c>
      <c r="C19" s="8"/>
      <c r="D19" s="8"/>
      <c r="E19" s="8"/>
      <c r="F19" s="10">
        <v>1091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>
        <v>80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10">
        <v>119</v>
      </c>
      <c r="AK19" s="8"/>
      <c r="AL19" s="10">
        <v>19.100000000000001</v>
      </c>
      <c r="AM19" s="10">
        <v>1196.5999999999999</v>
      </c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ht="15" thickBot="1" x14ac:dyDescent="0.35">
      <c r="A20" s="7">
        <v>33786</v>
      </c>
      <c r="B20" s="12">
        <f t="shared" si="0"/>
        <v>6</v>
      </c>
      <c r="C20" s="8"/>
      <c r="D20" s="8"/>
      <c r="E20" s="8"/>
      <c r="F20" s="10">
        <v>1060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0">
        <v>80</v>
      </c>
      <c r="S20" s="8"/>
      <c r="T20" s="8"/>
      <c r="U20" s="8"/>
      <c r="V20" s="10">
        <v>141.56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0">
        <v>111</v>
      </c>
      <c r="AK20" s="8"/>
      <c r="AL20" s="10">
        <v>10.6</v>
      </c>
      <c r="AM20" s="10">
        <v>1325.49</v>
      </c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ht="15" thickBot="1" x14ac:dyDescent="0.35">
      <c r="A21" s="7">
        <v>33817</v>
      </c>
      <c r="B21" s="12">
        <f t="shared" si="0"/>
        <v>6</v>
      </c>
      <c r="C21" s="8"/>
      <c r="D21" s="8"/>
      <c r="E21" s="8"/>
      <c r="F21" s="10">
        <v>1073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>
        <v>80</v>
      </c>
      <c r="S21" s="8"/>
      <c r="T21" s="8"/>
      <c r="U21" s="8"/>
      <c r="V21" s="10">
        <v>168.16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0">
        <v>109</v>
      </c>
      <c r="AK21" s="8"/>
      <c r="AL21" s="10">
        <v>8.6</v>
      </c>
      <c r="AM21" s="10">
        <v>1440.38</v>
      </c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 spans="1:66" ht="15" thickBot="1" x14ac:dyDescent="0.35">
      <c r="A22" s="7">
        <v>33848</v>
      </c>
      <c r="B22" s="12">
        <f t="shared" si="0"/>
        <v>6</v>
      </c>
      <c r="C22" s="8"/>
      <c r="D22" s="8"/>
      <c r="E22" s="8"/>
      <c r="F22" s="10">
        <v>1041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0">
        <v>80</v>
      </c>
      <c r="S22" s="8"/>
      <c r="T22" s="8"/>
      <c r="U22" s="8"/>
      <c r="V22" s="10">
        <v>220.49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0">
        <v>112</v>
      </c>
      <c r="AK22" s="8"/>
      <c r="AL22" s="10">
        <v>11.5</v>
      </c>
      <c r="AM22" s="10">
        <v>1598.83</v>
      </c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 ht="15" thickBot="1" x14ac:dyDescent="0.35">
      <c r="A23" s="7">
        <v>33878</v>
      </c>
      <c r="B23" s="12">
        <f t="shared" si="0"/>
        <v>6</v>
      </c>
      <c r="C23" s="8"/>
      <c r="D23" s="8"/>
      <c r="E23" s="8"/>
      <c r="F23" s="10">
        <v>1111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0">
        <v>80</v>
      </c>
      <c r="S23" s="8"/>
      <c r="T23" s="8"/>
      <c r="U23" s="8"/>
      <c r="V23" s="10">
        <v>353.78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10">
        <v>123</v>
      </c>
      <c r="AK23" s="8"/>
      <c r="AL23" s="10">
        <v>22.9</v>
      </c>
      <c r="AM23" s="10">
        <v>1917.26</v>
      </c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ht="15" thickBot="1" x14ac:dyDescent="0.35">
      <c r="A24" s="7">
        <v>33909</v>
      </c>
      <c r="B24" s="12">
        <f t="shared" si="0"/>
        <v>6</v>
      </c>
      <c r="C24" s="8"/>
      <c r="D24" s="8"/>
      <c r="E24" s="8"/>
      <c r="F24" s="10">
        <v>1320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0">
        <v>80</v>
      </c>
      <c r="S24" s="8"/>
      <c r="T24" s="8"/>
      <c r="U24" s="8"/>
      <c r="V24" s="10">
        <v>426.25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0">
        <v>126</v>
      </c>
      <c r="AK24" s="8"/>
      <c r="AL24" s="10">
        <v>26.1</v>
      </c>
      <c r="AM24" s="10">
        <v>2235.88</v>
      </c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 ht="15" thickBot="1" x14ac:dyDescent="0.35">
      <c r="A25" s="7">
        <v>33939</v>
      </c>
      <c r="B25" s="12">
        <f t="shared" si="0"/>
        <v>6</v>
      </c>
      <c r="C25" s="8"/>
      <c r="D25" s="8"/>
      <c r="E25" s="8"/>
      <c r="F25" s="10">
        <v>1373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0">
        <v>80</v>
      </c>
      <c r="S25" s="8"/>
      <c r="T25" s="8"/>
      <c r="U25" s="8"/>
      <c r="V25" s="10">
        <v>414.56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10">
        <v>125</v>
      </c>
      <c r="AK25" s="8"/>
      <c r="AL25" s="10">
        <v>25.2</v>
      </c>
      <c r="AM25" s="10">
        <v>2508.85</v>
      </c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 ht="15" thickBot="1" x14ac:dyDescent="0.35">
      <c r="A26" s="7">
        <v>33970</v>
      </c>
      <c r="B26" s="12">
        <f t="shared" si="0"/>
        <v>9</v>
      </c>
      <c r="C26" s="8"/>
      <c r="D26" s="10">
        <v>6.5</v>
      </c>
      <c r="E26" s="8"/>
      <c r="F26" s="10">
        <v>1278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0">
        <v>80</v>
      </c>
      <c r="S26" s="8"/>
      <c r="T26" s="8"/>
      <c r="U26" s="8"/>
      <c r="V26" s="10">
        <v>484.21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10">
        <v>126</v>
      </c>
      <c r="AK26" s="8"/>
      <c r="AL26" s="10">
        <v>25.8</v>
      </c>
      <c r="AM26" s="10">
        <v>850.46</v>
      </c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10">
        <v>100</v>
      </c>
      <c r="BN26" s="10">
        <v>271.7</v>
      </c>
    </row>
    <row r="27" spans="1:66" ht="15" thickBot="1" x14ac:dyDescent="0.35">
      <c r="A27" s="7">
        <v>34001</v>
      </c>
      <c r="B27" s="12">
        <f t="shared" si="0"/>
        <v>9</v>
      </c>
      <c r="C27" s="8"/>
      <c r="D27" s="10">
        <v>7.7</v>
      </c>
      <c r="E27" s="8"/>
      <c r="F27" s="10">
        <v>1373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0">
        <v>80</v>
      </c>
      <c r="S27" s="8"/>
      <c r="T27" s="8"/>
      <c r="U27" s="8"/>
      <c r="V27" s="10">
        <v>569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10">
        <v>125</v>
      </c>
      <c r="AK27" s="8"/>
      <c r="AL27" s="10">
        <v>24.7</v>
      </c>
      <c r="AM27" s="10">
        <v>758.85</v>
      </c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0">
        <v>106.8</v>
      </c>
      <c r="BN27" s="10">
        <v>269.89999999999998</v>
      </c>
    </row>
    <row r="28" spans="1:66" ht="15" thickBot="1" x14ac:dyDescent="0.35">
      <c r="A28" s="7">
        <v>34029</v>
      </c>
      <c r="B28" s="12">
        <f t="shared" si="0"/>
        <v>9</v>
      </c>
      <c r="C28" s="8"/>
      <c r="D28" s="10">
        <v>8.4</v>
      </c>
      <c r="E28" s="8"/>
      <c r="F28" s="10">
        <v>1503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0">
        <v>80</v>
      </c>
      <c r="S28" s="8"/>
      <c r="T28" s="8"/>
      <c r="U28" s="8"/>
      <c r="V28" s="10">
        <v>664.56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10">
        <v>120</v>
      </c>
      <c r="AK28" s="8"/>
      <c r="AL28" s="10">
        <v>20.100000000000001</v>
      </c>
      <c r="AM28" s="10">
        <v>694.06</v>
      </c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10">
        <v>136.19999999999999</v>
      </c>
      <c r="BN28" s="10">
        <v>267.5</v>
      </c>
    </row>
    <row r="29" spans="1:66" ht="15" thickBot="1" x14ac:dyDescent="0.35">
      <c r="A29" s="7">
        <v>34060</v>
      </c>
      <c r="B29" s="12">
        <f t="shared" si="0"/>
        <v>9</v>
      </c>
      <c r="C29" s="8"/>
      <c r="D29" s="10">
        <v>9.6</v>
      </c>
      <c r="E29" s="8"/>
      <c r="F29" s="10">
        <v>1554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0">
        <v>100</v>
      </c>
      <c r="S29" s="8"/>
      <c r="T29" s="8"/>
      <c r="U29" s="8"/>
      <c r="V29" s="10">
        <v>785.86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0">
        <v>119</v>
      </c>
      <c r="AK29" s="8"/>
      <c r="AL29" s="10">
        <v>18.7</v>
      </c>
      <c r="AM29" s="10">
        <v>674.49</v>
      </c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0">
        <v>153.4</v>
      </c>
      <c r="BN29" s="10">
        <v>264.39999999999998</v>
      </c>
    </row>
    <row r="30" spans="1:66" ht="15" thickBot="1" x14ac:dyDescent="0.35">
      <c r="A30" s="7">
        <v>34090</v>
      </c>
      <c r="B30" s="12">
        <f t="shared" si="0"/>
        <v>9</v>
      </c>
      <c r="C30" s="8"/>
      <c r="D30" s="10">
        <v>11.8</v>
      </c>
      <c r="E30" s="8"/>
      <c r="F30" s="10">
        <v>1623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0">
        <v>100</v>
      </c>
      <c r="S30" s="8"/>
      <c r="T30" s="8"/>
      <c r="U30" s="8"/>
      <c r="V30" s="10">
        <v>914.57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10">
        <v>118</v>
      </c>
      <c r="AK30" s="8"/>
      <c r="AL30" s="10">
        <v>18.100000000000001</v>
      </c>
      <c r="AM30" s="10">
        <v>717.4</v>
      </c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10">
        <v>177.1</v>
      </c>
      <c r="BN30" s="10">
        <v>260.8</v>
      </c>
    </row>
    <row r="31" spans="1:66" ht="15" thickBot="1" x14ac:dyDescent="0.35">
      <c r="A31" s="7">
        <v>34121</v>
      </c>
      <c r="B31" s="12">
        <f t="shared" si="0"/>
        <v>9</v>
      </c>
      <c r="C31" s="8"/>
      <c r="D31" s="10">
        <v>14.5</v>
      </c>
      <c r="E31" s="8"/>
      <c r="F31" s="10">
        <v>1473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0">
        <v>110</v>
      </c>
      <c r="S31" s="8"/>
      <c r="T31" s="8"/>
      <c r="U31" s="8"/>
      <c r="V31" s="10">
        <v>1079.6300000000001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10">
        <v>120</v>
      </c>
      <c r="AK31" s="8"/>
      <c r="AL31" s="10">
        <v>19.899999999999999</v>
      </c>
      <c r="AM31" s="10">
        <v>722.89</v>
      </c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0">
        <v>224.7</v>
      </c>
      <c r="BN31" s="10">
        <v>256.89999999999998</v>
      </c>
    </row>
    <row r="32" spans="1:66" ht="15" thickBot="1" x14ac:dyDescent="0.35">
      <c r="A32" s="7">
        <v>34151</v>
      </c>
      <c r="B32" s="12">
        <f t="shared" si="0"/>
        <v>9</v>
      </c>
      <c r="C32" s="8"/>
      <c r="D32" s="10">
        <v>13.8</v>
      </c>
      <c r="E32" s="8"/>
      <c r="F32" s="10">
        <v>1339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0">
        <v>140</v>
      </c>
      <c r="S32" s="8"/>
      <c r="T32" s="8"/>
      <c r="U32" s="8"/>
      <c r="V32" s="10">
        <v>1025.5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10">
        <v>122</v>
      </c>
      <c r="AK32" s="8"/>
      <c r="AL32" s="10">
        <v>22.39</v>
      </c>
      <c r="AM32" s="10">
        <v>810.61</v>
      </c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0">
        <v>281.89999999999998</v>
      </c>
      <c r="BN32" s="10">
        <v>253.5</v>
      </c>
    </row>
    <row r="33" spans="1:66" ht="15" thickBot="1" x14ac:dyDescent="0.35">
      <c r="A33" s="7">
        <v>34182</v>
      </c>
      <c r="B33" s="12">
        <f t="shared" si="0"/>
        <v>9</v>
      </c>
      <c r="C33" s="8"/>
      <c r="D33" s="10">
        <v>19.600000000000001</v>
      </c>
      <c r="E33" s="8"/>
      <c r="F33" s="10">
        <v>1434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0">
        <v>179</v>
      </c>
      <c r="S33" s="8"/>
      <c r="T33" s="8"/>
      <c r="U33" s="8"/>
      <c r="V33" s="10">
        <v>985.56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0">
        <v>126</v>
      </c>
      <c r="AK33" s="8"/>
      <c r="AL33" s="10">
        <v>26</v>
      </c>
      <c r="AM33" s="10">
        <v>956.51</v>
      </c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0">
        <v>434</v>
      </c>
      <c r="BN33" s="10">
        <v>251</v>
      </c>
    </row>
    <row r="34" spans="1:66" ht="15" thickBot="1" x14ac:dyDescent="0.35">
      <c r="A34" s="7">
        <v>34213</v>
      </c>
      <c r="B34" s="12">
        <f t="shared" si="0"/>
        <v>9</v>
      </c>
      <c r="C34" s="8"/>
      <c r="D34" s="10">
        <v>22.3</v>
      </c>
      <c r="E34" s="8"/>
      <c r="F34" s="10">
        <v>1415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0">
        <v>175</v>
      </c>
      <c r="S34" s="8"/>
      <c r="T34" s="8"/>
      <c r="U34" s="8"/>
      <c r="V34" s="10">
        <v>1058.6099999999999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10">
        <v>123</v>
      </c>
      <c r="AK34" s="8"/>
      <c r="AL34" s="10">
        <v>23</v>
      </c>
      <c r="AM34" s="10">
        <v>1065.47</v>
      </c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10">
        <v>660.3</v>
      </c>
      <c r="BN34" s="10">
        <v>249.4</v>
      </c>
    </row>
    <row r="35" spans="1:66" ht="15" thickBot="1" x14ac:dyDescent="0.35">
      <c r="A35" s="7">
        <v>34243</v>
      </c>
      <c r="B35" s="12">
        <f t="shared" si="0"/>
        <v>9</v>
      </c>
      <c r="C35" s="8"/>
      <c r="D35" s="10">
        <v>22.9</v>
      </c>
      <c r="E35" s="8"/>
      <c r="F35" s="10">
        <v>1317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0">
        <v>200</v>
      </c>
      <c r="S35" s="8"/>
      <c r="T35" s="8"/>
      <c r="U35" s="8"/>
      <c r="V35" s="10">
        <v>1185.75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10">
        <v>120</v>
      </c>
      <c r="AK35" s="8"/>
      <c r="AL35" s="10">
        <v>19.5</v>
      </c>
      <c r="AM35" s="10">
        <v>1033.23</v>
      </c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0">
        <v>327</v>
      </c>
      <c r="BN35" s="10">
        <v>247.9</v>
      </c>
    </row>
    <row r="36" spans="1:66" ht="15" thickBot="1" x14ac:dyDescent="0.35">
      <c r="A36" s="7">
        <v>34274</v>
      </c>
      <c r="B36" s="12">
        <f t="shared" si="0"/>
        <v>9</v>
      </c>
      <c r="C36" s="8"/>
      <c r="D36" s="10">
        <v>25.8</v>
      </c>
      <c r="E36" s="8"/>
      <c r="F36" s="10">
        <v>1253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0">
        <v>210</v>
      </c>
      <c r="S36" s="8"/>
      <c r="T36" s="8"/>
      <c r="U36" s="8"/>
      <c r="V36" s="10">
        <v>1190.75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10">
        <v>116</v>
      </c>
      <c r="AK36" s="8"/>
      <c r="AL36" s="10">
        <v>16.39</v>
      </c>
      <c r="AM36" s="10">
        <v>945.97</v>
      </c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10">
        <v>252.4</v>
      </c>
      <c r="BN36" s="10">
        <v>245.9</v>
      </c>
    </row>
    <row r="37" spans="1:66" ht="15" thickBot="1" x14ac:dyDescent="0.35">
      <c r="A37" s="7">
        <v>34304</v>
      </c>
      <c r="B37" s="12">
        <f t="shared" si="0"/>
        <v>9</v>
      </c>
      <c r="C37" s="8"/>
      <c r="D37" s="10">
        <v>28</v>
      </c>
      <c r="E37" s="8"/>
      <c r="F37" s="10">
        <v>1215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0">
        <v>210</v>
      </c>
      <c r="S37" s="8"/>
      <c r="T37" s="8"/>
      <c r="U37" s="8"/>
      <c r="V37" s="10">
        <v>1238.8900000000001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10">
        <v>113</v>
      </c>
      <c r="AK37" s="8"/>
      <c r="AL37" s="10">
        <v>12.5</v>
      </c>
      <c r="AM37" s="10">
        <v>839.87</v>
      </c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0">
        <v>145.9</v>
      </c>
      <c r="BN37" s="10">
        <v>243.1</v>
      </c>
    </row>
    <row r="38" spans="1:66" ht="15" thickBot="1" x14ac:dyDescent="0.35">
      <c r="A38" s="7">
        <v>34335</v>
      </c>
      <c r="B38" s="12">
        <f t="shared" si="0"/>
        <v>12</v>
      </c>
      <c r="C38" s="8"/>
      <c r="D38" s="10">
        <v>33.200000000000003</v>
      </c>
      <c r="E38" s="8"/>
      <c r="F38" s="10">
        <v>1200</v>
      </c>
      <c r="G38" s="8"/>
      <c r="H38" s="10">
        <v>17.8</v>
      </c>
      <c r="I38" s="8"/>
      <c r="J38" s="8"/>
      <c r="K38" s="8"/>
      <c r="L38" s="8"/>
      <c r="M38" s="8"/>
      <c r="N38" s="8"/>
      <c r="O38" s="8"/>
      <c r="P38" s="8"/>
      <c r="Q38" s="8"/>
      <c r="R38" s="10">
        <v>210</v>
      </c>
      <c r="S38" s="8"/>
      <c r="T38" s="8"/>
      <c r="U38" s="8"/>
      <c r="V38" s="10">
        <v>1435.86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0">
        <v>4.7</v>
      </c>
      <c r="AH38" s="10">
        <v>6.4</v>
      </c>
      <c r="AI38" s="8"/>
      <c r="AJ38" s="10">
        <v>118</v>
      </c>
      <c r="AK38" s="8"/>
      <c r="AL38" s="10">
        <v>17.899999999999999</v>
      </c>
      <c r="AM38" s="10">
        <v>780.85</v>
      </c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10">
        <v>88</v>
      </c>
      <c r="BN38" s="10">
        <v>239.5</v>
      </c>
    </row>
    <row r="39" spans="1:66" ht="15" thickBot="1" x14ac:dyDescent="0.35">
      <c r="A39" s="7">
        <v>34366</v>
      </c>
      <c r="B39" s="12">
        <f t="shared" si="0"/>
        <v>12</v>
      </c>
      <c r="C39" s="8"/>
      <c r="D39" s="10">
        <v>35.5</v>
      </c>
      <c r="E39" s="8"/>
      <c r="F39" s="10">
        <v>1117</v>
      </c>
      <c r="G39" s="8"/>
      <c r="H39" s="10">
        <v>19.899999999999999</v>
      </c>
      <c r="I39" s="8"/>
      <c r="J39" s="8"/>
      <c r="K39" s="8"/>
      <c r="L39" s="8"/>
      <c r="M39" s="8"/>
      <c r="N39" s="8"/>
      <c r="O39" s="8"/>
      <c r="P39" s="8"/>
      <c r="Q39" s="8"/>
      <c r="R39" s="10">
        <v>210</v>
      </c>
      <c r="S39" s="8"/>
      <c r="T39" s="8"/>
      <c r="U39" s="8"/>
      <c r="V39" s="10">
        <v>1579.13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0">
        <v>5</v>
      </c>
      <c r="AH39" s="10">
        <v>6.8</v>
      </c>
      <c r="AI39" s="8"/>
      <c r="AJ39" s="10">
        <v>111</v>
      </c>
      <c r="AK39" s="8"/>
      <c r="AL39" s="10">
        <v>10.82</v>
      </c>
      <c r="AM39" s="10">
        <v>682.8</v>
      </c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10">
        <v>92.9</v>
      </c>
      <c r="BN39" s="10">
        <v>235.6</v>
      </c>
    </row>
    <row r="40" spans="1:66" ht="15" thickBot="1" x14ac:dyDescent="0.35">
      <c r="A40" s="7">
        <v>34394</v>
      </c>
      <c r="B40" s="12">
        <f t="shared" si="0"/>
        <v>12</v>
      </c>
      <c r="C40" s="8"/>
      <c r="D40" s="10">
        <v>37</v>
      </c>
      <c r="E40" s="8"/>
      <c r="F40" s="10">
        <v>1206</v>
      </c>
      <c r="G40" s="8"/>
      <c r="H40" s="10">
        <v>23.6</v>
      </c>
      <c r="I40" s="8"/>
      <c r="J40" s="8"/>
      <c r="K40" s="8"/>
      <c r="L40" s="8"/>
      <c r="M40" s="8"/>
      <c r="N40" s="8"/>
      <c r="O40" s="8"/>
      <c r="P40" s="8"/>
      <c r="Q40" s="8"/>
      <c r="R40" s="10">
        <v>210</v>
      </c>
      <c r="S40" s="8"/>
      <c r="T40" s="8"/>
      <c r="U40" s="8"/>
      <c r="V40" s="10">
        <v>1717.25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10">
        <v>5.3</v>
      </c>
      <c r="AH40" s="10">
        <v>7.1</v>
      </c>
      <c r="AI40" s="8"/>
      <c r="AJ40" s="10">
        <v>107</v>
      </c>
      <c r="AK40" s="8"/>
      <c r="AL40" s="10">
        <v>7.41</v>
      </c>
      <c r="AM40" s="10">
        <v>600.09</v>
      </c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10">
        <v>117.1</v>
      </c>
      <c r="BN40" s="10">
        <v>231.8</v>
      </c>
    </row>
    <row r="41" spans="1:66" ht="15" thickBot="1" x14ac:dyDescent="0.35">
      <c r="A41" s="7">
        <v>34425</v>
      </c>
      <c r="B41" s="12">
        <f t="shared" si="0"/>
        <v>12</v>
      </c>
      <c r="C41" s="8"/>
      <c r="D41" s="10">
        <v>40.299999999999997</v>
      </c>
      <c r="E41" s="8"/>
      <c r="F41" s="10">
        <v>1414</v>
      </c>
      <c r="G41" s="8"/>
      <c r="H41" s="10">
        <v>24.7</v>
      </c>
      <c r="I41" s="8"/>
      <c r="J41" s="8"/>
      <c r="K41" s="8"/>
      <c r="L41" s="8"/>
      <c r="M41" s="8"/>
      <c r="N41" s="8"/>
      <c r="O41" s="8"/>
      <c r="P41" s="8"/>
      <c r="Q41" s="8"/>
      <c r="R41" s="10">
        <v>210</v>
      </c>
      <c r="S41" s="8"/>
      <c r="T41" s="8"/>
      <c r="U41" s="8"/>
      <c r="V41" s="10">
        <v>1790.11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10">
        <v>5.5</v>
      </c>
      <c r="AH41" s="10">
        <v>7.4</v>
      </c>
      <c r="AI41" s="8"/>
      <c r="AJ41" s="10">
        <v>108</v>
      </c>
      <c r="AK41" s="8"/>
      <c r="AL41" s="10">
        <v>8.49</v>
      </c>
      <c r="AM41" s="10">
        <v>539.87</v>
      </c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10">
        <v>131.9</v>
      </c>
      <c r="BN41" s="10">
        <v>228.6</v>
      </c>
    </row>
    <row r="42" spans="1:66" ht="15" thickBot="1" x14ac:dyDescent="0.35">
      <c r="A42" s="7">
        <v>34455</v>
      </c>
      <c r="B42" s="12">
        <f t="shared" si="0"/>
        <v>12</v>
      </c>
      <c r="C42" s="8"/>
      <c r="D42" s="10">
        <v>47.3</v>
      </c>
      <c r="E42" s="8"/>
      <c r="F42" s="10">
        <v>1455</v>
      </c>
      <c r="G42" s="8"/>
      <c r="H42" s="10">
        <v>23.9</v>
      </c>
      <c r="I42" s="8"/>
      <c r="J42" s="8"/>
      <c r="K42" s="8"/>
      <c r="L42" s="8"/>
      <c r="M42" s="8"/>
      <c r="N42" s="8"/>
      <c r="O42" s="8"/>
      <c r="P42" s="8"/>
      <c r="Q42" s="8"/>
      <c r="R42" s="10">
        <v>205</v>
      </c>
      <c r="S42" s="8"/>
      <c r="T42" s="8"/>
      <c r="U42" s="8"/>
      <c r="V42" s="10">
        <v>1876.57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0">
        <v>5.5</v>
      </c>
      <c r="AH42" s="10">
        <v>7.4</v>
      </c>
      <c r="AI42" s="8"/>
      <c r="AJ42" s="10">
        <v>107</v>
      </c>
      <c r="AK42" s="8"/>
      <c r="AL42" s="10">
        <v>6.91</v>
      </c>
      <c r="AM42" s="10">
        <v>479.24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0">
        <v>152.30000000000001</v>
      </c>
      <c r="BN42" s="10">
        <v>225.6</v>
      </c>
    </row>
    <row r="43" spans="1:66" ht="15" thickBot="1" x14ac:dyDescent="0.35">
      <c r="A43" s="7">
        <v>34486</v>
      </c>
      <c r="B43" s="12">
        <f t="shared" si="0"/>
        <v>12</v>
      </c>
      <c r="C43" s="8"/>
      <c r="D43" s="10">
        <v>53.7</v>
      </c>
      <c r="E43" s="8"/>
      <c r="F43" s="10">
        <v>1334</v>
      </c>
      <c r="G43" s="8"/>
      <c r="H43" s="10">
        <v>25.2</v>
      </c>
      <c r="I43" s="8"/>
      <c r="J43" s="8"/>
      <c r="K43" s="8"/>
      <c r="L43" s="8"/>
      <c r="M43" s="8"/>
      <c r="N43" s="8"/>
      <c r="O43" s="8"/>
      <c r="P43" s="8"/>
      <c r="Q43" s="8"/>
      <c r="R43" s="10">
        <v>180</v>
      </c>
      <c r="S43" s="8"/>
      <c r="T43" s="8"/>
      <c r="U43" s="8"/>
      <c r="V43" s="10">
        <v>1966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0">
        <v>5.5</v>
      </c>
      <c r="AH43" s="10">
        <v>7.4</v>
      </c>
      <c r="AI43" s="8"/>
      <c r="AJ43" s="10">
        <v>106</v>
      </c>
      <c r="AK43" s="8"/>
      <c r="AL43" s="10">
        <v>6</v>
      </c>
      <c r="AM43" s="10">
        <v>412.09</v>
      </c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10">
        <v>195.5</v>
      </c>
      <c r="BN43" s="10">
        <v>222.8</v>
      </c>
    </row>
    <row r="44" spans="1:66" ht="15" thickBot="1" x14ac:dyDescent="0.35">
      <c r="A44" s="7">
        <v>34516</v>
      </c>
      <c r="B44" s="12">
        <f t="shared" si="0"/>
        <v>12</v>
      </c>
      <c r="C44" s="8"/>
      <c r="D44" s="10">
        <v>60.7</v>
      </c>
      <c r="E44" s="8"/>
      <c r="F44" s="10">
        <v>1440</v>
      </c>
      <c r="G44" s="8"/>
      <c r="H44" s="10">
        <v>25.3</v>
      </c>
      <c r="I44" s="8"/>
      <c r="J44" s="8"/>
      <c r="K44" s="8"/>
      <c r="L44" s="8"/>
      <c r="M44" s="8"/>
      <c r="N44" s="8"/>
      <c r="O44" s="8"/>
      <c r="P44" s="8"/>
      <c r="Q44" s="8"/>
      <c r="R44" s="10">
        <v>155</v>
      </c>
      <c r="S44" s="8"/>
      <c r="T44" s="8"/>
      <c r="U44" s="8"/>
      <c r="V44" s="10">
        <v>2022.89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10">
        <v>5.6</v>
      </c>
      <c r="AH44" s="10">
        <v>7.5</v>
      </c>
      <c r="AI44" s="8"/>
      <c r="AJ44" s="10">
        <v>105</v>
      </c>
      <c r="AK44" s="8"/>
      <c r="AL44" s="10">
        <v>5.33</v>
      </c>
      <c r="AM44" s="10">
        <v>340.71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10">
        <v>248.1</v>
      </c>
      <c r="BN44" s="10">
        <v>220</v>
      </c>
    </row>
    <row r="45" spans="1:66" ht="15" thickBot="1" x14ac:dyDescent="0.35">
      <c r="A45" s="7">
        <v>34547</v>
      </c>
      <c r="B45" s="12">
        <f t="shared" si="0"/>
        <v>12</v>
      </c>
      <c r="C45" s="8"/>
      <c r="D45" s="10">
        <v>65.7</v>
      </c>
      <c r="E45" s="8"/>
      <c r="F45" s="10">
        <v>1436</v>
      </c>
      <c r="G45" s="8"/>
      <c r="H45" s="10">
        <v>28.1</v>
      </c>
      <c r="I45" s="8"/>
      <c r="J45" s="8"/>
      <c r="K45" s="8"/>
      <c r="L45" s="8"/>
      <c r="M45" s="8"/>
      <c r="N45" s="8"/>
      <c r="O45" s="8"/>
      <c r="P45" s="8"/>
      <c r="Q45" s="8"/>
      <c r="R45" s="10">
        <v>150</v>
      </c>
      <c r="S45" s="8"/>
      <c r="T45" s="8"/>
      <c r="U45" s="8"/>
      <c r="V45" s="10">
        <v>2118.2199999999998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10">
        <v>5.7</v>
      </c>
      <c r="AH45" s="10">
        <v>7.7</v>
      </c>
      <c r="AI45" s="8"/>
      <c r="AJ45" s="10">
        <v>105</v>
      </c>
      <c r="AK45" s="8"/>
      <c r="AL45" s="10">
        <v>4.62</v>
      </c>
      <c r="AM45" s="10">
        <v>265.93</v>
      </c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0">
        <v>377.6</v>
      </c>
      <c r="BN45" s="10">
        <v>217.6</v>
      </c>
    </row>
    <row r="46" spans="1:66" ht="15" thickBot="1" x14ac:dyDescent="0.35">
      <c r="A46" s="7">
        <v>34578</v>
      </c>
      <c r="B46" s="12">
        <f t="shared" si="0"/>
        <v>12</v>
      </c>
      <c r="C46" s="8"/>
      <c r="D46" s="10">
        <v>72.599999999999994</v>
      </c>
      <c r="E46" s="8"/>
      <c r="F46" s="10">
        <v>1656</v>
      </c>
      <c r="G46" s="8"/>
      <c r="H46" s="10">
        <v>30.3</v>
      </c>
      <c r="I46" s="8"/>
      <c r="J46" s="8"/>
      <c r="K46" s="8"/>
      <c r="L46" s="8"/>
      <c r="M46" s="8"/>
      <c r="N46" s="8"/>
      <c r="O46" s="8"/>
      <c r="P46" s="8"/>
      <c r="Q46" s="8"/>
      <c r="R46" s="10">
        <v>130</v>
      </c>
      <c r="S46" s="8"/>
      <c r="T46" s="8"/>
      <c r="U46" s="8"/>
      <c r="V46" s="10">
        <v>2346.44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10">
        <v>5.7</v>
      </c>
      <c r="AH46" s="10">
        <v>7.7</v>
      </c>
      <c r="AI46" s="8"/>
      <c r="AJ46" s="10">
        <v>108</v>
      </c>
      <c r="AK46" s="8"/>
      <c r="AL46" s="10">
        <v>7.96</v>
      </c>
      <c r="AM46" s="10">
        <v>221.19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10">
        <v>607.5</v>
      </c>
      <c r="BN46" s="10">
        <v>215.8</v>
      </c>
    </row>
    <row r="47" spans="1:66" ht="15" thickBot="1" x14ac:dyDescent="0.35">
      <c r="A47" s="7">
        <v>34608</v>
      </c>
      <c r="B47" s="12">
        <f t="shared" si="0"/>
        <v>12</v>
      </c>
      <c r="C47" s="8"/>
      <c r="D47" s="10">
        <v>78.599999999999994</v>
      </c>
      <c r="E47" s="8"/>
      <c r="F47" s="10">
        <v>1870</v>
      </c>
      <c r="G47" s="8"/>
      <c r="H47" s="10">
        <v>36.299999999999997</v>
      </c>
      <c r="I47" s="8"/>
      <c r="J47" s="8"/>
      <c r="K47" s="8"/>
      <c r="L47" s="8"/>
      <c r="M47" s="8"/>
      <c r="N47" s="8"/>
      <c r="O47" s="8"/>
      <c r="P47" s="8"/>
      <c r="Q47" s="8"/>
      <c r="R47" s="10">
        <v>170</v>
      </c>
      <c r="S47" s="8"/>
      <c r="T47" s="8"/>
      <c r="U47" s="8"/>
      <c r="V47" s="10">
        <v>3065.38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G47" s="10">
        <v>5.7</v>
      </c>
      <c r="AH47" s="10">
        <v>7.7</v>
      </c>
      <c r="AI47" s="8"/>
      <c r="AJ47" s="10">
        <v>115</v>
      </c>
      <c r="AK47" s="8"/>
      <c r="AL47" s="10">
        <v>15</v>
      </c>
      <c r="AM47" s="10">
        <v>209.09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10">
        <v>281.2</v>
      </c>
      <c r="BN47" s="10">
        <v>214.7</v>
      </c>
    </row>
    <row r="48" spans="1:66" ht="15" thickBot="1" x14ac:dyDescent="0.35">
      <c r="A48" s="7">
        <v>34639</v>
      </c>
      <c r="B48" s="12">
        <f t="shared" si="0"/>
        <v>12</v>
      </c>
      <c r="C48" s="8"/>
      <c r="D48" s="10">
        <v>82.5</v>
      </c>
      <c r="E48" s="8"/>
      <c r="F48" s="10">
        <v>1932</v>
      </c>
      <c r="G48" s="8"/>
      <c r="H48" s="10">
        <v>40.700000000000003</v>
      </c>
      <c r="I48" s="8"/>
      <c r="J48" s="8"/>
      <c r="K48" s="8"/>
      <c r="L48" s="8"/>
      <c r="M48" s="8"/>
      <c r="N48" s="8"/>
      <c r="O48" s="8"/>
      <c r="P48" s="8"/>
      <c r="Q48" s="8"/>
      <c r="R48" s="10">
        <v>180</v>
      </c>
      <c r="S48" s="8"/>
      <c r="T48" s="8"/>
      <c r="U48" s="8"/>
      <c r="V48" s="10">
        <v>3144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10">
        <v>5.7</v>
      </c>
      <c r="AH48" s="10">
        <v>7.8</v>
      </c>
      <c r="AI48" s="8"/>
      <c r="AJ48" s="10">
        <v>115</v>
      </c>
      <c r="AK48" s="8"/>
      <c r="AL48" s="10">
        <v>14.61</v>
      </c>
      <c r="AM48" s="10">
        <v>204.36</v>
      </c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10">
        <v>217</v>
      </c>
      <c r="BN48" s="10">
        <v>214.1</v>
      </c>
    </row>
    <row r="49" spans="1:66" ht="15" thickBot="1" x14ac:dyDescent="0.35">
      <c r="A49" s="7">
        <v>34669</v>
      </c>
      <c r="B49" s="12">
        <f t="shared" si="0"/>
        <v>12</v>
      </c>
      <c r="C49" s="8"/>
      <c r="D49" s="10">
        <v>86.6</v>
      </c>
      <c r="E49" s="8"/>
      <c r="F49" s="10">
        <v>1965</v>
      </c>
      <c r="G49" s="8"/>
      <c r="H49" s="10">
        <v>48.6</v>
      </c>
      <c r="I49" s="8"/>
      <c r="J49" s="8"/>
      <c r="K49" s="8"/>
      <c r="L49" s="8"/>
      <c r="M49" s="8"/>
      <c r="N49" s="8"/>
      <c r="O49" s="8"/>
      <c r="P49" s="8"/>
      <c r="Q49" s="8"/>
      <c r="R49" s="10">
        <v>180</v>
      </c>
      <c r="S49" s="8"/>
      <c r="T49" s="8"/>
      <c r="U49" s="8"/>
      <c r="V49" s="10">
        <v>3388.22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10">
        <v>5.7</v>
      </c>
      <c r="AH49" s="10">
        <v>7.8</v>
      </c>
      <c r="AI49" s="8"/>
      <c r="AJ49" s="10">
        <v>116</v>
      </c>
      <c r="AK49" s="8"/>
      <c r="AL49" s="10">
        <v>16.440000000000001</v>
      </c>
      <c r="AM49" s="10">
        <v>215.02</v>
      </c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10">
        <v>124</v>
      </c>
      <c r="BN49" s="10">
        <v>213.2</v>
      </c>
    </row>
    <row r="50" spans="1:66" ht="15" thickBot="1" x14ac:dyDescent="0.35">
      <c r="A50" s="7">
        <v>34700</v>
      </c>
      <c r="B50" s="12">
        <f t="shared" si="0"/>
        <v>13</v>
      </c>
      <c r="C50" s="8"/>
      <c r="D50" s="10">
        <v>97.8</v>
      </c>
      <c r="E50" s="8"/>
      <c r="F50" s="10">
        <v>1973</v>
      </c>
      <c r="G50" s="8"/>
      <c r="H50" s="10">
        <v>60.6</v>
      </c>
      <c r="I50" s="8"/>
      <c r="J50" s="8"/>
      <c r="K50" s="8"/>
      <c r="L50" s="8"/>
      <c r="M50" s="8"/>
      <c r="N50" s="8"/>
      <c r="O50" s="8"/>
      <c r="P50" s="8"/>
      <c r="Q50" s="8"/>
      <c r="R50" s="10">
        <v>200</v>
      </c>
      <c r="S50" s="8"/>
      <c r="T50" s="8"/>
      <c r="U50" s="8"/>
      <c r="V50" s="10">
        <v>3836.29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10">
        <v>5.7</v>
      </c>
      <c r="AH50" s="10">
        <v>7.9</v>
      </c>
      <c r="AI50" s="8"/>
      <c r="AJ50" s="10">
        <v>118</v>
      </c>
      <c r="AK50" s="8"/>
      <c r="AL50" s="10">
        <v>17.77</v>
      </c>
      <c r="AM50" s="10">
        <v>214.68</v>
      </c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10">
        <v>295.2</v>
      </c>
      <c r="BM50" s="10">
        <v>80.099999999999994</v>
      </c>
      <c r="BN50" s="10">
        <v>211.8</v>
      </c>
    </row>
    <row r="51" spans="1:66" ht="15" thickBot="1" x14ac:dyDescent="0.35">
      <c r="A51" s="7">
        <v>34731</v>
      </c>
      <c r="B51" s="12">
        <f t="shared" si="0"/>
        <v>13</v>
      </c>
      <c r="C51" s="8"/>
      <c r="D51" s="10">
        <v>93.5</v>
      </c>
      <c r="E51" s="8"/>
      <c r="F51" s="10">
        <v>2038</v>
      </c>
      <c r="G51" s="8"/>
      <c r="H51" s="10">
        <v>68.3</v>
      </c>
      <c r="I51" s="8"/>
      <c r="J51" s="8"/>
      <c r="K51" s="8"/>
      <c r="L51" s="8"/>
      <c r="M51" s="8"/>
      <c r="N51" s="8"/>
      <c r="O51" s="8"/>
      <c r="P51" s="8"/>
      <c r="Q51" s="8"/>
      <c r="R51" s="10">
        <v>200</v>
      </c>
      <c r="S51" s="8"/>
      <c r="T51" s="8"/>
      <c r="U51" s="8"/>
      <c r="V51" s="10">
        <v>4214.75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10">
        <v>5.9</v>
      </c>
      <c r="AH51" s="10">
        <v>8.1</v>
      </c>
      <c r="AI51" s="8"/>
      <c r="AJ51" s="10">
        <v>111</v>
      </c>
      <c r="AK51" s="8"/>
      <c r="AL51" s="10">
        <v>11.02</v>
      </c>
      <c r="AM51" s="10">
        <v>215.24</v>
      </c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10">
        <v>270.39999999999998</v>
      </c>
      <c r="BM51" s="10">
        <v>82.7</v>
      </c>
      <c r="BN51" s="10">
        <v>209.7</v>
      </c>
    </row>
    <row r="52" spans="1:66" ht="15" thickBot="1" x14ac:dyDescent="0.35">
      <c r="A52" s="7">
        <v>34759</v>
      </c>
      <c r="B52" s="12">
        <f t="shared" si="0"/>
        <v>13</v>
      </c>
      <c r="C52" s="8"/>
      <c r="D52" s="10">
        <v>101.7</v>
      </c>
      <c r="E52" s="8"/>
      <c r="F52" s="10">
        <v>2209</v>
      </c>
      <c r="G52" s="8"/>
      <c r="H52" s="10">
        <v>81.5</v>
      </c>
      <c r="I52" s="8"/>
      <c r="J52" s="8"/>
      <c r="K52" s="8"/>
      <c r="L52" s="8"/>
      <c r="M52" s="8"/>
      <c r="N52" s="8"/>
      <c r="O52" s="8"/>
      <c r="P52" s="8"/>
      <c r="Q52" s="8"/>
      <c r="R52" s="10">
        <v>200</v>
      </c>
      <c r="S52" s="8"/>
      <c r="T52" s="8"/>
      <c r="U52" s="8"/>
      <c r="V52" s="10">
        <v>4721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10">
        <v>5.8</v>
      </c>
      <c r="AH52" s="10">
        <v>8</v>
      </c>
      <c r="AI52" s="8"/>
      <c r="AJ52" s="10">
        <v>109</v>
      </c>
      <c r="AK52" s="8"/>
      <c r="AL52" s="10">
        <v>8.94</v>
      </c>
      <c r="AM52" s="10">
        <v>219.73</v>
      </c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10">
        <v>317</v>
      </c>
      <c r="BM52" s="10">
        <v>104.2</v>
      </c>
      <c r="BN52" s="10">
        <v>207.3</v>
      </c>
    </row>
    <row r="53" spans="1:66" ht="15" thickBot="1" x14ac:dyDescent="0.35">
      <c r="A53" s="7">
        <v>34790</v>
      </c>
      <c r="B53" s="12">
        <f t="shared" si="0"/>
        <v>13</v>
      </c>
      <c r="C53" s="8"/>
      <c r="D53" s="10">
        <v>107.2</v>
      </c>
      <c r="E53" s="8"/>
      <c r="F53" s="10">
        <v>2347</v>
      </c>
      <c r="G53" s="8"/>
      <c r="H53" s="10">
        <v>86</v>
      </c>
      <c r="I53" s="8"/>
      <c r="J53" s="8"/>
      <c r="K53" s="8"/>
      <c r="L53" s="8"/>
      <c r="M53" s="8"/>
      <c r="N53" s="8"/>
      <c r="O53" s="8"/>
      <c r="P53" s="8"/>
      <c r="Q53" s="8"/>
      <c r="R53" s="10">
        <v>200</v>
      </c>
      <c r="S53" s="8"/>
      <c r="T53" s="8"/>
      <c r="U53" s="8"/>
      <c r="V53" s="10">
        <v>5024.13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10">
        <v>6</v>
      </c>
      <c r="AH53" s="10">
        <v>8.1999999999999993</v>
      </c>
      <c r="AI53" s="8"/>
      <c r="AJ53" s="10">
        <v>108.5</v>
      </c>
      <c r="AK53" s="8"/>
      <c r="AL53" s="10">
        <v>8.4700000000000006</v>
      </c>
      <c r="AM53" s="10">
        <v>219.68</v>
      </c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10">
        <v>281.8</v>
      </c>
      <c r="BM53" s="10">
        <v>117.4</v>
      </c>
      <c r="BN53" s="10">
        <v>205</v>
      </c>
    </row>
    <row r="54" spans="1:66" ht="15" thickBot="1" x14ac:dyDescent="0.35">
      <c r="A54" s="7">
        <v>34820</v>
      </c>
      <c r="B54" s="12">
        <f t="shared" si="0"/>
        <v>13</v>
      </c>
      <c r="C54" s="8"/>
      <c r="D54" s="10">
        <v>123.2</v>
      </c>
      <c r="E54" s="8"/>
      <c r="F54" s="10">
        <v>2096</v>
      </c>
      <c r="G54" s="8"/>
      <c r="H54" s="10">
        <v>87</v>
      </c>
      <c r="I54" s="8"/>
      <c r="J54" s="8"/>
      <c r="K54" s="8"/>
      <c r="L54" s="8"/>
      <c r="M54" s="8"/>
      <c r="N54" s="8"/>
      <c r="O54" s="8"/>
      <c r="P54" s="8"/>
      <c r="Q54" s="8"/>
      <c r="R54" s="10">
        <v>195</v>
      </c>
      <c r="S54" s="8"/>
      <c r="T54" s="8"/>
      <c r="U54" s="8"/>
      <c r="V54" s="10">
        <v>5041.17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10">
        <v>6</v>
      </c>
      <c r="AH54" s="10">
        <v>8.3000000000000007</v>
      </c>
      <c r="AI54" s="8"/>
      <c r="AJ54" s="10">
        <v>107.9</v>
      </c>
      <c r="AK54" s="8"/>
      <c r="AL54" s="10">
        <v>7.93</v>
      </c>
      <c r="AM54" s="10">
        <v>222.73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10">
        <v>312.60000000000002</v>
      </c>
      <c r="BM54" s="10">
        <v>135.6</v>
      </c>
      <c r="BN54" s="10">
        <v>203.1</v>
      </c>
    </row>
    <row r="55" spans="1:66" ht="15" thickBot="1" x14ac:dyDescent="0.35">
      <c r="A55" s="7">
        <v>34851</v>
      </c>
      <c r="B55" s="12">
        <f t="shared" si="0"/>
        <v>13</v>
      </c>
      <c r="C55" s="8"/>
      <c r="D55" s="10">
        <v>138.19999999999999</v>
      </c>
      <c r="E55" s="8"/>
      <c r="F55" s="10">
        <v>1979</v>
      </c>
      <c r="G55" s="8"/>
      <c r="H55" s="10">
        <v>90.5</v>
      </c>
      <c r="I55" s="8"/>
      <c r="J55" s="8"/>
      <c r="K55" s="8"/>
      <c r="L55" s="8"/>
      <c r="M55" s="8"/>
      <c r="N55" s="8"/>
      <c r="O55" s="8"/>
      <c r="P55" s="8"/>
      <c r="Q55" s="8"/>
      <c r="R55" s="10">
        <v>180</v>
      </c>
      <c r="S55" s="8"/>
      <c r="T55" s="8"/>
      <c r="U55" s="8"/>
      <c r="V55" s="10">
        <v>4724.5600000000004</v>
      </c>
      <c r="W55" s="8"/>
      <c r="X55" s="8"/>
      <c r="Y55" s="8"/>
      <c r="Z55" s="8"/>
      <c r="AA55" s="8"/>
      <c r="AB55" s="8"/>
      <c r="AC55" s="8"/>
      <c r="AD55" s="8"/>
      <c r="AE55" s="8"/>
      <c r="AF55" s="8"/>
      <c r="AG55" s="10">
        <v>6.1</v>
      </c>
      <c r="AH55" s="10">
        <v>8.4</v>
      </c>
      <c r="AI55" s="8"/>
      <c r="AJ55" s="10">
        <v>106.7</v>
      </c>
      <c r="AK55" s="8"/>
      <c r="AL55" s="10">
        <v>6.66</v>
      </c>
      <c r="AM55" s="10">
        <v>224.73</v>
      </c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10">
        <v>293.39999999999998</v>
      </c>
      <c r="BM55" s="10">
        <v>174</v>
      </c>
      <c r="BN55" s="10">
        <v>201.7</v>
      </c>
    </row>
    <row r="56" spans="1:66" ht="15" thickBot="1" x14ac:dyDescent="0.35">
      <c r="A56" s="7">
        <v>34881</v>
      </c>
      <c r="B56" s="12">
        <f t="shared" si="0"/>
        <v>13</v>
      </c>
      <c r="C56" s="8"/>
      <c r="D56" s="10">
        <v>156.6</v>
      </c>
      <c r="E56" s="8"/>
      <c r="F56" s="10">
        <v>2025</v>
      </c>
      <c r="G56" s="8"/>
      <c r="H56" s="10">
        <v>91.8</v>
      </c>
      <c r="I56" s="8"/>
      <c r="J56" s="8"/>
      <c r="K56" s="8"/>
      <c r="L56" s="8"/>
      <c r="M56" s="8"/>
      <c r="N56" s="8"/>
      <c r="O56" s="8"/>
      <c r="P56" s="8"/>
      <c r="Q56" s="8"/>
      <c r="R56" s="10">
        <v>180</v>
      </c>
      <c r="S56" s="8"/>
      <c r="T56" s="8"/>
      <c r="U56" s="8"/>
      <c r="V56" s="10">
        <v>4522.5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10">
        <v>6.2</v>
      </c>
      <c r="AH56" s="10">
        <v>8.5</v>
      </c>
      <c r="AI56" s="8"/>
      <c r="AJ56" s="10">
        <v>105.4</v>
      </c>
      <c r="AK56" s="8"/>
      <c r="AL56" s="10">
        <v>5.38</v>
      </c>
      <c r="AM56" s="10">
        <v>224.89</v>
      </c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10">
        <v>289.10000000000002</v>
      </c>
      <c r="BM56" s="10">
        <v>253</v>
      </c>
      <c r="BN56" s="10">
        <v>200.7</v>
      </c>
    </row>
    <row r="57" spans="1:66" ht="15" thickBot="1" x14ac:dyDescent="0.35">
      <c r="A57" s="7">
        <v>34912</v>
      </c>
      <c r="B57" s="12">
        <f t="shared" si="0"/>
        <v>13</v>
      </c>
      <c r="C57" s="8"/>
      <c r="D57" s="10">
        <v>165</v>
      </c>
      <c r="E57" s="8"/>
      <c r="F57" s="10">
        <v>2102</v>
      </c>
      <c r="G57" s="8"/>
      <c r="H57" s="10">
        <v>97.9</v>
      </c>
      <c r="I57" s="8"/>
      <c r="J57" s="8"/>
      <c r="K57" s="8"/>
      <c r="L57" s="8"/>
      <c r="M57" s="8"/>
      <c r="N57" s="8"/>
      <c r="O57" s="8"/>
      <c r="P57" s="8"/>
      <c r="Q57" s="8"/>
      <c r="R57" s="10">
        <v>180</v>
      </c>
      <c r="S57" s="8"/>
      <c r="T57" s="8"/>
      <c r="U57" s="8"/>
      <c r="V57" s="10">
        <v>4415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10">
        <v>6.4</v>
      </c>
      <c r="AH57" s="10">
        <v>8.8000000000000007</v>
      </c>
      <c r="AI57" s="8"/>
      <c r="AJ57" s="10">
        <v>104.6</v>
      </c>
      <c r="AK57" s="8"/>
      <c r="AL57" s="10">
        <v>4.5599999999999996</v>
      </c>
      <c r="AM57" s="10">
        <v>224.7</v>
      </c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10">
        <v>292.60000000000002</v>
      </c>
      <c r="BM57" s="10">
        <v>392.7</v>
      </c>
      <c r="BN57" s="10">
        <v>199.9</v>
      </c>
    </row>
    <row r="58" spans="1:66" ht="15" thickBot="1" x14ac:dyDescent="0.35">
      <c r="A58" s="7">
        <v>34943</v>
      </c>
      <c r="B58" s="12">
        <f t="shared" si="0"/>
        <v>14</v>
      </c>
      <c r="C58" s="8"/>
      <c r="D58" s="10">
        <v>173.8</v>
      </c>
      <c r="E58" s="8"/>
      <c r="F58" s="10">
        <v>1920</v>
      </c>
      <c r="G58" s="8"/>
      <c r="H58" s="10">
        <v>98.8</v>
      </c>
      <c r="I58" s="8"/>
      <c r="J58" s="8"/>
      <c r="K58" s="8"/>
      <c r="L58" s="8"/>
      <c r="M58" s="8"/>
      <c r="N58" s="8"/>
      <c r="O58" s="8"/>
      <c r="P58" s="8"/>
      <c r="Q58" s="8"/>
      <c r="R58" s="10">
        <v>180</v>
      </c>
      <c r="S58" s="8"/>
      <c r="T58" s="8"/>
      <c r="U58" s="10">
        <v>100</v>
      </c>
      <c r="V58" s="10">
        <v>4471.5600000000004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10">
        <v>6.5</v>
      </c>
      <c r="AH58" s="10">
        <v>8.9</v>
      </c>
      <c r="AI58" s="8"/>
      <c r="AJ58" s="10">
        <v>104.5</v>
      </c>
      <c r="AK58" s="8"/>
      <c r="AL58" s="10">
        <v>4.46</v>
      </c>
      <c r="AM58" s="10">
        <v>214.18</v>
      </c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10">
        <v>282.89999999999998</v>
      </c>
      <c r="BM58" s="10">
        <v>522.4</v>
      </c>
      <c r="BN58" s="10">
        <v>199.3</v>
      </c>
    </row>
    <row r="59" spans="1:66" ht="15" thickBot="1" x14ac:dyDescent="0.35">
      <c r="A59" s="7">
        <v>34973</v>
      </c>
      <c r="B59" s="12">
        <f t="shared" si="0"/>
        <v>14</v>
      </c>
      <c r="C59" s="8"/>
      <c r="D59" s="10">
        <v>179.7</v>
      </c>
      <c r="E59" s="8"/>
      <c r="F59" s="10">
        <v>1547</v>
      </c>
      <c r="G59" s="8"/>
      <c r="H59" s="10">
        <v>111.9</v>
      </c>
      <c r="I59" s="8"/>
      <c r="J59" s="8"/>
      <c r="K59" s="8"/>
      <c r="L59" s="8"/>
      <c r="M59" s="8"/>
      <c r="N59" s="8"/>
      <c r="O59" s="8"/>
      <c r="P59" s="8"/>
      <c r="Q59" s="8"/>
      <c r="R59" s="10">
        <v>180</v>
      </c>
      <c r="S59" s="8"/>
      <c r="T59" s="8"/>
      <c r="U59" s="11">
        <v>83003</v>
      </c>
      <c r="V59" s="10">
        <v>4501.25</v>
      </c>
      <c r="W59" s="8"/>
      <c r="X59" s="8"/>
      <c r="Y59" s="8"/>
      <c r="Z59" s="8"/>
      <c r="AA59" s="8"/>
      <c r="AB59" s="8"/>
      <c r="AC59" s="8"/>
      <c r="AD59" s="8"/>
      <c r="AE59" s="8"/>
      <c r="AF59" s="8"/>
      <c r="AG59" s="10">
        <v>6.6</v>
      </c>
      <c r="AH59" s="10">
        <v>9.1999999999999993</v>
      </c>
      <c r="AI59" s="8"/>
      <c r="AJ59" s="10">
        <v>104.7</v>
      </c>
      <c r="AK59" s="8"/>
      <c r="AL59" s="10">
        <v>4.72</v>
      </c>
      <c r="AM59" s="10">
        <v>186.09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10">
        <v>304.10000000000002</v>
      </c>
      <c r="BM59" s="10">
        <v>258.7</v>
      </c>
      <c r="BN59" s="10">
        <v>198.9</v>
      </c>
    </row>
    <row r="60" spans="1:66" ht="15" thickBot="1" x14ac:dyDescent="0.35">
      <c r="A60" s="7">
        <v>35004</v>
      </c>
      <c r="B60" s="12">
        <f t="shared" si="0"/>
        <v>14</v>
      </c>
      <c r="C60" s="8"/>
      <c r="D60" s="10">
        <v>184.1</v>
      </c>
      <c r="E60" s="8"/>
      <c r="F60" s="10">
        <v>1644</v>
      </c>
      <c r="G60" s="8"/>
      <c r="H60" s="10">
        <v>111.8</v>
      </c>
      <c r="I60" s="8"/>
      <c r="J60" s="8"/>
      <c r="K60" s="8"/>
      <c r="L60" s="8"/>
      <c r="M60" s="8"/>
      <c r="N60" s="8"/>
      <c r="O60" s="8"/>
      <c r="P60" s="8"/>
      <c r="Q60" s="8"/>
      <c r="R60" s="10">
        <v>175</v>
      </c>
      <c r="S60" s="8"/>
      <c r="T60" s="8"/>
      <c r="U60" s="11">
        <v>72702</v>
      </c>
      <c r="V60" s="10">
        <v>4539</v>
      </c>
      <c r="W60" s="8"/>
      <c r="X60" s="8"/>
      <c r="Y60" s="8"/>
      <c r="Z60" s="8"/>
      <c r="AA60" s="8"/>
      <c r="AB60" s="8"/>
      <c r="AC60" s="8"/>
      <c r="AD60" s="8"/>
      <c r="AE60" s="8"/>
      <c r="AF60" s="8"/>
      <c r="AG60" s="10">
        <v>6.7</v>
      </c>
      <c r="AH60" s="10">
        <v>9.1</v>
      </c>
      <c r="AI60" s="8"/>
      <c r="AJ60" s="10">
        <v>104.6</v>
      </c>
      <c r="AK60" s="8"/>
      <c r="AL60" s="10">
        <v>4.5599999999999996</v>
      </c>
      <c r="AM60" s="10">
        <v>161</v>
      </c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10">
        <v>288.7</v>
      </c>
      <c r="BM60" s="10">
        <v>197.5</v>
      </c>
      <c r="BN60" s="10">
        <v>198.7</v>
      </c>
    </row>
    <row r="61" spans="1:66" ht="15" thickBot="1" x14ac:dyDescent="0.35">
      <c r="A61" s="7">
        <v>35034</v>
      </c>
      <c r="B61" s="12">
        <f t="shared" si="0"/>
        <v>14</v>
      </c>
      <c r="C61" s="8"/>
      <c r="D61" s="10">
        <v>195.1</v>
      </c>
      <c r="E61" s="8"/>
      <c r="F61" s="10">
        <v>1604</v>
      </c>
      <c r="G61" s="8"/>
      <c r="H61" s="10">
        <v>122.2</v>
      </c>
      <c r="I61" s="8"/>
      <c r="J61" s="8"/>
      <c r="K61" s="8"/>
      <c r="L61" s="8"/>
      <c r="M61" s="8"/>
      <c r="N61" s="8"/>
      <c r="O61" s="8"/>
      <c r="P61" s="8"/>
      <c r="Q61" s="8"/>
      <c r="R61" s="10">
        <v>160</v>
      </c>
      <c r="S61" s="8"/>
      <c r="T61" s="8"/>
      <c r="U61" s="11">
        <v>78041</v>
      </c>
      <c r="V61" s="10">
        <v>4619.75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G61" s="10">
        <v>6.5</v>
      </c>
      <c r="AH61" s="10">
        <v>9</v>
      </c>
      <c r="AI61" s="8"/>
      <c r="AJ61" s="10">
        <v>103.2</v>
      </c>
      <c r="AK61" s="8"/>
      <c r="AL61" s="10">
        <v>3.2</v>
      </c>
      <c r="AM61" s="10">
        <v>131.33000000000001</v>
      </c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10">
        <v>291.3</v>
      </c>
      <c r="BM61" s="10">
        <v>112.8</v>
      </c>
      <c r="BN61" s="10">
        <v>198.6</v>
      </c>
    </row>
    <row r="62" spans="1:66" ht="15" thickBot="1" x14ac:dyDescent="0.35">
      <c r="A62" s="7">
        <v>35065</v>
      </c>
      <c r="B62" s="12">
        <f t="shared" si="0"/>
        <v>14</v>
      </c>
      <c r="C62" s="8"/>
      <c r="D62" s="10">
        <v>220.8</v>
      </c>
      <c r="E62" s="8"/>
      <c r="F62" s="10">
        <v>1503</v>
      </c>
      <c r="G62" s="8"/>
      <c r="H62" s="10">
        <v>114.7</v>
      </c>
      <c r="I62" s="8"/>
      <c r="J62" s="8"/>
      <c r="K62" s="8"/>
      <c r="L62" s="8"/>
      <c r="M62" s="8"/>
      <c r="N62" s="8"/>
      <c r="O62" s="8"/>
      <c r="P62" s="8"/>
      <c r="Q62" s="8"/>
      <c r="R62" s="10">
        <v>160</v>
      </c>
      <c r="S62" s="8"/>
      <c r="T62" s="8"/>
      <c r="U62" s="11">
        <v>87567</v>
      </c>
      <c r="V62" s="10">
        <v>4688.63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G62" s="10">
        <v>6.7</v>
      </c>
      <c r="AH62" s="10">
        <v>9.1</v>
      </c>
      <c r="AI62" s="8"/>
      <c r="AJ62" s="10">
        <v>104.1</v>
      </c>
      <c r="AK62" s="8"/>
      <c r="AL62" s="10">
        <v>4.1100000000000003</v>
      </c>
      <c r="AM62" s="10">
        <v>104.5</v>
      </c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10">
        <v>287.7</v>
      </c>
      <c r="BM62" s="10">
        <v>75.8</v>
      </c>
      <c r="BN62" s="10">
        <v>198.3</v>
      </c>
    </row>
    <row r="63" spans="1:66" ht="15" thickBot="1" x14ac:dyDescent="0.35">
      <c r="A63" s="7">
        <v>35096</v>
      </c>
      <c r="B63" s="12">
        <f t="shared" si="0"/>
        <v>14</v>
      </c>
      <c r="C63" s="8"/>
      <c r="D63" s="10">
        <v>216.7</v>
      </c>
      <c r="E63" s="8"/>
      <c r="F63" s="10">
        <v>1364</v>
      </c>
      <c r="G63" s="8"/>
      <c r="H63" s="10">
        <v>116.5</v>
      </c>
      <c r="I63" s="8"/>
      <c r="J63" s="8"/>
      <c r="K63" s="8"/>
      <c r="L63" s="8"/>
      <c r="M63" s="8"/>
      <c r="N63" s="8"/>
      <c r="O63" s="8"/>
      <c r="P63" s="8"/>
      <c r="Q63" s="8"/>
      <c r="R63" s="10">
        <v>120</v>
      </c>
      <c r="S63" s="8"/>
      <c r="T63" s="8"/>
      <c r="U63" s="11">
        <v>80421</v>
      </c>
      <c r="V63" s="10">
        <v>4761.38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G63" s="10">
        <v>6.8</v>
      </c>
      <c r="AH63" s="10">
        <v>9.3000000000000007</v>
      </c>
      <c r="AI63" s="8"/>
      <c r="AJ63" s="10">
        <v>102.8</v>
      </c>
      <c r="AK63" s="8"/>
      <c r="AL63" s="10">
        <v>2.79</v>
      </c>
      <c r="AM63" s="10">
        <v>89.34</v>
      </c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10">
        <v>271.8</v>
      </c>
      <c r="BM63" s="10">
        <v>77.5</v>
      </c>
      <c r="BN63" s="10">
        <v>197.7</v>
      </c>
    </row>
    <row r="64" spans="1:66" ht="15" thickBot="1" x14ac:dyDescent="0.35">
      <c r="A64" s="7">
        <v>35125</v>
      </c>
      <c r="B64" s="12">
        <f t="shared" si="0"/>
        <v>14</v>
      </c>
      <c r="C64" s="8"/>
      <c r="D64" s="10">
        <v>229.2</v>
      </c>
      <c r="E64" s="8"/>
      <c r="F64" s="10">
        <v>1448</v>
      </c>
      <c r="G64" s="8"/>
      <c r="H64" s="10">
        <v>126.3</v>
      </c>
      <c r="I64" s="8"/>
      <c r="J64" s="8"/>
      <c r="K64" s="8"/>
      <c r="L64" s="8"/>
      <c r="M64" s="8"/>
      <c r="N64" s="8"/>
      <c r="O64" s="8"/>
      <c r="P64" s="8"/>
      <c r="Q64" s="8"/>
      <c r="R64" s="10">
        <v>120</v>
      </c>
      <c r="S64" s="8"/>
      <c r="T64" s="8"/>
      <c r="U64" s="11">
        <v>71307</v>
      </c>
      <c r="V64" s="10">
        <v>4834.8900000000003</v>
      </c>
      <c r="W64" s="8"/>
      <c r="X64" s="8"/>
      <c r="Y64" s="8"/>
      <c r="Z64" s="8"/>
      <c r="AA64" s="8"/>
      <c r="AB64" s="8"/>
      <c r="AC64" s="8"/>
      <c r="AD64" s="8"/>
      <c r="AE64" s="8"/>
      <c r="AF64" s="8"/>
      <c r="AG64" s="10">
        <v>6.7</v>
      </c>
      <c r="AH64" s="10">
        <v>9.1999999999999993</v>
      </c>
      <c r="AI64" s="8"/>
      <c r="AJ64" s="10">
        <v>102.8</v>
      </c>
      <c r="AK64" s="8"/>
      <c r="AL64" s="10">
        <v>2.8</v>
      </c>
      <c r="AM64" s="10">
        <v>78.66</v>
      </c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10">
        <v>289.39999999999998</v>
      </c>
      <c r="BM64" s="10">
        <v>99.8</v>
      </c>
      <c r="BN64" s="10">
        <v>197</v>
      </c>
    </row>
    <row r="65" spans="1:66" ht="15" thickBot="1" x14ac:dyDescent="0.35">
      <c r="A65" s="7">
        <v>35156</v>
      </c>
      <c r="B65" s="12">
        <f t="shared" si="0"/>
        <v>14</v>
      </c>
      <c r="C65" s="8"/>
      <c r="D65" s="10">
        <v>241.7</v>
      </c>
      <c r="E65" s="8"/>
      <c r="F65" s="10">
        <v>1458</v>
      </c>
      <c r="G65" s="8"/>
      <c r="H65" s="10">
        <v>123.5</v>
      </c>
      <c r="I65" s="8"/>
      <c r="J65" s="8"/>
      <c r="K65" s="8"/>
      <c r="L65" s="8"/>
      <c r="M65" s="8"/>
      <c r="N65" s="8"/>
      <c r="O65" s="8"/>
      <c r="P65" s="8"/>
      <c r="Q65" s="8"/>
      <c r="R65" s="10">
        <v>120</v>
      </c>
      <c r="S65" s="8"/>
      <c r="T65" s="8"/>
      <c r="U65" s="11">
        <v>69565</v>
      </c>
      <c r="V65" s="10">
        <v>4901.5</v>
      </c>
      <c r="W65" s="8"/>
      <c r="X65" s="8"/>
      <c r="Y65" s="8"/>
      <c r="Z65" s="8"/>
      <c r="AA65" s="8"/>
      <c r="AB65" s="8"/>
      <c r="AC65" s="8"/>
      <c r="AD65" s="8"/>
      <c r="AE65" s="8"/>
      <c r="AF65" s="8"/>
      <c r="AG65" s="10">
        <v>6.9</v>
      </c>
      <c r="AH65" s="10">
        <v>9.5</v>
      </c>
      <c r="AI65" s="8"/>
      <c r="AJ65" s="10">
        <v>102.2</v>
      </c>
      <c r="AK65" s="8"/>
      <c r="AL65" s="10">
        <v>2.16</v>
      </c>
      <c r="AM65" s="10">
        <v>68.27</v>
      </c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10">
        <v>279.2</v>
      </c>
      <c r="BM65" s="10">
        <v>113.5</v>
      </c>
      <c r="BN65" s="10">
        <v>195.9</v>
      </c>
    </row>
    <row r="66" spans="1:66" ht="15" thickBot="1" x14ac:dyDescent="0.35">
      <c r="A66" s="7">
        <v>35186</v>
      </c>
      <c r="B66" s="12">
        <f t="shared" si="0"/>
        <v>14</v>
      </c>
      <c r="C66" s="8"/>
      <c r="D66" s="10">
        <v>251</v>
      </c>
      <c r="E66" s="8"/>
      <c r="F66" s="10">
        <v>1339</v>
      </c>
      <c r="G66" s="8"/>
      <c r="H66" s="10">
        <v>113.7</v>
      </c>
      <c r="I66" s="8"/>
      <c r="J66" s="8"/>
      <c r="K66" s="8"/>
      <c r="L66" s="8"/>
      <c r="M66" s="8"/>
      <c r="N66" s="8"/>
      <c r="O66" s="8"/>
      <c r="P66" s="8"/>
      <c r="Q66" s="8"/>
      <c r="R66" s="10">
        <v>120</v>
      </c>
      <c r="S66" s="8"/>
      <c r="T66" s="8"/>
      <c r="U66" s="11">
        <v>83946</v>
      </c>
      <c r="V66" s="10">
        <v>4988.1400000000003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10">
        <v>7</v>
      </c>
      <c r="AH66" s="10">
        <v>9.6</v>
      </c>
      <c r="AI66" s="8"/>
      <c r="AJ66" s="10">
        <v>101.6</v>
      </c>
      <c r="AK66" s="8"/>
      <c r="AL66" s="10">
        <v>1.6</v>
      </c>
      <c r="AM66" s="10">
        <v>58.4</v>
      </c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10">
        <v>284.3</v>
      </c>
      <c r="BM66" s="10">
        <v>131.1</v>
      </c>
      <c r="BN66" s="10">
        <v>194.8</v>
      </c>
    </row>
    <row r="67" spans="1:66" ht="15" thickBot="1" x14ac:dyDescent="0.35">
      <c r="A67" s="7">
        <v>35217</v>
      </c>
      <c r="B67" s="12">
        <f t="shared" ref="B67:B130" si="1">COUNTA(C67:BN67)</f>
        <v>14</v>
      </c>
      <c r="C67" s="8"/>
      <c r="D67" s="10">
        <v>254.2</v>
      </c>
      <c r="E67" s="8"/>
      <c r="F67" s="10">
        <v>1193</v>
      </c>
      <c r="G67" s="8"/>
      <c r="H67" s="10">
        <v>113.1</v>
      </c>
      <c r="I67" s="8"/>
      <c r="J67" s="8"/>
      <c r="K67" s="8"/>
      <c r="L67" s="8"/>
      <c r="M67" s="8"/>
      <c r="N67" s="8"/>
      <c r="O67" s="8"/>
      <c r="P67" s="8"/>
      <c r="Q67" s="8"/>
      <c r="R67" s="10">
        <v>120</v>
      </c>
      <c r="S67" s="8"/>
      <c r="T67" s="8"/>
      <c r="U67" s="11">
        <v>116836</v>
      </c>
      <c r="V67" s="10">
        <v>5055.8500000000004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10">
        <v>7</v>
      </c>
      <c r="AH67" s="10">
        <v>9.6</v>
      </c>
      <c r="AI67" s="8"/>
      <c r="AJ67" s="10">
        <v>101.2</v>
      </c>
      <c r="AK67" s="8"/>
      <c r="AL67" s="10">
        <v>1.17</v>
      </c>
      <c r="AM67" s="10">
        <v>50.25</v>
      </c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10">
        <v>271.60000000000002</v>
      </c>
      <c r="BM67" s="10">
        <v>161.4</v>
      </c>
      <c r="BN67" s="10">
        <v>193.9</v>
      </c>
    </row>
    <row r="68" spans="1:66" ht="15" thickBot="1" x14ac:dyDescent="0.35">
      <c r="A68" s="7">
        <v>35247</v>
      </c>
      <c r="B68" s="12">
        <f t="shared" si="1"/>
        <v>14</v>
      </c>
      <c r="C68" s="8"/>
      <c r="D68" s="10">
        <v>266.89999999999998</v>
      </c>
      <c r="E68" s="8"/>
      <c r="F68" s="10">
        <v>1066</v>
      </c>
      <c r="G68" s="8"/>
      <c r="H68" s="10">
        <v>114.3</v>
      </c>
      <c r="I68" s="8"/>
      <c r="J68" s="8"/>
      <c r="K68" s="8"/>
      <c r="L68" s="8"/>
      <c r="M68" s="8"/>
      <c r="N68" s="8"/>
      <c r="O68" s="8"/>
      <c r="P68" s="8"/>
      <c r="Q68" s="8"/>
      <c r="R68" s="10">
        <v>120</v>
      </c>
      <c r="S68" s="8"/>
      <c r="T68" s="8"/>
      <c r="U68" s="11">
        <v>144692</v>
      </c>
      <c r="V68" s="10">
        <v>5148.33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10">
        <v>7.1</v>
      </c>
      <c r="AH68" s="10">
        <v>9.6999999999999993</v>
      </c>
      <c r="AI68" s="8"/>
      <c r="AJ68" s="10">
        <v>100.7</v>
      </c>
      <c r="AK68" s="8"/>
      <c r="AL68" s="10">
        <v>0.72</v>
      </c>
      <c r="AM68" s="10">
        <v>43.6</v>
      </c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10">
        <v>275</v>
      </c>
      <c r="BM68" s="10">
        <v>224.2</v>
      </c>
      <c r="BN68" s="10">
        <v>193.3</v>
      </c>
    </row>
    <row r="69" spans="1:66" ht="15" thickBot="1" x14ac:dyDescent="0.35">
      <c r="A69" s="7">
        <v>35278</v>
      </c>
      <c r="B69" s="12">
        <f t="shared" si="1"/>
        <v>14</v>
      </c>
      <c r="C69" s="8"/>
      <c r="D69" s="10">
        <v>271.8</v>
      </c>
      <c r="E69" s="8"/>
      <c r="F69" s="10">
        <v>1100</v>
      </c>
      <c r="G69" s="8"/>
      <c r="H69" s="10">
        <v>115.9</v>
      </c>
      <c r="I69" s="8"/>
      <c r="J69" s="8"/>
      <c r="K69" s="8"/>
      <c r="L69" s="8"/>
      <c r="M69" s="8"/>
      <c r="N69" s="8"/>
      <c r="O69" s="8"/>
      <c r="P69" s="8"/>
      <c r="Q69" s="8"/>
      <c r="R69" s="10">
        <v>110</v>
      </c>
      <c r="S69" s="8"/>
      <c r="T69" s="8"/>
      <c r="U69" s="11">
        <v>174592</v>
      </c>
      <c r="V69" s="10">
        <v>5282.61</v>
      </c>
      <c r="W69" s="8"/>
      <c r="X69" s="8"/>
      <c r="Y69" s="8"/>
      <c r="Z69" s="8"/>
      <c r="AA69" s="8"/>
      <c r="AB69" s="8"/>
      <c r="AC69" s="8"/>
      <c r="AD69" s="8"/>
      <c r="AE69" s="8"/>
      <c r="AF69" s="8"/>
      <c r="AG69" s="10">
        <v>7.1</v>
      </c>
      <c r="AH69" s="10">
        <v>9.6999999999999993</v>
      </c>
      <c r="AI69" s="8"/>
      <c r="AJ69" s="10">
        <v>99.8</v>
      </c>
      <c r="AK69" s="8"/>
      <c r="AL69" s="10">
        <v>-0.21</v>
      </c>
      <c r="AM69" s="10">
        <v>37.049999999999997</v>
      </c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10">
        <v>272</v>
      </c>
      <c r="BM69" s="10">
        <v>370.3</v>
      </c>
      <c r="BN69" s="10">
        <v>193.1</v>
      </c>
    </row>
    <row r="70" spans="1:66" ht="15" thickBot="1" x14ac:dyDescent="0.35">
      <c r="A70" s="7">
        <v>35309</v>
      </c>
      <c r="B70" s="12">
        <f t="shared" si="1"/>
        <v>14</v>
      </c>
      <c r="C70" s="8"/>
      <c r="D70" s="10">
        <v>275.3</v>
      </c>
      <c r="E70" s="8"/>
      <c r="F70" s="10">
        <v>1000</v>
      </c>
      <c r="G70" s="8"/>
      <c r="H70" s="10">
        <v>116.2</v>
      </c>
      <c r="I70" s="8"/>
      <c r="J70" s="8"/>
      <c r="K70" s="8"/>
      <c r="L70" s="8"/>
      <c r="M70" s="8"/>
      <c r="N70" s="8"/>
      <c r="O70" s="8"/>
      <c r="P70" s="8"/>
      <c r="Q70" s="8"/>
      <c r="R70" s="10">
        <v>80</v>
      </c>
      <c r="S70" s="8"/>
      <c r="T70" s="8"/>
      <c r="U70" s="11">
        <v>177113</v>
      </c>
      <c r="V70" s="10">
        <v>5371.5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10">
        <v>7.1</v>
      </c>
      <c r="AH70" s="10">
        <v>9.8000000000000007</v>
      </c>
      <c r="AI70" s="8"/>
      <c r="AJ70" s="10">
        <v>100.3</v>
      </c>
      <c r="AK70" s="8"/>
      <c r="AL70" s="10">
        <v>0.33</v>
      </c>
      <c r="AM70" s="10">
        <v>31.63</v>
      </c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10">
        <v>272.2</v>
      </c>
      <c r="BM70" s="10">
        <v>489.5</v>
      </c>
      <c r="BN70" s="10">
        <v>193.2</v>
      </c>
    </row>
    <row r="71" spans="1:66" ht="15" thickBot="1" x14ac:dyDescent="0.35">
      <c r="A71" s="7">
        <v>35339</v>
      </c>
      <c r="B71" s="12">
        <f t="shared" si="1"/>
        <v>14</v>
      </c>
      <c r="C71" s="8"/>
      <c r="D71" s="10">
        <v>276.10000000000002</v>
      </c>
      <c r="E71" s="8"/>
      <c r="F71" s="10">
        <v>1311</v>
      </c>
      <c r="G71" s="8"/>
      <c r="H71" s="10">
        <v>128.9</v>
      </c>
      <c r="I71" s="8"/>
      <c r="J71" s="8"/>
      <c r="K71" s="8"/>
      <c r="L71" s="8"/>
      <c r="M71" s="8"/>
      <c r="N71" s="8"/>
      <c r="O71" s="8"/>
      <c r="P71" s="8"/>
      <c r="Q71" s="8"/>
      <c r="R71" s="10">
        <v>70</v>
      </c>
      <c r="S71" s="8"/>
      <c r="T71" s="8"/>
      <c r="U71" s="11">
        <v>171582</v>
      </c>
      <c r="V71" s="10">
        <v>5431.39</v>
      </c>
      <c r="W71" s="8"/>
      <c r="X71" s="8"/>
      <c r="Y71" s="8"/>
      <c r="Z71" s="8"/>
      <c r="AA71" s="8"/>
      <c r="AB71" s="8"/>
      <c r="AC71" s="8"/>
      <c r="AD71" s="8"/>
      <c r="AE71" s="8"/>
      <c r="AF71" s="8"/>
      <c r="AG71" s="10">
        <v>7.2</v>
      </c>
      <c r="AH71" s="10">
        <v>9.8000000000000007</v>
      </c>
      <c r="AI71" s="8"/>
      <c r="AJ71" s="10">
        <v>101.2</v>
      </c>
      <c r="AK71" s="8"/>
      <c r="AL71" s="10">
        <v>1.2</v>
      </c>
      <c r="AM71" s="10">
        <v>27.21</v>
      </c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10">
        <v>291.7</v>
      </c>
      <c r="BM71" s="10">
        <v>268.8</v>
      </c>
      <c r="BN71" s="10">
        <v>193.1</v>
      </c>
    </row>
    <row r="72" spans="1:66" ht="15" thickBot="1" x14ac:dyDescent="0.35">
      <c r="A72" s="7">
        <v>35370</v>
      </c>
      <c r="B72" s="12">
        <f t="shared" si="1"/>
        <v>14</v>
      </c>
      <c r="C72" s="8"/>
      <c r="D72" s="10">
        <v>278.8</v>
      </c>
      <c r="E72" s="8"/>
      <c r="F72" s="10">
        <v>1423</v>
      </c>
      <c r="G72" s="8"/>
      <c r="H72" s="10">
        <v>124.6</v>
      </c>
      <c r="I72" s="8"/>
      <c r="J72" s="8"/>
      <c r="K72" s="8"/>
      <c r="L72" s="8"/>
      <c r="M72" s="8"/>
      <c r="N72" s="8"/>
      <c r="O72" s="8"/>
      <c r="P72" s="8"/>
      <c r="Q72" s="8"/>
      <c r="R72" s="10">
        <v>60</v>
      </c>
      <c r="S72" s="8"/>
      <c r="T72" s="8"/>
      <c r="U72" s="11">
        <v>181749</v>
      </c>
      <c r="V72" s="10">
        <v>5482.95</v>
      </c>
      <c r="W72" s="8"/>
      <c r="X72" s="8"/>
      <c r="Y72" s="8"/>
      <c r="Z72" s="8"/>
      <c r="AA72" s="8"/>
      <c r="AB72" s="8"/>
      <c r="AC72" s="8"/>
      <c r="AD72" s="8"/>
      <c r="AE72" s="8"/>
      <c r="AF72" s="8"/>
      <c r="AG72" s="10">
        <v>7.2</v>
      </c>
      <c r="AH72" s="10">
        <v>9.9</v>
      </c>
      <c r="AI72" s="8"/>
      <c r="AJ72" s="10">
        <v>101.9</v>
      </c>
      <c r="AK72" s="8"/>
      <c r="AL72" s="10">
        <v>1.88</v>
      </c>
      <c r="AM72" s="10">
        <v>23.95</v>
      </c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10">
        <v>282.3</v>
      </c>
      <c r="BM72" s="10">
        <v>187</v>
      </c>
      <c r="BN72" s="10">
        <v>192.5</v>
      </c>
    </row>
    <row r="73" spans="1:66" ht="15" thickBot="1" x14ac:dyDescent="0.35">
      <c r="A73" s="7">
        <v>35400</v>
      </c>
      <c r="B73" s="12">
        <f t="shared" si="1"/>
        <v>14</v>
      </c>
      <c r="C73" s="8"/>
      <c r="D73" s="10">
        <v>282.39999999999998</v>
      </c>
      <c r="E73" s="8"/>
      <c r="F73" s="10">
        <v>1516</v>
      </c>
      <c r="G73" s="8"/>
      <c r="H73" s="10">
        <v>135.69999999999999</v>
      </c>
      <c r="I73" s="8"/>
      <c r="J73" s="8"/>
      <c r="K73" s="8"/>
      <c r="L73" s="8"/>
      <c r="M73" s="8"/>
      <c r="N73" s="8"/>
      <c r="O73" s="8"/>
      <c r="P73" s="8"/>
      <c r="Q73" s="8"/>
      <c r="R73" s="10">
        <v>48</v>
      </c>
      <c r="S73" s="8"/>
      <c r="T73" s="8"/>
      <c r="U73" s="11">
        <v>186068</v>
      </c>
      <c r="V73" s="10">
        <v>5536.86</v>
      </c>
      <c r="W73" s="8"/>
      <c r="X73" s="8"/>
      <c r="Y73" s="8"/>
      <c r="Z73" s="8"/>
      <c r="AA73" s="8"/>
      <c r="AB73" s="8"/>
      <c r="AC73" s="8"/>
      <c r="AD73" s="8"/>
      <c r="AE73" s="8"/>
      <c r="AF73" s="8"/>
      <c r="AG73" s="10">
        <v>7.3</v>
      </c>
      <c r="AH73" s="10">
        <v>10</v>
      </c>
      <c r="AI73" s="8"/>
      <c r="AJ73" s="10">
        <v>101.4</v>
      </c>
      <c r="AK73" s="8"/>
      <c r="AL73" s="10">
        <v>1.42</v>
      </c>
      <c r="AM73" s="10">
        <v>21.81</v>
      </c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10">
        <v>292.8</v>
      </c>
      <c r="BM73" s="10">
        <v>108</v>
      </c>
      <c r="BN73" s="10">
        <v>191.1</v>
      </c>
    </row>
    <row r="74" spans="1:66" ht="15" thickBot="1" x14ac:dyDescent="0.35">
      <c r="A74" s="7">
        <v>35431</v>
      </c>
      <c r="B74" s="12">
        <f t="shared" si="1"/>
        <v>14</v>
      </c>
      <c r="C74" s="8"/>
      <c r="D74" s="10">
        <v>288.3</v>
      </c>
      <c r="E74" s="8"/>
      <c r="F74" s="10">
        <v>1367</v>
      </c>
      <c r="G74" s="8"/>
      <c r="H74" s="10">
        <v>130.80000000000001</v>
      </c>
      <c r="I74" s="8"/>
      <c r="J74" s="8"/>
      <c r="K74" s="8"/>
      <c r="L74" s="8"/>
      <c r="M74" s="8"/>
      <c r="N74" s="8"/>
      <c r="O74" s="8"/>
      <c r="P74" s="8"/>
      <c r="Q74" s="8"/>
      <c r="R74" s="10">
        <v>48</v>
      </c>
      <c r="S74" s="8"/>
      <c r="T74" s="8"/>
      <c r="U74" s="11">
        <v>190785</v>
      </c>
      <c r="V74" s="10">
        <v>5600.85</v>
      </c>
      <c r="W74" s="8"/>
      <c r="X74" s="8"/>
      <c r="Y74" s="8"/>
      <c r="Z74" s="8"/>
      <c r="AA74" s="8"/>
      <c r="AB74" s="8"/>
      <c r="AC74" s="8"/>
      <c r="AD74" s="8"/>
      <c r="AE74" s="8"/>
      <c r="AF74" s="8"/>
      <c r="AG74" s="10">
        <v>7.3</v>
      </c>
      <c r="AH74" s="10">
        <v>10.1</v>
      </c>
      <c r="AI74" s="8"/>
      <c r="AJ74" s="10">
        <v>102.3</v>
      </c>
      <c r="AK74" s="8"/>
      <c r="AL74" s="10">
        <v>2.34</v>
      </c>
      <c r="AM74" s="10">
        <v>19.739999999999998</v>
      </c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10">
        <v>283</v>
      </c>
      <c r="BM74" s="10">
        <v>72</v>
      </c>
      <c r="BN74" s="10">
        <v>189</v>
      </c>
    </row>
    <row r="75" spans="1:66" ht="15" thickBot="1" x14ac:dyDescent="0.35">
      <c r="A75" s="7">
        <v>35462</v>
      </c>
      <c r="B75" s="12">
        <f t="shared" si="1"/>
        <v>14</v>
      </c>
      <c r="C75" s="8"/>
      <c r="D75" s="10">
        <v>289.89999999999998</v>
      </c>
      <c r="E75" s="8"/>
      <c r="F75" s="10">
        <v>1443</v>
      </c>
      <c r="G75" s="8"/>
      <c r="H75" s="10">
        <v>126.3</v>
      </c>
      <c r="I75" s="8"/>
      <c r="J75" s="8"/>
      <c r="K75" s="8"/>
      <c r="L75" s="8"/>
      <c r="M75" s="8"/>
      <c r="N75" s="8"/>
      <c r="O75" s="8"/>
      <c r="P75" s="8"/>
      <c r="Q75" s="8"/>
      <c r="R75" s="10">
        <v>42</v>
      </c>
      <c r="S75" s="8"/>
      <c r="T75" s="8"/>
      <c r="U75" s="11">
        <v>247685</v>
      </c>
      <c r="V75" s="10">
        <v>5653.83</v>
      </c>
      <c r="W75" s="8"/>
      <c r="X75" s="8"/>
      <c r="Y75" s="8"/>
      <c r="Z75" s="8"/>
      <c r="AA75" s="8"/>
      <c r="AB75" s="8"/>
      <c r="AC75" s="8"/>
      <c r="AD75" s="8"/>
      <c r="AE75" s="8"/>
      <c r="AF75" s="8"/>
      <c r="AG75" s="10">
        <v>7.5</v>
      </c>
      <c r="AH75" s="10">
        <v>10.3</v>
      </c>
      <c r="AI75" s="8"/>
      <c r="AJ75" s="10">
        <v>101.5</v>
      </c>
      <c r="AK75" s="8"/>
      <c r="AL75" s="10">
        <v>1.54</v>
      </c>
      <c r="AM75" s="10">
        <v>18.28</v>
      </c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10">
        <v>266.8</v>
      </c>
      <c r="BM75" s="10">
        <v>72.8</v>
      </c>
      <c r="BN75" s="10">
        <v>186.6</v>
      </c>
    </row>
    <row r="76" spans="1:66" ht="15" thickBot="1" x14ac:dyDescent="0.35">
      <c r="A76" s="7">
        <v>35490</v>
      </c>
      <c r="B76" s="12">
        <f t="shared" si="1"/>
        <v>14</v>
      </c>
      <c r="C76" s="8"/>
      <c r="D76" s="10">
        <v>299.5</v>
      </c>
      <c r="E76" s="8"/>
      <c r="F76" s="10">
        <v>1513</v>
      </c>
      <c r="G76" s="8"/>
      <c r="H76" s="10">
        <v>136.19999999999999</v>
      </c>
      <c r="I76" s="8"/>
      <c r="J76" s="8"/>
      <c r="K76" s="8"/>
      <c r="L76" s="8"/>
      <c r="M76" s="8"/>
      <c r="N76" s="8"/>
      <c r="O76" s="8"/>
      <c r="P76" s="8"/>
      <c r="Q76" s="8"/>
      <c r="R76" s="10">
        <v>42</v>
      </c>
      <c r="S76" s="8"/>
      <c r="T76" s="8"/>
      <c r="U76" s="11">
        <v>331822</v>
      </c>
      <c r="V76" s="10">
        <v>5703.93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G76" s="10">
        <v>7.6</v>
      </c>
      <c r="AH76" s="10">
        <v>10.5</v>
      </c>
      <c r="AI76" s="8"/>
      <c r="AJ76" s="10">
        <v>101.4</v>
      </c>
      <c r="AK76" s="8"/>
      <c r="AL76" s="10">
        <v>1.43</v>
      </c>
      <c r="AM76" s="10">
        <v>16.71</v>
      </c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10">
        <v>288.5</v>
      </c>
      <c r="BM76" s="10">
        <v>93.6</v>
      </c>
      <c r="BN76" s="10">
        <v>184.9</v>
      </c>
    </row>
    <row r="77" spans="1:66" ht="15" thickBot="1" x14ac:dyDescent="0.35">
      <c r="A77" s="7">
        <v>35521</v>
      </c>
      <c r="B77" s="12">
        <f t="shared" si="1"/>
        <v>14</v>
      </c>
      <c r="C77" s="8"/>
      <c r="D77" s="10">
        <v>305.8</v>
      </c>
      <c r="E77" s="8"/>
      <c r="F77" s="10">
        <v>1259</v>
      </c>
      <c r="G77" s="8"/>
      <c r="H77" s="10">
        <v>134.1</v>
      </c>
      <c r="I77" s="8"/>
      <c r="J77" s="8"/>
      <c r="K77" s="8"/>
      <c r="L77" s="8"/>
      <c r="M77" s="8"/>
      <c r="N77" s="8"/>
      <c r="O77" s="8"/>
      <c r="P77" s="8"/>
      <c r="Q77" s="8"/>
      <c r="R77" s="10">
        <v>42</v>
      </c>
      <c r="S77" s="8"/>
      <c r="T77" s="8"/>
      <c r="U77" s="11">
        <v>322314</v>
      </c>
      <c r="V77" s="10">
        <v>5747.27</v>
      </c>
      <c r="W77" s="8"/>
      <c r="X77" s="8"/>
      <c r="Y77" s="8"/>
      <c r="Z77" s="8"/>
      <c r="AA77" s="8"/>
      <c r="AB77" s="8"/>
      <c r="AC77" s="8"/>
      <c r="AD77" s="8"/>
      <c r="AE77" s="8"/>
      <c r="AF77" s="8"/>
      <c r="AG77" s="10">
        <v>7.8</v>
      </c>
      <c r="AH77" s="10">
        <v>10.7</v>
      </c>
      <c r="AI77" s="8"/>
      <c r="AJ77" s="10">
        <v>101</v>
      </c>
      <c r="AK77" s="8"/>
      <c r="AL77" s="10">
        <v>0.96</v>
      </c>
      <c r="AM77" s="10">
        <v>15.34</v>
      </c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10">
        <v>273</v>
      </c>
      <c r="BM77" s="10">
        <v>109.1</v>
      </c>
      <c r="BN77" s="10">
        <v>185.1</v>
      </c>
    </row>
    <row r="78" spans="1:66" ht="15" thickBot="1" x14ac:dyDescent="0.35">
      <c r="A78" s="7">
        <v>35551</v>
      </c>
      <c r="B78" s="12">
        <f t="shared" si="1"/>
        <v>14</v>
      </c>
      <c r="C78" s="8"/>
      <c r="D78" s="10">
        <v>317.8</v>
      </c>
      <c r="E78" s="8"/>
      <c r="F78" s="10">
        <v>1274</v>
      </c>
      <c r="G78" s="8"/>
      <c r="H78" s="10">
        <v>124.2</v>
      </c>
      <c r="I78" s="8"/>
      <c r="J78" s="8"/>
      <c r="K78" s="8"/>
      <c r="L78" s="8"/>
      <c r="M78" s="8"/>
      <c r="N78" s="8"/>
      <c r="O78" s="8"/>
      <c r="P78" s="8"/>
      <c r="Q78" s="8"/>
      <c r="R78" s="10">
        <v>36</v>
      </c>
      <c r="S78" s="8"/>
      <c r="T78" s="8"/>
      <c r="U78" s="11">
        <v>303341</v>
      </c>
      <c r="V78" s="10">
        <v>5770.45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G78" s="10">
        <v>7.9</v>
      </c>
      <c r="AH78" s="10">
        <v>10.9</v>
      </c>
      <c r="AI78" s="8"/>
      <c r="AJ78" s="10">
        <v>100.9</v>
      </c>
      <c r="AK78" s="8"/>
      <c r="AL78" s="10">
        <v>0.94</v>
      </c>
      <c r="AM78" s="10">
        <v>14.59</v>
      </c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10">
        <v>267.39999999999998</v>
      </c>
      <c r="BM78" s="10">
        <v>126</v>
      </c>
      <c r="BN78" s="10">
        <v>187.9</v>
      </c>
    </row>
    <row r="79" spans="1:66" ht="15" thickBot="1" x14ac:dyDescent="0.35">
      <c r="A79" s="7">
        <v>35582</v>
      </c>
      <c r="B79" s="12">
        <f t="shared" si="1"/>
        <v>14</v>
      </c>
      <c r="C79" s="8"/>
      <c r="D79" s="10">
        <v>328.4</v>
      </c>
      <c r="E79" s="8"/>
      <c r="F79" s="10">
        <v>1320</v>
      </c>
      <c r="G79" s="8"/>
      <c r="H79" s="10">
        <v>123.6</v>
      </c>
      <c r="I79" s="8"/>
      <c r="J79" s="8"/>
      <c r="K79" s="8"/>
      <c r="L79" s="8"/>
      <c r="M79" s="8"/>
      <c r="N79" s="8"/>
      <c r="O79" s="8"/>
      <c r="P79" s="8"/>
      <c r="Q79" s="8"/>
      <c r="R79" s="10">
        <v>30</v>
      </c>
      <c r="S79" s="8"/>
      <c r="T79" s="8"/>
      <c r="U79" s="11">
        <v>337533</v>
      </c>
      <c r="V79" s="10">
        <v>5780.03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G79" s="10">
        <v>7.9</v>
      </c>
      <c r="AH79" s="10">
        <v>10.9</v>
      </c>
      <c r="AI79" s="8"/>
      <c r="AJ79" s="10">
        <v>101.1</v>
      </c>
      <c r="AK79" s="8"/>
      <c r="AL79" s="10">
        <v>1.1000000000000001</v>
      </c>
      <c r="AM79" s="10">
        <v>14.51</v>
      </c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10">
        <v>255.8</v>
      </c>
      <c r="BM79" s="10">
        <v>157.6</v>
      </c>
      <c r="BN79" s="10">
        <v>192.5</v>
      </c>
    </row>
    <row r="80" spans="1:66" ht="15" thickBot="1" x14ac:dyDescent="0.35">
      <c r="A80" s="7">
        <v>35612</v>
      </c>
      <c r="B80" s="12">
        <f t="shared" si="1"/>
        <v>14</v>
      </c>
      <c r="C80" s="8"/>
      <c r="D80" s="10">
        <v>352</v>
      </c>
      <c r="E80" s="8"/>
      <c r="F80" s="10">
        <v>1280</v>
      </c>
      <c r="G80" s="8"/>
      <c r="H80" s="10">
        <v>130</v>
      </c>
      <c r="I80" s="8"/>
      <c r="J80" s="8"/>
      <c r="K80" s="8"/>
      <c r="L80" s="8"/>
      <c r="M80" s="8"/>
      <c r="N80" s="8"/>
      <c r="O80" s="8"/>
      <c r="P80" s="8"/>
      <c r="Q80" s="8"/>
      <c r="R80" s="10">
        <v>24</v>
      </c>
      <c r="S80" s="8"/>
      <c r="T80" s="8"/>
      <c r="U80" s="11">
        <v>364777</v>
      </c>
      <c r="V80" s="10">
        <v>5787.35</v>
      </c>
      <c r="W80" s="8"/>
      <c r="X80" s="8"/>
      <c r="Y80" s="8"/>
      <c r="Z80" s="8"/>
      <c r="AA80" s="8"/>
      <c r="AB80" s="8"/>
      <c r="AC80" s="8"/>
      <c r="AD80" s="8"/>
      <c r="AE80" s="8"/>
      <c r="AF80" s="8"/>
      <c r="AG80" s="10">
        <v>7.9</v>
      </c>
      <c r="AH80" s="10">
        <v>10.9</v>
      </c>
      <c r="AI80" s="8"/>
      <c r="AJ80" s="10">
        <v>100.9</v>
      </c>
      <c r="AK80" s="8"/>
      <c r="AL80" s="10">
        <v>0.93</v>
      </c>
      <c r="AM80" s="10">
        <v>14.75</v>
      </c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10">
        <v>260.10000000000002</v>
      </c>
      <c r="BM80" s="10">
        <v>219.9</v>
      </c>
      <c r="BN80" s="10">
        <v>197.5</v>
      </c>
    </row>
    <row r="81" spans="1:66" ht="15" thickBot="1" x14ac:dyDescent="0.35">
      <c r="A81" s="7">
        <v>35643</v>
      </c>
      <c r="B81" s="12">
        <f t="shared" si="1"/>
        <v>14</v>
      </c>
      <c r="C81" s="8"/>
      <c r="D81" s="10">
        <v>363</v>
      </c>
      <c r="E81" s="8"/>
      <c r="F81" s="10">
        <v>1330</v>
      </c>
      <c r="G81" s="8"/>
      <c r="H81" s="10">
        <v>130.4</v>
      </c>
      <c r="I81" s="8"/>
      <c r="J81" s="8"/>
      <c r="K81" s="8"/>
      <c r="L81" s="8"/>
      <c r="M81" s="8"/>
      <c r="N81" s="8"/>
      <c r="O81" s="8"/>
      <c r="P81" s="8"/>
      <c r="Q81" s="8"/>
      <c r="R81" s="10">
        <v>24</v>
      </c>
      <c r="S81" s="8"/>
      <c r="T81" s="8"/>
      <c r="U81" s="11">
        <v>481128</v>
      </c>
      <c r="V81" s="10">
        <v>5811.89</v>
      </c>
      <c r="W81" s="8"/>
      <c r="X81" s="8"/>
      <c r="Y81" s="8"/>
      <c r="Z81" s="8"/>
      <c r="AA81" s="8"/>
      <c r="AB81" s="8"/>
      <c r="AC81" s="8"/>
      <c r="AD81" s="8"/>
      <c r="AE81" s="8"/>
      <c r="AF81" s="8"/>
      <c r="AG81" s="10">
        <v>7.9</v>
      </c>
      <c r="AH81" s="10">
        <v>10.9</v>
      </c>
      <c r="AI81" s="8"/>
      <c r="AJ81" s="10">
        <v>99.9</v>
      </c>
      <c r="AK81" s="8"/>
      <c r="AL81" s="10">
        <v>-0.14000000000000001</v>
      </c>
      <c r="AM81" s="10">
        <v>14.83</v>
      </c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10">
        <v>256.89999999999998</v>
      </c>
      <c r="BM81" s="10">
        <v>402.1</v>
      </c>
      <c r="BN81" s="10">
        <v>200.9</v>
      </c>
    </row>
    <row r="82" spans="1:66" ht="15" thickBot="1" x14ac:dyDescent="0.35">
      <c r="A82" s="7">
        <v>35674</v>
      </c>
      <c r="B82" s="12">
        <f t="shared" si="1"/>
        <v>18</v>
      </c>
      <c r="C82" s="8"/>
      <c r="D82" s="10">
        <v>364.6</v>
      </c>
      <c r="E82" s="8"/>
      <c r="F82" s="10">
        <v>1277</v>
      </c>
      <c r="G82" s="8"/>
      <c r="H82" s="10">
        <v>131.4</v>
      </c>
      <c r="I82" s="8"/>
      <c r="J82" s="8"/>
      <c r="K82" s="8"/>
      <c r="L82" s="8"/>
      <c r="M82" s="10">
        <v>61.82</v>
      </c>
      <c r="N82" s="10">
        <v>0.9</v>
      </c>
      <c r="O82" s="10">
        <v>81.17</v>
      </c>
      <c r="P82" s="8"/>
      <c r="Q82" s="8"/>
      <c r="R82" s="10">
        <v>24</v>
      </c>
      <c r="S82" s="8"/>
      <c r="T82" s="10">
        <v>99.75</v>
      </c>
      <c r="U82" s="11">
        <v>527717</v>
      </c>
      <c r="V82" s="10">
        <v>5846.98</v>
      </c>
      <c r="W82" s="8"/>
      <c r="X82" s="8"/>
      <c r="Y82" s="8"/>
      <c r="Z82" s="8"/>
      <c r="AA82" s="8"/>
      <c r="AB82" s="8"/>
      <c r="AC82" s="8"/>
      <c r="AD82" s="8"/>
      <c r="AE82" s="8"/>
      <c r="AF82" s="8"/>
      <c r="AG82" s="10">
        <v>8</v>
      </c>
      <c r="AH82" s="10">
        <v>11</v>
      </c>
      <c r="AI82" s="8"/>
      <c r="AJ82" s="10">
        <v>99.7</v>
      </c>
      <c r="AK82" s="8"/>
      <c r="AL82" s="10">
        <v>-0.3</v>
      </c>
      <c r="AM82" s="10">
        <v>14.11</v>
      </c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10">
        <v>261.2</v>
      </c>
      <c r="BM82" s="10">
        <v>556.1</v>
      </c>
      <c r="BN82" s="10">
        <v>201.7</v>
      </c>
    </row>
    <row r="83" spans="1:66" ht="15" thickBot="1" x14ac:dyDescent="0.35">
      <c r="A83" s="7">
        <v>35704</v>
      </c>
      <c r="B83" s="12">
        <f t="shared" si="1"/>
        <v>18</v>
      </c>
      <c r="C83" s="8"/>
      <c r="D83" s="10">
        <v>363</v>
      </c>
      <c r="E83" s="8"/>
      <c r="F83" s="10">
        <v>1318</v>
      </c>
      <c r="G83" s="8"/>
      <c r="H83" s="10">
        <v>141.80000000000001</v>
      </c>
      <c r="I83" s="8"/>
      <c r="J83" s="8"/>
      <c r="K83" s="8"/>
      <c r="L83" s="8"/>
      <c r="M83" s="10">
        <v>62.69</v>
      </c>
      <c r="N83" s="10">
        <v>0.97</v>
      </c>
      <c r="O83" s="10">
        <v>81.739999999999995</v>
      </c>
      <c r="P83" s="8"/>
      <c r="Q83" s="8"/>
      <c r="R83" s="10">
        <v>21</v>
      </c>
      <c r="S83" s="8"/>
      <c r="T83" s="10">
        <v>104.54</v>
      </c>
      <c r="U83" s="11">
        <v>488463</v>
      </c>
      <c r="V83" s="10">
        <v>5874.87</v>
      </c>
      <c r="W83" s="8"/>
      <c r="X83" s="8"/>
      <c r="Y83" s="8"/>
      <c r="Z83" s="8"/>
      <c r="AA83" s="8"/>
      <c r="AB83" s="8"/>
      <c r="AC83" s="8"/>
      <c r="AD83" s="8"/>
      <c r="AE83" s="8"/>
      <c r="AF83" s="8"/>
      <c r="AG83" s="10">
        <v>8.1</v>
      </c>
      <c r="AH83" s="10">
        <v>11.1</v>
      </c>
      <c r="AI83" s="8"/>
      <c r="AJ83" s="10">
        <v>100.2</v>
      </c>
      <c r="AK83" s="8"/>
      <c r="AL83" s="10">
        <v>0.17</v>
      </c>
      <c r="AM83" s="10">
        <v>12.95</v>
      </c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10">
        <v>274.39999999999998</v>
      </c>
      <c r="BM83" s="10">
        <v>285.2</v>
      </c>
      <c r="BN83" s="10">
        <v>199.5</v>
      </c>
    </row>
    <row r="84" spans="1:66" ht="15" thickBot="1" x14ac:dyDescent="0.35">
      <c r="A84" s="7">
        <v>35735</v>
      </c>
      <c r="B84" s="12">
        <f t="shared" si="1"/>
        <v>18</v>
      </c>
      <c r="C84" s="8"/>
      <c r="D84" s="10">
        <v>368.8</v>
      </c>
      <c r="E84" s="8"/>
      <c r="F84" s="10">
        <v>1175</v>
      </c>
      <c r="G84" s="8"/>
      <c r="H84" s="10">
        <v>140.69999999999999</v>
      </c>
      <c r="I84" s="8"/>
      <c r="J84" s="8"/>
      <c r="K84" s="8"/>
      <c r="L84" s="8"/>
      <c r="M84" s="10">
        <v>59.32</v>
      </c>
      <c r="N84" s="10">
        <v>0.98</v>
      </c>
      <c r="O84" s="10">
        <v>76.09</v>
      </c>
      <c r="P84" s="8"/>
      <c r="Q84" s="8"/>
      <c r="R84" s="10">
        <v>28</v>
      </c>
      <c r="S84" s="8"/>
      <c r="T84" s="10">
        <v>75.64</v>
      </c>
      <c r="U84" s="11">
        <v>491423</v>
      </c>
      <c r="V84" s="10">
        <v>5902.8</v>
      </c>
      <c r="W84" s="8"/>
      <c r="X84" s="8"/>
      <c r="Y84" s="8"/>
      <c r="Z84" s="8"/>
      <c r="AA84" s="8"/>
      <c r="AB84" s="8"/>
      <c r="AC84" s="8"/>
      <c r="AD84" s="8"/>
      <c r="AE84" s="8"/>
      <c r="AF84" s="8"/>
      <c r="AG84" s="10">
        <v>8.1</v>
      </c>
      <c r="AH84" s="10">
        <v>11.2</v>
      </c>
      <c r="AI84" s="8"/>
      <c r="AJ84" s="10">
        <v>100.6</v>
      </c>
      <c r="AK84" s="8"/>
      <c r="AL84" s="10">
        <v>0.61</v>
      </c>
      <c r="AM84" s="10">
        <v>11.54</v>
      </c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10">
        <v>279.10000000000002</v>
      </c>
      <c r="BM84" s="10">
        <v>176.2</v>
      </c>
      <c r="BN84" s="10">
        <v>195.5</v>
      </c>
    </row>
    <row r="85" spans="1:66" ht="15" thickBot="1" x14ac:dyDescent="0.35">
      <c r="A85" s="7">
        <v>35765</v>
      </c>
      <c r="B85" s="12">
        <f t="shared" si="1"/>
        <v>18</v>
      </c>
      <c r="C85" s="8"/>
      <c r="D85" s="10">
        <v>357.4</v>
      </c>
      <c r="E85" s="8"/>
      <c r="F85" s="10">
        <v>1231</v>
      </c>
      <c r="G85" s="8"/>
      <c r="H85" s="10">
        <v>151.5</v>
      </c>
      <c r="I85" s="8"/>
      <c r="J85" s="8"/>
      <c r="K85" s="8"/>
      <c r="L85" s="8"/>
      <c r="M85" s="10">
        <v>56.53</v>
      </c>
      <c r="N85" s="10">
        <v>1.1299999999999999</v>
      </c>
      <c r="O85" s="10">
        <v>71.45</v>
      </c>
      <c r="P85" s="8"/>
      <c r="Q85" s="8"/>
      <c r="R85" s="10">
        <v>28</v>
      </c>
      <c r="S85" s="8"/>
      <c r="T85" s="10">
        <v>77.33</v>
      </c>
      <c r="U85" s="11">
        <v>571657</v>
      </c>
      <c r="V85" s="10">
        <v>5940.7</v>
      </c>
      <c r="W85" s="8"/>
      <c r="X85" s="8"/>
      <c r="Y85" s="8"/>
      <c r="Z85" s="8"/>
      <c r="AA85" s="8"/>
      <c r="AB85" s="8"/>
      <c r="AC85" s="8"/>
      <c r="AD85" s="8"/>
      <c r="AE85" s="8"/>
      <c r="AF85" s="8"/>
      <c r="AG85" s="10">
        <v>8.1</v>
      </c>
      <c r="AH85" s="10">
        <v>11.2</v>
      </c>
      <c r="AI85" s="8"/>
      <c r="AJ85" s="10">
        <v>101</v>
      </c>
      <c r="AK85" s="8"/>
      <c r="AL85" s="10">
        <v>0.96</v>
      </c>
      <c r="AM85" s="10">
        <v>11.03</v>
      </c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10">
        <v>289.39999999999998</v>
      </c>
      <c r="BM85" s="10">
        <v>103.8</v>
      </c>
      <c r="BN85" s="10">
        <v>191</v>
      </c>
    </row>
    <row r="86" spans="1:66" ht="15" thickBot="1" x14ac:dyDescent="0.35">
      <c r="A86" s="7">
        <v>35796</v>
      </c>
      <c r="B86" s="12">
        <f t="shared" si="1"/>
        <v>18</v>
      </c>
      <c r="C86" s="8"/>
      <c r="D86" s="10">
        <v>374.1</v>
      </c>
      <c r="E86" s="8"/>
      <c r="F86" s="10">
        <v>1039</v>
      </c>
      <c r="G86" s="8"/>
      <c r="H86" s="10">
        <v>129.30000000000001</v>
      </c>
      <c r="I86" s="8"/>
      <c r="J86" s="8"/>
      <c r="K86" s="8"/>
      <c r="L86" s="8"/>
      <c r="M86" s="10">
        <v>56.74</v>
      </c>
      <c r="N86" s="10">
        <v>1.1499999999999999</v>
      </c>
      <c r="O86" s="10">
        <v>73.59</v>
      </c>
      <c r="P86" s="8"/>
      <c r="Q86" s="8"/>
      <c r="R86" s="10">
        <v>28</v>
      </c>
      <c r="S86" s="8"/>
      <c r="T86" s="10">
        <v>70.64</v>
      </c>
      <c r="U86" s="10">
        <v>440.97</v>
      </c>
      <c r="V86" s="10">
        <v>6</v>
      </c>
      <c r="W86" s="8"/>
      <c r="X86" s="8"/>
      <c r="Y86" s="8"/>
      <c r="Z86" s="8"/>
      <c r="AA86" s="8"/>
      <c r="AB86" s="8"/>
      <c r="AC86" s="8"/>
      <c r="AD86" s="8"/>
      <c r="AE86" s="8"/>
      <c r="AF86" s="8"/>
      <c r="AG86" s="10">
        <v>8.3000000000000007</v>
      </c>
      <c r="AH86" s="10">
        <v>11.4</v>
      </c>
      <c r="AI86" s="8"/>
      <c r="AJ86" s="10">
        <v>101.5</v>
      </c>
      <c r="AK86" s="8"/>
      <c r="AL86" s="10">
        <v>1.51</v>
      </c>
      <c r="AM86" s="10">
        <v>10.130000000000001</v>
      </c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10">
        <v>278.60000000000002</v>
      </c>
      <c r="BM86" s="10">
        <v>69.400000000000006</v>
      </c>
      <c r="BN86" s="10">
        <v>187.6</v>
      </c>
    </row>
    <row r="87" spans="1:66" s="32" customFormat="1" ht="15" thickBot="1" x14ac:dyDescent="0.35">
      <c r="A87" s="27">
        <v>35827</v>
      </c>
      <c r="B87" s="28">
        <f t="shared" si="1"/>
        <v>18</v>
      </c>
      <c r="C87" s="29"/>
      <c r="D87" s="30">
        <v>364.9</v>
      </c>
      <c r="E87" s="29"/>
      <c r="F87" s="30">
        <v>1080</v>
      </c>
      <c r="G87" s="29"/>
      <c r="H87" s="30">
        <v>128.5</v>
      </c>
      <c r="I87" s="29"/>
      <c r="J87" s="29"/>
      <c r="K87" s="29"/>
      <c r="L87" s="29"/>
      <c r="M87" s="30">
        <v>59.14</v>
      </c>
      <c r="N87" s="30">
        <v>1.34</v>
      </c>
      <c r="O87" s="30">
        <v>76.709999999999994</v>
      </c>
      <c r="P87" s="29"/>
      <c r="Q87" s="29"/>
      <c r="R87" s="30">
        <v>41</v>
      </c>
      <c r="S87" s="29"/>
      <c r="T87" s="30">
        <v>70.569999999999993</v>
      </c>
      <c r="U87" s="31">
        <v>382417</v>
      </c>
      <c r="V87" s="30">
        <v>6.05</v>
      </c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0">
        <v>8.4</v>
      </c>
      <c r="AH87" s="30">
        <v>11.6</v>
      </c>
      <c r="AI87" s="29"/>
      <c r="AJ87" s="30">
        <v>100.9</v>
      </c>
      <c r="AK87" s="29"/>
      <c r="AL87" s="30">
        <v>0.89</v>
      </c>
      <c r="AM87" s="30">
        <v>9.43</v>
      </c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30">
        <v>251.6</v>
      </c>
      <c r="BM87" s="30">
        <v>72</v>
      </c>
      <c r="BN87" s="30">
        <v>185.4</v>
      </c>
    </row>
    <row r="88" spans="1:66" ht="15" thickBot="1" x14ac:dyDescent="0.35">
      <c r="A88" s="7">
        <v>35855</v>
      </c>
      <c r="B88" s="12">
        <f t="shared" si="1"/>
        <v>18</v>
      </c>
      <c r="C88" s="8"/>
      <c r="D88" s="10">
        <v>366.9</v>
      </c>
      <c r="E88" s="8"/>
      <c r="F88" s="10">
        <v>966</v>
      </c>
      <c r="G88" s="8"/>
      <c r="H88" s="10">
        <v>141.80000000000001</v>
      </c>
      <c r="I88" s="8"/>
      <c r="J88" s="8"/>
      <c r="K88" s="8"/>
      <c r="L88" s="8"/>
      <c r="M88" s="10">
        <v>59.07</v>
      </c>
      <c r="N88" s="10">
        <v>1.25</v>
      </c>
      <c r="O88" s="10">
        <v>79.489999999999995</v>
      </c>
      <c r="P88" s="8"/>
      <c r="Q88" s="8"/>
      <c r="R88" s="10">
        <v>36</v>
      </c>
      <c r="S88" s="8"/>
      <c r="T88" s="10">
        <v>78.489999999999995</v>
      </c>
      <c r="U88" s="11">
        <v>4100385</v>
      </c>
      <c r="V88" s="10">
        <v>6.09</v>
      </c>
      <c r="W88" s="8"/>
      <c r="X88" s="8"/>
      <c r="Y88" s="8"/>
      <c r="Z88" s="8"/>
      <c r="AA88" s="8"/>
      <c r="AB88" s="8"/>
      <c r="AC88" s="8"/>
      <c r="AD88" s="8"/>
      <c r="AE88" s="8"/>
      <c r="AF88" s="8"/>
      <c r="AG88" s="10">
        <v>8.5</v>
      </c>
      <c r="AH88" s="10">
        <v>11.7</v>
      </c>
      <c r="AI88" s="8"/>
      <c r="AJ88" s="10">
        <v>100.6</v>
      </c>
      <c r="AK88" s="8"/>
      <c r="AL88" s="10">
        <v>0.64</v>
      </c>
      <c r="AM88" s="10">
        <v>8.57</v>
      </c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10">
        <v>283.39999999999998</v>
      </c>
      <c r="BM88" s="10">
        <v>95.7</v>
      </c>
      <c r="BN88" s="10">
        <v>183.7</v>
      </c>
    </row>
    <row r="89" spans="1:66" ht="15" thickBot="1" x14ac:dyDescent="0.35">
      <c r="A89" s="7">
        <v>35886</v>
      </c>
      <c r="B89" s="12">
        <f t="shared" si="1"/>
        <v>18</v>
      </c>
      <c r="C89" s="8"/>
      <c r="D89" s="10">
        <v>364.7</v>
      </c>
      <c r="E89" s="8"/>
      <c r="F89" s="10">
        <v>1004</v>
      </c>
      <c r="G89" s="8"/>
      <c r="H89" s="10">
        <v>132.1</v>
      </c>
      <c r="I89" s="8"/>
      <c r="J89" s="8"/>
      <c r="K89" s="8"/>
      <c r="L89" s="8"/>
      <c r="M89" s="10">
        <v>61.81</v>
      </c>
      <c r="N89" s="10">
        <v>1.27</v>
      </c>
      <c r="O89" s="10">
        <v>83.12</v>
      </c>
      <c r="P89" s="8"/>
      <c r="Q89" s="8"/>
      <c r="R89" s="10">
        <v>30</v>
      </c>
      <c r="S89" s="8"/>
      <c r="T89" s="10">
        <v>75.319999999999993</v>
      </c>
      <c r="U89" s="11">
        <v>3022365</v>
      </c>
      <c r="V89" s="10">
        <v>6.12</v>
      </c>
      <c r="W89" s="8"/>
      <c r="X89" s="8"/>
      <c r="Y89" s="8"/>
      <c r="Z89" s="8"/>
      <c r="AA89" s="8"/>
      <c r="AB89" s="8"/>
      <c r="AC89" s="8"/>
      <c r="AD89" s="8"/>
      <c r="AE89" s="8"/>
      <c r="AF89" s="8"/>
      <c r="AG89" s="10">
        <v>8.5</v>
      </c>
      <c r="AH89" s="10">
        <v>11.7</v>
      </c>
      <c r="AI89" s="8"/>
      <c r="AJ89" s="10">
        <v>100.4</v>
      </c>
      <c r="AK89" s="8"/>
      <c r="AL89" s="10">
        <v>0.38</v>
      </c>
      <c r="AM89" s="10">
        <v>7.95</v>
      </c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10">
        <v>265.8</v>
      </c>
      <c r="BM89" s="10">
        <v>111.8</v>
      </c>
      <c r="BN89" s="10">
        <v>181.3</v>
      </c>
    </row>
    <row r="90" spans="1:66" ht="15" thickBot="1" x14ac:dyDescent="0.35">
      <c r="A90" s="7">
        <v>35916</v>
      </c>
      <c r="B90" s="12">
        <f t="shared" si="1"/>
        <v>18</v>
      </c>
      <c r="C90" s="8"/>
      <c r="D90" s="10">
        <v>372.6</v>
      </c>
      <c r="E90" s="8"/>
      <c r="F90" s="10">
        <v>946</v>
      </c>
      <c r="G90" s="8"/>
      <c r="H90" s="10">
        <v>117.7</v>
      </c>
      <c r="I90" s="8"/>
      <c r="J90" s="8"/>
      <c r="K90" s="8"/>
      <c r="L90" s="8"/>
      <c r="M90" s="10">
        <v>60.36</v>
      </c>
      <c r="N90" s="10">
        <v>1.1200000000000001</v>
      </c>
      <c r="O90" s="10">
        <v>78.56</v>
      </c>
      <c r="P90" s="8"/>
      <c r="Q90" s="8"/>
      <c r="R90" s="10">
        <v>100</v>
      </c>
      <c r="S90" s="8"/>
      <c r="T90" s="10">
        <v>60.28</v>
      </c>
      <c r="U90" s="11">
        <v>357094</v>
      </c>
      <c r="V90" s="10">
        <v>6.15</v>
      </c>
      <c r="W90" s="8"/>
      <c r="X90" s="8"/>
      <c r="Y90" s="8"/>
      <c r="Z90" s="8"/>
      <c r="AA90" s="8"/>
      <c r="AB90" s="8"/>
      <c r="AC90" s="8"/>
      <c r="AD90" s="8"/>
      <c r="AE90" s="8"/>
      <c r="AF90" s="8"/>
      <c r="AG90" s="10">
        <v>8.3000000000000007</v>
      </c>
      <c r="AH90" s="10">
        <v>11.5</v>
      </c>
      <c r="AI90" s="8"/>
      <c r="AJ90" s="10">
        <v>100.5</v>
      </c>
      <c r="AK90" s="8"/>
      <c r="AL90" s="10">
        <v>0.5</v>
      </c>
      <c r="AM90" s="10">
        <v>7.48</v>
      </c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10">
        <v>258.5</v>
      </c>
      <c r="BM90" s="10">
        <v>128.6</v>
      </c>
      <c r="BN90" s="10">
        <v>177.9</v>
      </c>
    </row>
    <row r="91" spans="1:66" ht="15" thickBot="1" x14ac:dyDescent="0.35">
      <c r="A91" s="7">
        <v>35947</v>
      </c>
      <c r="B91" s="12">
        <f t="shared" si="1"/>
        <v>18</v>
      </c>
      <c r="C91" s="8"/>
      <c r="D91" s="10">
        <v>375.7</v>
      </c>
      <c r="E91" s="8"/>
      <c r="F91" s="10">
        <v>856</v>
      </c>
      <c r="G91" s="8"/>
      <c r="H91" s="10">
        <v>135</v>
      </c>
      <c r="I91" s="8"/>
      <c r="J91" s="8"/>
      <c r="K91" s="8"/>
      <c r="L91" s="8"/>
      <c r="M91" s="10">
        <v>200.32</v>
      </c>
      <c r="N91" s="10">
        <v>3.84</v>
      </c>
      <c r="O91" s="10">
        <v>273.08</v>
      </c>
      <c r="P91" s="8"/>
      <c r="Q91" s="8"/>
      <c r="R91" s="10">
        <v>60</v>
      </c>
      <c r="S91" s="8"/>
      <c r="T91" s="10">
        <v>43.04</v>
      </c>
      <c r="U91" s="10">
        <v>316.42</v>
      </c>
      <c r="V91" s="10">
        <v>6.18</v>
      </c>
      <c r="W91" s="8"/>
      <c r="X91" s="8"/>
      <c r="Y91" s="8"/>
      <c r="Z91" s="8"/>
      <c r="AA91" s="8"/>
      <c r="AB91" s="8"/>
      <c r="AC91" s="8"/>
      <c r="AD91" s="8"/>
      <c r="AE91" s="8"/>
      <c r="AF91" s="8"/>
      <c r="AG91" s="10">
        <v>8.1</v>
      </c>
      <c r="AH91" s="10">
        <v>11.3</v>
      </c>
      <c r="AI91" s="8"/>
      <c r="AJ91" s="10">
        <v>100.1</v>
      </c>
      <c r="AK91" s="8"/>
      <c r="AL91" s="10">
        <v>0.08</v>
      </c>
      <c r="AM91" s="10">
        <v>6.4</v>
      </c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10">
        <v>255.8</v>
      </c>
      <c r="BM91" s="10">
        <v>155.69999999999999</v>
      </c>
      <c r="BN91" s="10">
        <v>173.5</v>
      </c>
    </row>
    <row r="92" spans="1:66" ht="15" thickBot="1" x14ac:dyDescent="0.35">
      <c r="A92" s="7">
        <v>35977</v>
      </c>
      <c r="B92" s="12">
        <f t="shared" si="1"/>
        <v>18</v>
      </c>
      <c r="C92" s="8"/>
      <c r="D92" s="10">
        <v>374.5</v>
      </c>
      <c r="E92" s="8"/>
      <c r="F92" s="10">
        <v>825</v>
      </c>
      <c r="G92" s="8"/>
      <c r="H92" s="10">
        <v>115.7</v>
      </c>
      <c r="I92" s="8"/>
      <c r="J92" s="8"/>
      <c r="K92" s="8"/>
      <c r="L92" s="8"/>
      <c r="M92" s="10">
        <v>59.77</v>
      </c>
      <c r="N92" s="10">
        <v>1.1100000000000001</v>
      </c>
      <c r="O92" s="10">
        <v>76.97</v>
      </c>
      <c r="P92" s="8"/>
      <c r="Q92" s="8"/>
      <c r="R92" s="10">
        <v>80</v>
      </c>
      <c r="S92" s="8"/>
      <c r="T92" s="10">
        <v>38.880000000000003</v>
      </c>
      <c r="U92" s="11">
        <v>3047393</v>
      </c>
      <c r="V92" s="10">
        <v>6.22</v>
      </c>
      <c r="W92" s="8"/>
      <c r="X92" s="8"/>
      <c r="Y92" s="8"/>
      <c r="Z92" s="8"/>
      <c r="AA92" s="8"/>
      <c r="AB92" s="8"/>
      <c r="AC92" s="8"/>
      <c r="AD92" s="8"/>
      <c r="AE92" s="8"/>
      <c r="AF92" s="8"/>
      <c r="AG92" s="10">
        <v>8.1</v>
      </c>
      <c r="AH92" s="10">
        <v>11.3</v>
      </c>
      <c r="AI92" s="8"/>
      <c r="AJ92" s="10">
        <v>100.2</v>
      </c>
      <c r="AK92" s="8"/>
      <c r="AL92" s="10">
        <v>0.17</v>
      </c>
      <c r="AM92" s="10">
        <v>5.59</v>
      </c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10">
        <v>258.2</v>
      </c>
      <c r="BM92" s="10">
        <v>179.9</v>
      </c>
      <c r="BN92" s="10">
        <v>169.2</v>
      </c>
    </row>
    <row r="93" spans="1:66" ht="15" thickBot="1" x14ac:dyDescent="0.35">
      <c r="A93" s="7">
        <v>36008</v>
      </c>
      <c r="B93" s="12">
        <f t="shared" si="1"/>
        <v>18</v>
      </c>
      <c r="C93" s="8"/>
      <c r="D93" s="10">
        <v>365.6</v>
      </c>
      <c r="E93" s="8"/>
      <c r="F93" s="10">
        <v>817</v>
      </c>
      <c r="G93" s="8"/>
      <c r="H93" s="10">
        <v>112.8</v>
      </c>
      <c r="I93" s="8"/>
      <c r="J93" s="8"/>
      <c r="K93" s="8"/>
      <c r="L93" s="8"/>
      <c r="M93" s="10">
        <v>62.64</v>
      </c>
      <c r="N93" s="10">
        <v>1.1399999999999999</v>
      </c>
      <c r="O93" s="10">
        <v>81.41</v>
      </c>
      <c r="P93" s="8"/>
      <c r="Q93" s="8"/>
      <c r="R93" s="10">
        <v>60</v>
      </c>
      <c r="S93" s="8"/>
      <c r="T93" s="10">
        <v>25.38</v>
      </c>
      <c r="U93" s="11">
        <v>2086136</v>
      </c>
      <c r="V93" s="10">
        <v>6.75</v>
      </c>
      <c r="W93" s="8"/>
      <c r="X93" s="8"/>
      <c r="Y93" s="8"/>
      <c r="Z93" s="8"/>
      <c r="AA93" s="8"/>
      <c r="AB93" s="8"/>
      <c r="AC93" s="8"/>
      <c r="AD93" s="8"/>
      <c r="AE93" s="8"/>
      <c r="AF93" s="8"/>
      <c r="AG93" s="10">
        <v>8.3000000000000007</v>
      </c>
      <c r="AH93" s="10">
        <v>11.6</v>
      </c>
      <c r="AI93" s="8"/>
      <c r="AJ93" s="10">
        <v>103.7</v>
      </c>
      <c r="AK93" s="8"/>
      <c r="AL93" s="10">
        <v>3.67</v>
      </c>
      <c r="AM93" s="10">
        <v>9.6199999999999992</v>
      </c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10">
        <v>258.39999999999998</v>
      </c>
      <c r="BM93" s="10">
        <v>293.5</v>
      </c>
      <c r="BN93" s="10">
        <v>166.2</v>
      </c>
    </row>
    <row r="94" spans="1:66" ht="15" thickBot="1" x14ac:dyDescent="0.35">
      <c r="A94" s="7">
        <v>36039</v>
      </c>
      <c r="B94" s="12">
        <f t="shared" si="1"/>
        <v>18</v>
      </c>
      <c r="C94" s="8"/>
      <c r="D94" s="10">
        <v>350.5</v>
      </c>
      <c r="E94" s="8"/>
      <c r="F94" s="10">
        <v>946</v>
      </c>
      <c r="G94" s="8"/>
      <c r="H94" s="10">
        <v>140</v>
      </c>
      <c r="I94" s="8"/>
      <c r="J94" s="8"/>
      <c r="K94" s="8"/>
      <c r="L94" s="8"/>
      <c r="M94" s="10">
        <v>130.93</v>
      </c>
      <c r="N94" s="10">
        <v>2.2599999999999998</v>
      </c>
      <c r="O94" s="10">
        <v>163.24</v>
      </c>
      <c r="P94" s="8"/>
      <c r="Q94" s="8"/>
      <c r="R94" s="10">
        <v>60</v>
      </c>
      <c r="S94" s="8"/>
      <c r="T94" s="10">
        <v>98.26</v>
      </c>
      <c r="U94" s="11">
        <v>1930188</v>
      </c>
      <c r="V94" s="10">
        <v>14.41</v>
      </c>
      <c r="W94" s="8"/>
      <c r="X94" s="8"/>
      <c r="Y94" s="8"/>
      <c r="Z94" s="8"/>
      <c r="AA94" s="8"/>
      <c r="AB94" s="8"/>
      <c r="AC94" s="8"/>
      <c r="AD94" s="8"/>
      <c r="AE94" s="8"/>
      <c r="AF94" s="8"/>
      <c r="AG94" s="10">
        <v>8.6</v>
      </c>
      <c r="AH94" s="10">
        <v>11.9</v>
      </c>
      <c r="AI94" s="8"/>
      <c r="AJ94" s="10">
        <v>138.4</v>
      </c>
      <c r="AK94" s="8"/>
      <c r="AL94" s="10">
        <v>38.43</v>
      </c>
      <c r="AM94" s="10">
        <v>52.21</v>
      </c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10">
        <v>247.5</v>
      </c>
      <c r="BM94" s="10">
        <v>445.4</v>
      </c>
      <c r="BN94" s="10">
        <v>165.5</v>
      </c>
    </row>
    <row r="95" spans="1:66" ht="15" thickBot="1" x14ac:dyDescent="0.35">
      <c r="A95" s="7">
        <v>36069</v>
      </c>
      <c r="B95" s="12">
        <f t="shared" si="1"/>
        <v>18</v>
      </c>
      <c r="C95" s="8"/>
      <c r="D95" s="10">
        <v>374.1</v>
      </c>
      <c r="E95" s="8"/>
      <c r="F95" s="10">
        <v>955</v>
      </c>
      <c r="G95" s="8"/>
      <c r="H95" s="10">
        <v>158.6</v>
      </c>
      <c r="I95" s="8"/>
      <c r="J95" s="8"/>
      <c r="K95" s="8"/>
      <c r="L95" s="8"/>
      <c r="M95" s="10">
        <v>148.30000000000001</v>
      </c>
      <c r="N95" s="10">
        <v>2.5099999999999998</v>
      </c>
      <c r="O95" s="10">
        <v>171.86</v>
      </c>
      <c r="P95" s="8"/>
      <c r="Q95" s="8"/>
      <c r="R95" s="10">
        <v>60</v>
      </c>
      <c r="S95" s="8"/>
      <c r="T95" s="10">
        <v>25.92</v>
      </c>
      <c r="U95" s="11">
        <v>1328621</v>
      </c>
      <c r="V95" s="10">
        <v>15.91</v>
      </c>
      <c r="W95" s="8"/>
      <c r="X95" s="8"/>
      <c r="Y95" s="8"/>
      <c r="Z95" s="8"/>
      <c r="AA95" s="8"/>
      <c r="AB95" s="8"/>
      <c r="AC95" s="8"/>
      <c r="AD95" s="8"/>
      <c r="AE95" s="8"/>
      <c r="AF95" s="8"/>
      <c r="AG95" s="10">
        <v>8.9</v>
      </c>
      <c r="AH95" s="10">
        <v>12.3</v>
      </c>
      <c r="AI95" s="8"/>
      <c r="AJ95" s="10">
        <v>104.5</v>
      </c>
      <c r="AK95" s="8"/>
      <c r="AL95" s="10">
        <v>4.54</v>
      </c>
      <c r="AM95" s="10">
        <v>58.85</v>
      </c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10">
        <v>275.89999999999998</v>
      </c>
      <c r="BM95" s="10">
        <v>234.2</v>
      </c>
      <c r="BN95" s="10">
        <v>167</v>
      </c>
    </row>
    <row r="96" spans="1:66" ht="15" thickBot="1" x14ac:dyDescent="0.35">
      <c r="A96" s="7">
        <v>36100</v>
      </c>
      <c r="B96" s="12">
        <f t="shared" si="1"/>
        <v>18</v>
      </c>
      <c r="C96" s="8"/>
      <c r="D96" s="10">
        <v>386.9</v>
      </c>
      <c r="E96" s="8"/>
      <c r="F96" s="10">
        <v>941</v>
      </c>
      <c r="G96" s="8"/>
      <c r="H96" s="10">
        <v>167.4</v>
      </c>
      <c r="I96" s="8"/>
      <c r="J96" s="8"/>
      <c r="K96" s="8"/>
      <c r="L96" s="8"/>
      <c r="M96" s="10">
        <v>153.11000000000001</v>
      </c>
      <c r="N96" s="10">
        <v>2.59</v>
      </c>
      <c r="O96" s="10">
        <v>180.63</v>
      </c>
      <c r="P96" s="8"/>
      <c r="Q96" s="8"/>
      <c r="R96" s="10">
        <v>60</v>
      </c>
      <c r="S96" s="8"/>
      <c r="T96" s="10">
        <v>41.24</v>
      </c>
      <c r="U96" s="11">
        <v>631326</v>
      </c>
      <c r="V96" s="10">
        <v>16.47</v>
      </c>
      <c r="W96" s="8"/>
      <c r="X96" s="8"/>
      <c r="Y96" s="8"/>
      <c r="Z96" s="8"/>
      <c r="AA96" s="8"/>
      <c r="AB96" s="8"/>
      <c r="AC96" s="8"/>
      <c r="AD96" s="8"/>
      <c r="AE96" s="8"/>
      <c r="AF96" s="8"/>
      <c r="AG96" s="10">
        <v>9.4</v>
      </c>
      <c r="AH96" s="10">
        <v>12.8</v>
      </c>
      <c r="AI96" s="8"/>
      <c r="AJ96" s="10">
        <v>105.7</v>
      </c>
      <c r="AK96" s="8"/>
      <c r="AL96" s="10">
        <v>5.67</v>
      </c>
      <c r="AM96" s="10">
        <v>66.84</v>
      </c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10">
        <v>271.3</v>
      </c>
      <c r="BM96" s="10">
        <v>149.19999999999999</v>
      </c>
      <c r="BN96" s="10">
        <v>170</v>
      </c>
    </row>
    <row r="97" spans="1:66" ht="15" thickBot="1" x14ac:dyDescent="0.35">
      <c r="A97" s="7">
        <v>36130</v>
      </c>
      <c r="B97" s="12">
        <f t="shared" si="1"/>
        <v>18</v>
      </c>
      <c r="C97" s="8"/>
      <c r="D97" s="10">
        <v>407.4</v>
      </c>
      <c r="E97" s="8"/>
      <c r="F97" s="10">
        <v>791</v>
      </c>
      <c r="G97" s="8"/>
      <c r="H97" s="10">
        <v>202.3</v>
      </c>
      <c r="I97" s="8"/>
      <c r="J97" s="8"/>
      <c r="K97" s="8"/>
      <c r="L97" s="8"/>
      <c r="M97" s="10">
        <v>183.31</v>
      </c>
      <c r="N97" s="10">
        <v>3.07</v>
      </c>
      <c r="O97" s="10">
        <v>220.14</v>
      </c>
      <c r="P97" s="8"/>
      <c r="Q97" s="8"/>
      <c r="R97" s="10">
        <v>60</v>
      </c>
      <c r="S97" s="8"/>
      <c r="T97" s="10">
        <v>46.4</v>
      </c>
      <c r="U97" s="11">
        <v>553852</v>
      </c>
      <c r="V97" s="10">
        <v>19.989999999999998</v>
      </c>
      <c r="W97" s="8"/>
      <c r="X97" s="8"/>
      <c r="Y97" s="8"/>
      <c r="Z97" s="8"/>
      <c r="AA97" s="8"/>
      <c r="AB97" s="8"/>
      <c r="AC97" s="8"/>
      <c r="AD97" s="8"/>
      <c r="AE97" s="8"/>
      <c r="AF97" s="8"/>
      <c r="AG97" s="10">
        <v>9.6999999999999993</v>
      </c>
      <c r="AH97" s="10">
        <v>13.2</v>
      </c>
      <c r="AI97" s="8"/>
      <c r="AJ97" s="10">
        <v>111.6</v>
      </c>
      <c r="AK97" s="8"/>
      <c r="AL97" s="10">
        <v>11.61</v>
      </c>
      <c r="AM97" s="10">
        <v>84.44</v>
      </c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10">
        <v>280.89999999999998</v>
      </c>
      <c r="BM97" s="10">
        <v>98.1</v>
      </c>
      <c r="BN97" s="10">
        <v>173.7</v>
      </c>
    </row>
    <row r="98" spans="1:66" ht="15" thickBot="1" x14ac:dyDescent="0.35">
      <c r="A98" s="7">
        <v>36161</v>
      </c>
      <c r="B98" s="12">
        <f t="shared" si="1"/>
        <v>19</v>
      </c>
      <c r="C98" s="8"/>
      <c r="D98" s="10">
        <v>453.7</v>
      </c>
      <c r="E98" s="8"/>
      <c r="F98" s="10">
        <v>827</v>
      </c>
      <c r="G98" s="8"/>
      <c r="H98" s="10">
        <v>187.6</v>
      </c>
      <c r="I98" s="10">
        <v>14.1</v>
      </c>
      <c r="J98" s="8"/>
      <c r="K98" s="8"/>
      <c r="L98" s="8"/>
      <c r="M98" s="10">
        <v>201.5</v>
      </c>
      <c r="N98" s="10">
        <v>3.6</v>
      </c>
      <c r="O98" s="10">
        <v>248.41</v>
      </c>
      <c r="P98" s="8"/>
      <c r="Q98" s="8"/>
      <c r="R98" s="10">
        <v>60</v>
      </c>
      <c r="S98" s="8"/>
      <c r="T98" s="10">
        <v>45.31</v>
      </c>
      <c r="U98" s="11">
        <v>691467</v>
      </c>
      <c r="V98" s="10">
        <v>22.28</v>
      </c>
      <c r="W98" s="8"/>
      <c r="X98" s="8"/>
      <c r="Y98" s="8"/>
      <c r="Z98" s="8"/>
      <c r="AA98" s="8"/>
      <c r="AB98" s="8"/>
      <c r="AC98" s="8"/>
      <c r="AD98" s="8"/>
      <c r="AE98" s="8"/>
      <c r="AF98" s="8"/>
      <c r="AG98" s="10">
        <v>10.1</v>
      </c>
      <c r="AH98" s="10">
        <v>12.2</v>
      </c>
      <c r="AI98" s="8"/>
      <c r="AJ98" s="10">
        <v>108.4</v>
      </c>
      <c r="AK98" s="8"/>
      <c r="AL98" s="10">
        <v>8.3800000000000008</v>
      </c>
      <c r="AM98" s="10">
        <v>96.92</v>
      </c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10">
        <v>277.7</v>
      </c>
      <c r="BM98" s="10">
        <v>67</v>
      </c>
      <c r="BN98" s="10">
        <v>177.3</v>
      </c>
    </row>
    <row r="99" spans="1:66" ht="15" thickBot="1" x14ac:dyDescent="0.35">
      <c r="A99" s="7">
        <v>36192</v>
      </c>
      <c r="B99" s="12">
        <f t="shared" si="1"/>
        <v>19</v>
      </c>
      <c r="C99" s="8"/>
      <c r="D99" s="10">
        <v>450.6</v>
      </c>
      <c r="E99" s="8"/>
      <c r="F99" s="10">
        <v>964</v>
      </c>
      <c r="G99" s="8"/>
      <c r="H99" s="10">
        <v>197.8</v>
      </c>
      <c r="I99" s="10">
        <v>16.3</v>
      </c>
      <c r="J99" s="8"/>
      <c r="K99" s="8"/>
      <c r="L99" s="8"/>
      <c r="M99" s="10">
        <v>207.23</v>
      </c>
      <c r="N99" s="10">
        <v>3.98</v>
      </c>
      <c r="O99" s="10">
        <v>261.73</v>
      </c>
      <c r="P99" s="8"/>
      <c r="Q99" s="8"/>
      <c r="R99" s="10">
        <v>60</v>
      </c>
      <c r="S99" s="8"/>
      <c r="T99" s="10">
        <v>54.97</v>
      </c>
      <c r="U99" s="11">
        <v>596804</v>
      </c>
      <c r="V99" s="10">
        <v>22.91</v>
      </c>
      <c r="W99" s="8"/>
      <c r="X99" s="8"/>
      <c r="Y99" s="8"/>
      <c r="Z99" s="8"/>
      <c r="AA99" s="8"/>
      <c r="AB99" s="8"/>
      <c r="AC99" s="8"/>
      <c r="AD99" s="8"/>
      <c r="AE99" s="8"/>
      <c r="AF99" s="8"/>
      <c r="AG99" s="10">
        <v>10.4</v>
      </c>
      <c r="AH99" s="10">
        <v>14.6</v>
      </c>
      <c r="AI99" s="8"/>
      <c r="AJ99" s="10">
        <v>104.1</v>
      </c>
      <c r="AK99" s="8"/>
      <c r="AL99" s="10">
        <v>4.13</v>
      </c>
      <c r="AM99" s="10">
        <v>103.24</v>
      </c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10">
        <v>252.1</v>
      </c>
      <c r="BM99" s="10">
        <v>70</v>
      </c>
      <c r="BN99" s="10">
        <v>179.9</v>
      </c>
    </row>
    <row r="100" spans="1:66" ht="15" thickBot="1" x14ac:dyDescent="0.35">
      <c r="A100" s="7">
        <v>36220</v>
      </c>
      <c r="B100" s="12">
        <f t="shared" si="1"/>
        <v>19</v>
      </c>
      <c r="C100" s="8"/>
      <c r="D100" s="10">
        <v>471.3</v>
      </c>
      <c r="E100" s="8"/>
      <c r="F100" s="10">
        <v>902</v>
      </c>
      <c r="G100" s="8"/>
      <c r="H100" s="10">
        <v>238.7</v>
      </c>
      <c r="I100" s="10">
        <v>20.5</v>
      </c>
      <c r="J100" s="8"/>
      <c r="K100" s="8"/>
      <c r="L100" s="8"/>
      <c r="M100" s="10">
        <v>211.62</v>
      </c>
      <c r="N100" s="10">
        <v>3.85</v>
      </c>
      <c r="O100" s="10">
        <v>274.14</v>
      </c>
      <c r="P100" s="8"/>
      <c r="Q100" s="8"/>
      <c r="R100" s="10">
        <v>60</v>
      </c>
      <c r="S100" s="8"/>
      <c r="T100" s="10">
        <v>79.41</v>
      </c>
      <c r="U100" s="11">
        <v>557139</v>
      </c>
      <c r="V100" s="10">
        <v>23.5</v>
      </c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10">
        <v>10</v>
      </c>
      <c r="AH100" s="10">
        <v>14.1</v>
      </c>
      <c r="AI100" s="8"/>
      <c r="AJ100" s="10">
        <v>102.8</v>
      </c>
      <c r="AK100" s="8"/>
      <c r="AL100" s="10">
        <v>2.79</v>
      </c>
      <c r="AM100" s="10">
        <v>107.58</v>
      </c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10">
        <v>291.39999999999998</v>
      </c>
      <c r="BM100" s="10">
        <v>93.5</v>
      </c>
      <c r="BN100" s="10">
        <v>181.2</v>
      </c>
    </row>
    <row r="101" spans="1:66" ht="15" thickBot="1" x14ac:dyDescent="0.35">
      <c r="A101" s="7">
        <v>36251</v>
      </c>
      <c r="B101" s="12">
        <f t="shared" si="1"/>
        <v>19</v>
      </c>
      <c r="C101" s="8"/>
      <c r="D101" s="10">
        <v>482.2</v>
      </c>
      <c r="E101" s="8"/>
      <c r="F101" s="10">
        <v>1091</v>
      </c>
      <c r="G101" s="8"/>
      <c r="H101" s="10">
        <v>236.6</v>
      </c>
      <c r="I101" s="10">
        <v>19.600000000000001</v>
      </c>
      <c r="J101" s="8"/>
      <c r="K101" s="8"/>
      <c r="L101" s="8"/>
      <c r="M101" s="10">
        <v>219.8</v>
      </c>
      <c r="N101" s="10">
        <v>3.93</v>
      </c>
      <c r="O101" s="10">
        <v>278.83</v>
      </c>
      <c r="P101" s="8"/>
      <c r="Q101" s="8"/>
      <c r="R101" s="10">
        <v>60</v>
      </c>
      <c r="S101" s="8"/>
      <c r="T101" s="10">
        <v>87.02</v>
      </c>
      <c r="U101" s="11">
        <v>754029</v>
      </c>
      <c r="V101" s="10">
        <v>24.73</v>
      </c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10">
        <v>9.6</v>
      </c>
      <c r="AH101" s="10">
        <v>13.4</v>
      </c>
      <c r="AI101" s="8"/>
      <c r="AJ101" s="10">
        <v>103</v>
      </c>
      <c r="AK101" s="8"/>
      <c r="AL101" s="10">
        <v>3.03</v>
      </c>
      <c r="AM101" s="10">
        <v>113.06</v>
      </c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10">
        <v>277.10000000000002</v>
      </c>
      <c r="BM101" s="10">
        <v>110.8</v>
      </c>
      <c r="BN101" s="10">
        <v>181</v>
      </c>
    </row>
    <row r="102" spans="1:66" ht="15" thickBot="1" x14ac:dyDescent="0.35">
      <c r="A102" s="7">
        <v>36281</v>
      </c>
      <c r="B102" s="12">
        <f t="shared" si="1"/>
        <v>19</v>
      </c>
      <c r="C102" s="8"/>
      <c r="D102" s="10">
        <v>518.79999999999995</v>
      </c>
      <c r="E102" s="8"/>
      <c r="F102" s="10">
        <v>982</v>
      </c>
      <c r="G102" s="8"/>
      <c r="H102" s="10">
        <v>225.9</v>
      </c>
      <c r="I102" s="10">
        <v>22</v>
      </c>
      <c r="J102" s="8"/>
      <c r="K102" s="8"/>
      <c r="L102" s="8"/>
      <c r="M102" s="10">
        <v>212.75</v>
      </c>
      <c r="N102" s="10">
        <v>4.0599999999999996</v>
      </c>
      <c r="O102" s="10">
        <v>274.37</v>
      </c>
      <c r="P102" s="8"/>
      <c r="Q102" s="8"/>
      <c r="R102" s="10">
        <v>60</v>
      </c>
      <c r="S102" s="8"/>
      <c r="T102" s="10">
        <v>106.75</v>
      </c>
      <c r="U102" s="11">
        <v>765215</v>
      </c>
      <c r="V102" s="10">
        <v>24.46</v>
      </c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10">
        <v>9.1</v>
      </c>
      <c r="AH102" s="10">
        <v>12.7</v>
      </c>
      <c r="AI102" s="8"/>
      <c r="AJ102" s="10">
        <v>102.2</v>
      </c>
      <c r="AK102" s="8"/>
      <c r="AL102" s="10">
        <v>2.2200000000000002</v>
      </c>
      <c r="AM102" s="10">
        <v>116.71</v>
      </c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10">
        <v>282.10000000000002</v>
      </c>
      <c r="BM102" s="10">
        <v>128.80000000000001</v>
      </c>
      <c r="BN102" s="10">
        <v>179.8</v>
      </c>
    </row>
    <row r="103" spans="1:66" ht="15" thickBot="1" x14ac:dyDescent="0.35">
      <c r="A103" s="7">
        <v>36312</v>
      </c>
      <c r="B103" s="12">
        <f t="shared" si="1"/>
        <v>19</v>
      </c>
      <c r="C103" s="8"/>
      <c r="D103" s="10">
        <v>553.70000000000005</v>
      </c>
      <c r="E103" s="8"/>
      <c r="F103" s="10">
        <v>970</v>
      </c>
      <c r="G103" s="8"/>
      <c r="H103" s="10">
        <v>246.7</v>
      </c>
      <c r="I103" s="10">
        <v>27.5</v>
      </c>
      <c r="J103" s="8"/>
      <c r="K103" s="8"/>
      <c r="L103" s="8"/>
      <c r="M103" s="10">
        <v>200.32</v>
      </c>
      <c r="N103" s="10">
        <v>3.84</v>
      </c>
      <c r="O103" s="10">
        <v>273.08</v>
      </c>
      <c r="P103" s="8"/>
      <c r="Q103" s="8"/>
      <c r="R103" s="10">
        <v>55</v>
      </c>
      <c r="S103" s="8"/>
      <c r="T103" s="10">
        <v>122.44</v>
      </c>
      <c r="U103" s="11">
        <v>691459</v>
      </c>
      <c r="V103" s="10">
        <v>24.29</v>
      </c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10">
        <v>8.8000000000000007</v>
      </c>
      <c r="AH103" s="10">
        <v>12.3</v>
      </c>
      <c r="AI103" s="8"/>
      <c r="AJ103" s="10">
        <v>101.9</v>
      </c>
      <c r="AK103" s="8"/>
      <c r="AL103" s="10">
        <v>1.91</v>
      </c>
      <c r="AM103" s="10">
        <v>120.67</v>
      </c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10">
        <v>271.89999999999998</v>
      </c>
      <c r="BM103" s="10">
        <v>156.1</v>
      </c>
      <c r="BN103" s="10">
        <v>178.3</v>
      </c>
    </row>
    <row r="104" spans="1:66" ht="15" thickBot="1" x14ac:dyDescent="0.35">
      <c r="A104" s="7">
        <v>36342</v>
      </c>
      <c r="B104" s="12">
        <f t="shared" si="1"/>
        <v>19</v>
      </c>
      <c r="C104" s="8"/>
      <c r="D104" s="10">
        <v>581.5</v>
      </c>
      <c r="E104" s="8"/>
      <c r="F104" s="10">
        <v>1003</v>
      </c>
      <c r="G104" s="8"/>
      <c r="H104" s="10">
        <v>256.8</v>
      </c>
      <c r="I104" s="10">
        <v>29.3</v>
      </c>
      <c r="J104" s="8"/>
      <c r="K104" s="8"/>
      <c r="L104" s="8"/>
      <c r="M104" s="10">
        <v>196.29</v>
      </c>
      <c r="N104" s="10">
        <v>3.96</v>
      </c>
      <c r="O104" s="10">
        <v>267.52999999999997</v>
      </c>
      <c r="P104" s="8"/>
      <c r="Q104" s="8"/>
      <c r="R104" s="10">
        <v>55</v>
      </c>
      <c r="S104" s="8"/>
      <c r="T104" s="10">
        <v>135.96</v>
      </c>
      <c r="U104" s="11">
        <v>918333</v>
      </c>
      <c r="V104" s="10">
        <v>24.3</v>
      </c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10">
        <v>8.6999999999999993</v>
      </c>
      <c r="AH104" s="10">
        <v>12.1</v>
      </c>
      <c r="AI104" s="8"/>
      <c r="AJ104" s="10">
        <v>102.8</v>
      </c>
      <c r="AK104" s="8"/>
      <c r="AL104" s="10">
        <v>2.82</v>
      </c>
      <c r="AM104" s="10">
        <v>126.51</v>
      </c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10">
        <v>276.2</v>
      </c>
      <c r="BM104" s="10">
        <v>191</v>
      </c>
      <c r="BN104" s="10">
        <v>177.1</v>
      </c>
    </row>
    <row r="105" spans="1:66" ht="15" thickBot="1" x14ac:dyDescent="0.35">
      <c r="A105" s="7">
        <v>36373</v>
      </c>
      <c r="B105" s="12">
        <f t="shared" si="1"/>
        <v>19</v>
      </c>
      <c r="C105" s="8"/>
      <c r="D105" s="10">
        <v>596</v>
      </c>
      <c r="E105" s="8"/>
      <c r="F105" s="10">
        <v>1038</v>
      </c>
      <c r="G105" s="8"/>
      <c r="H105" s="10">
        <v>272.8</v>
      </c>
      <c r="I105" s="10">
        <v>29.1</v>
      </c>
      <c r="J105" s="8"/>
      <c r="K105" s="8"/>
      <c r="L105" s="8"/>
      <c r="M105" s="10">
        <v>199.59</v>
      </c>
      <c r="N105" s="10">
        <v>4.1100000000000003</v>
      </c>
      <c r="O105" s="10">
        <v>272.10000000000002</v>
      </c>
      <c r="P105" s="8"/>
      <c r="Q105" s="8"/>
      <c r="R105" s="10">
        <v>55</v>
      </c>
      <c r="S105" s="8"/>
      <c r="T105" s="10">
        <v>108.75</v>
      </c>
      <c r="U105" s="11">
        <v>990961</v>
      </c>
      <c r="V105" s="10">
        <v>24.71</v>
      </c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10">
        <v>8.6999999999999993</v>
      </c>
      <c r="AH105" s="10">
        <v>12</v>
      </c>
      <c r="AI105" s="8"/>
      <c r="AJ105" s="10">
        <v>101.2</v>
      </c>
      <c r="AK105" s="8"/>
      <c r="AL105" s="10">
        <v>1.1599999999999999</v>
      </c>
      <c r="AM105" s="10">
        <v>121.03</v>
      </c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10">
        <v>281.2</v>
      </c>
      <c r="BM105" s="10">
        <v>307.89999999999998</v>
      </c>
      <c r="BN105" s="10">
        <v>176.6</v>
      </c>
    </row>
    <row r="106" spans="1:66" ht="15" thickBot="1" x14ac:dyDescent="0.35">
      <c r="A106" s="7">
        <v>36404</v>
      </c>
      <c r="B106" s="12">
        <f t="shared" si="1"/>
        <v>19</v>
      </c>
      <c r="C106" s="8"/>
      <c r="D106" s="10">
        <v>605.70000000000005</v>
      </c>
      <c r="E106" s="8"/>
      <c r="F106" s="10">
        <v>1243</v>
      </c>
      <c r="G106" s="8"/>
      <c r="H106" s="10">
        <v>291.7</v>
      </c>
      <c r="I106" s="10">
        <v>33</v>
      </c>
      <c r="J106" s="8"/>
      <c r="K106" s="8"/>
      <c r="L106" s="8"/>
      <c r="M106" s="10">
        <v>210.67</v>
      </c>
      <c r="N106" s="10">
        <v>4.18</v>
      </c>
      <c r="O106" s="10">
        <v>295.83</v>
      </c>
      <c r="P106" s="8"/>
      <c r="Q106" s="8"/>
      <c r="R106" s="10">
        <v>55</v>
      </c>
      <c r="S106" s="8"/>
      <c r="T106" s="10">
        <v>98.26</v>
      </c>
      <c r="U106" s="11">
        <v>1227992</v>
      </c>
      <c r="V106" s="10">
        <v>25.46</v>
      </c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10">
        <v>8.8000000000000007</v>
      </c>
      <c r="AH106" s="10">
        <v>12.1</v>
      </c>
      <c r="AI106" s="8"/>
      <c r="AJ106" s="10">
        <v>101.5</v>
      </c>
      <c r="AK106" s="8"/>
      <c r="AL106" s="10">
        <v>1.48</v>
      </c>
      <c r="AM106" s="10">
        <v>62.03</v>
      </c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10">
        <v>275.2</v>
      </c>
      <c r="BM106" s="10">
        <v>472.1</v>
      </c>
      <c r="BN106" s="10">
        <v>177.1</v>
      </c>
    </row>
    <row r="107" spans="1:66" ht="15" thickBot="1" x14ac:dyDescent="0.35">
      <c r="A107" s="7">
        <v>36434</v>
      </c>
      <c r="B107" s="12">
        <f t="shared" si="1"/>
        <v>19</v>
      </c>
      <c r="C107" s="8"/>
      <c r="D107" s="10">
        <v>611.9</v>
      </c>
      <c r="E107" s="8"/>
      <c r="F107" s="10">
        <v>1351</v>
      </c>
      <c r="G107" s="8"/>
      <c r="H107" s="10">
        <v>308.5</v>
      </c>
      <c r="I107" s="10">
        <v>30.9</v>
      </c>
      <c r="J107" s="8"/>
      <c r="K107" s="8"/>
      <c r="L107" s="8"/>
      <c r="M107" s="10">
        <v>259.32</v>
      </c>
      <c r="N107" s="10">
        <v>4.5199999999999996</v>
      </c>
      <c r="O107" s="10">
        <v>351.74</v>
      </c>
      <c r="P107" s="8"/>
      <c r="Q107" s="8"/>
      <c r="R107" s="10">
        <v>55</v>
      </c>
      <c r="S107" s="8"/>
      <c r="T107" s="10">
        <v>98.56</v>
      </c>
      <c r="U107" s="11">
        <v>1164942</v>
      </c>
      <c r="V107" s="10">
        <v>25.73</v>
      </c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10">
        <v>8.9</v>
      </c>
      <c r="AH107" s="10">
        <v>12.4</v>
      </c>
      <c r="AI107" s="8"/>
      <c r="AJ107" s="10">
        <v>101.4</v>
      </c>
      <c r="AK107" s="8"/>
      <c r="AL107" s="10">
        <v>1.37</v>
      </c>
      <c r="AM107" s="10">
        <v>57.12</v>
      </c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10">
        <v>292.8</v>
      </c>
      <c r="BM107" s="10">
        <v>256.89999999999998</v>
      </c>
      <c r="BN107" s="10">
        <v>178.4</v>
      </c>
    </row>
    <row r="108" spans="1:66" ht="15" thickBot="1" x14ac:dyDescent="0.35">
      <c r="A108" s="7">
        <v>36465</v>
      </c>
      <c r="B108" s="12">
        <f t="shared" si="1"/>
        <v>19</v>
      </c>
      <c r="C108" s="8"/>
      <c r="D108" s="10">
        <v>639.4</v>
      </c>
      <c r="E108" s="8"/>
      <c r="F108" s="10">
        <v>1351</v>
      </c>
      <c r="G108" s="8"/>
      <c r="H108" s="10">
        <v>321.60000000000002</v>
      </c>
      <c r="I108" s="10">
        <v>29.9</v>
      </c>
      <c r="J108" s="8"/>
      <c r="K108" s="8"/>
      <c r="L108" s="8"/>
      <c r="M108" s="10">
        <v>249.9</v>
      </c>
      <c r="N108" s="10">
        <v>4.3899999999999997</v>
      </c>
      <c r="O108" s="10">
        <v>370.65</v>
      </c>
      <c r="P108" s="8"/>
      <c r="Q108" s="8"/>
      <c r="R108" s="10">
        <v>55</v>
      </c>
      <c r="S108" s="8"/>
      <c r="T108" s="10">
        <v>120.43</v>
      </c>
      <c r="U108" s="11">
        <v>1154416</v>
      </c>
      <c r="V108" s="10">
        <v>26.31</v>
      </c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10">
        <v>9.1</v>
      </c>
      <c r="AH108" s="10">
        <v>12.6</v>
      </c>
      <c r="AI108" s="8"/>
      <c r="AJ108" s="10">
        <v>101.2</v>
      </c>
      <c r="AK108" s="8"/>
      <c r="AL108" s="10">
        <v>1.23</v>
      </c>
      <c r="AM108" s="10">
        <v>50.52</v>
      </c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10">
        <v>288.89999999999998</v>
      </c>
      <c r="BM108" s="10">
        <v>159.5</v>
      </c>
      <c r="BN108" s="10">
        <v>180.3</v>
      </c>
    </row>
    <row r="109" spans="1:66" ht="15" thickBot="1" x14ac:dyDescent="0.35">
      <c r="A109" s="7">
        <v>36495</v>
      </c>
      <c r="B109" s="12">
        <f t="shared" si="1"/>
        <v>19</v>
      </c>
      <c r="C109" s="8"/>
      <c r="D109" s="10">
        <v>663.5</v>
      </c>
      <c r="E109" s="8"/>
      <c r="F109" s="10">
        <v>1319</v>
      </c>
      <c r="G109" s="8"/>
      <c r="H109" s="10">
        <v>365.5</v>
      </c>
      <c r="I109" s="10">
        <v>35.6</v>
      </c>
      <c r="J109" s="8"/>
      <c r="K109" s="8"/>
      <c r="L109" s="8"/>
      <c r="M109" s="10">
        <v>246.36</v>
      </c>
      <c r="N109" s="10">
        <v>4.4800000000000004</v>
      </c>
      <c r="O109" s="10">
        <v>381.6</v>
      </c>
      <c r="P109" s="8"/>
      <c r="Q109" s="8"/>
      <c r="R109" s="10">
        <v>55</v>
      </c>
      <c r="S109" s="8"/>
      <c r="T109" s="10">
        <v>133.21</v>
      </c>
      <c r="U109" s="11">
        <v>849403</v>
      </c>
      <c r="V109" s="10">
        <v>26.79</v>
      </c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10">
        <v>8.9</v>
      </c>
      <c r="AH109" s="10">
        <v>12.4</v>
      </c>
      <c r="AI109" s="8"/>
      <c r="AJ109" s="10">
        <v>101.3</v>
      </c>
      <c r="AK109" s="8"/>
      <c r="AL109" s="10">
        <v>1.26</v>
      </c>
      <c r="AM109" s="10">
        <v>36.56</v>
      </c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10">
        <v>305.60000000000002</v>
      </c>
      <c r="BM109" s="10">
        <v>101</v>
      </c>
      <c r="BN109" s="10">
        <v>182.2</v>
      </c>
    </row>
    <row r="110" spans="1:66" ht="15" thickBot="1" x14ac:dyDescent="0.35">
      <c r="A110" s="7">
        <v>36526</v>
      </c>
      <c r="B110" s="12">
        <f t="shared" si="1"/>
        <v>19</v>
      </c>
      <c r="C110" s="8"/>
      <c r="D110" s="10">
        <v>714.6</v>
      </c>
      <c r="E110" s="8"/>
      <c r="F110" s="10">
        <v>1319</v>
      </c>
      <c r="G110" s="8"/>
      <c r="H110" s="10">
        <v>331.7</v>
      </c>
      <c r="I110" s="10">
        <v>21.6</v>
      </c>
      <c r="J110" s="8"/>
      <c r="K110" s="8"/>
      <c r="L110" s="8"/>
      <c r="M110" s="10">
        <v>261.81</v>
      </c>
      <c r="N110" s="10">
        <v>4.76</v>
      </c>
      <c r="O110" s="10">
        <v>406.69</v>
      </c>
      <c r="P110" s="8"/>
      <c r="Q110" s="8"/>
      <c r="R110" s="10">
        <v>55</v>
      </c>
      <c r="S110" s="8"/>
      <c r="T110" s="10">
        <v>202.35</v>
      </c>
      <c r="U110" s="11">
        <v>100313</v>
      </c>
      <c r="V110" s="10">
        <v>28.25</v>
      </c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10">
        <v>8.6999999999999993</v>
      </c>
      <c r="AH110" s="10">
        <v>12.2</v>
      </c>
      <c r="AI110" s="8"/>
      <c r="AJ110" s="10">
        <v>102.3</v>
      </c>
      <c r="AK110" s="8"/>
      <c r="AL110" s="10">
        <v>2.33</v>
      </c>
      <c r="AM110" s="10">
        <v>28.93</v>
      </c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10">
        <v>296.60000000000002</v>
      </c>
      <c r="BM110" s="10">
        <v>68.8</v>
      </c>
      <c r="BN110" s="10">
        <v>183.8</v>
      </c>
    </row>
    <row r="111" spans="1:66" ht="15" thickBot="1" x14ac:dyDescent="0.35">
      <c r="A111" s="7">
        <v>36557</v>
      </c>
      <c r="B111" s="12">
        <f t="shared" si="1"/>
        <v>19</v>
      </c>
      <c r="C111" s="8"/>
      <c r="D111" s="10">
        <v>709.6</v>
      </c>
      <c r="E111" s="8"/>
      <c r="F111" s="10">
        <v>1531</v>
      </c>
      <c r="G111" s="8"/>
      <c r="H111" s="10">
        <v>350.8</v>
      </c>
      <c r="I111" s="10">
        <v>25.5</v>
      </c>
      <c r="J111" s="8"/>
      <c r="K111" s="8"/>
      <c r="L111" s="8"/>
      <c r="M111" s="10">
        <v>279.27999999999997</v>
      </c>
      <c r="N111" s="10">
        <v>4.88</v>
      </c>
      <c r="O111" s="10">
        <v>480.15</v>
      </c>
      <c r="P111" s="8"/>
      <c r="Q111" s="8"/>
      <c r="R111" s="10">
        <v>45</v>
      </c>
      <c r="S111" s="8"/>
      <c r="T111" s="10">
        <v>200.71</v>
      </c>
      <c r="U111" s="11">
        <v>998272</v>
      </c>
      <c r="V111" s="10">
        <v>28.72</v>
      </c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10">
        <v>8.6</v>
      </c>
      <c r="AH111" s="10">
        <v>12.1</v>
      </c>
      <c r="AI111" s="8"/>
      <c r="AJ111" s="10">
        <v>101</v>
      </c>
      <c r="AK111" s="8"/>
      <c r="AL111" s="10">
        <v>1.04</v>
      </c>
      <c r="AM111" s="10">
        <v>25.11</v>
      </c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10">
        <v>286.10000000000002</v>
      </c>
      <c r="BM111" s="10">
        <v>73</v>
      </c>
      <c r="BN111" s="10">
        <v>185.1</v>
      </c>
    </row>
    <row r="112" spans="1:66" ht="15" thickBot="1" x14ac:dyDescent="0.35">
      <c r="A112" s="7">
        <v>36586</v>
      </c>
      <c r="B112" s="12">
        <f t="shared" si="1"/>
        <v>19</v>
      </c>
      <c r="C112" s="8"/>
      <c r="D112" s="10">
        <v>742</v>
      </c>
      <c r="E112" s="8"/>
      <c r="F112" s="10">
        <v>1660</v>
      </c>
      <c r="G112" s="8"/>
      <c r="H112" s="10">
        <v>387.5</v>
      </c>
      <c r="I112" s="10">
        <v>31.7</v>
      </c>
      <c r="J112" s="8"/>
      <c r="K112" s="8"/>
      <c r="L112" s="8"/>
      <c r="M112" s="10">
        <v>263.33999999999997</v>
      </c>
      <c r="N112" s="10">
        <v>4.66</v>
      </c>
      <c r="O112" s="10">
        <v>442.2</v>
      </c>
      <c r="P112" s="8"/>
      <c r="Q112" s="8"/>
      <c r="R112" s="10">
        <v>38</v>
      </c>
      <c r="S112" s="8"/>
      <c r="T112" s="10">
        <v>240.66</v>
      </c>
      <c r="U112" s="11">
        <v>1134146</v>
      </c>
      <c r="V112" s="10">
        <v>28.46</v>
      </c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10">
        <v>8.1999999999999993</v>
      </c>
      <c r="AH112" s="10">
        <v>11.4</v>
      </c>
      <c r="AI112" s="8"/>
      <c r="AJ112" s="10">
        <v>100.6</v>
      </c>
      <c r="AK112" s="8"/>
      <c r="AL112" s="10">
        <v>0.64</v>
      </c>
      <c r="AM112" s="10">
        <v>22.49</v>
      </c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10">
        <v>303.39999999999998</v>
      </c>
      <c r="BM112" s="10">
        <v>97.8</v>
      </c>
      <c r="BN112" s="10">
        <v>186</v>
      </c>
    </row>
    <row r="113" spans="1:66" ht="15" thickBot="1" x14ac:dyDescent="0.35">
      <c r="A113" s="7">
        <v>36617</v>
      </c>
      <c r="B113" s="12">
        <f t="shared" si="1"/>
        <v>20</v>
      </c>
      <c r="C113" s="8"/>
      <c r="D113" s="10">
        <v>768.4</v>
      </c>
      <c r="E113" s="8"/>
      <c r="F113" s="10">
        <v>1628</v>
      </c>
      <c r="G113" s="8"/>
      <c r="H113" s="10">
        <v>359.2</v>
      </c>
      <c r="I113" s="10">
        <v>32.1</v>
      </c>
      <c r="J113" s="8"/>
      <c r="K113" s="8"/>
      <c r="L113" s="8"/>
      <c r="M113" s="10">
        <v>258.64</v>
      </c>
      <c r="N113" s="10">
        <v>4.68</v>
      </c>
      <c r="O113" s="10">
        <v>459.32</v>
      </c>
      <c r="P113" s="10">
        <v>158.24</v>
      </c>
      <c r="Q113" s="8"/>
      <c r="R113" s="10">
        <v>33</v>
      </c>
      <c r="S113" s="8"/>
      <c r="T113" s="10">
        <v>240.4</v>
      </c>
      <c r="U113" s="11">
        <v>1823027</v>
      </c>
      <c r="V113" s="10">
        <v>28.6</v>
      </c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10">
        <v>7.8</v>
      </c>
      <c r="AH113" s="10">
        <v>10.8</v>
      </c>
      <c r="AI113" s="8"/>
      <c r="AJ113" s="10">
        <v>100.9</v>
      </c>
      <c r="AK113" s="8"/>
      <c r="AL113" s="10">
        <v>0.89</v>
      </c>
      <c r="AM113" s="10">
        <v>19.95</v>
      </c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10">
        <v>287.5</v>
      </c>
      <c r="BM113" s="10">
        <v>112.6</v>
      </c>
      <c r="BN113" s="10">
        <v>186.5</v>
      </c>
    </row>
    <row r="114" spans="1:66" ht="15" thickBot="1" x14ac:dyDescent="0.35">
      <c r="A114" s="7">
        <v>36647</v>
      </c>
      <c r="B114" s="12">
        <f t="shared" si="1"/>
        <v>20</v>
      </c>
      <c r="C114" s="8"/>
      <c r="D114" s="10">
        <v>802.5</v>
      </c>
      <c r="E114" s="8"/>
      <c r="F114" s="10">
        <v>1566</v>
      </c>
      <c r="G114" s="8"/>
      <c r="H114" s="10">
        <v>361.1</v>
      </c>
      <c r="I114" s="10">
        <v>36.5</v>
      </c>
      <c r="J114" s="8"/>
      <c r="K114" s="8"/>
      <c r="L114" s="8"/>
      <c r="M114" s="10">
        <v>251.65</v>
      </c>
      <c r="N114" s="10">
        <v>4.5599999999999996</v>
      </c>
      <c r="O114" s="10">
        <v>483.57</v>
      </c>
      <c r="P114" s="10">
        <v>519.98</v>
      </c>
      <c r="Q114" s="8"/>
      <c r="R114" s="10">
        <v>33</v>
      </c>
      <c r="S114" s="8"/>
      <c r="T114" s="10">
        <v>227.84</v>
      </c>
      <c r="U114" s="11">
        <v>1766333</v>
      </c>
      <c r="V114" s="10">
        <v>28.31</v>
      </c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10">
        <v>7.4</v>
      </c>
      <c r="AH114" s="10">
        <v>10.199999999999999</v>
      </c>
      <c r="AI114" s="8"/>
      <c r="AJ114" s="10">
        <v>101.8</v>
      </c>
      <c r="AK114" s="8"/>
      <c r="AL114" s="10">
        <v>1.75</v>
      </c>
      <c r="AM114" s="10">
        <v>19.399999999999999</v>
      </c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10">
        <v>293.39999999999998</v>
      </c>
      <c r="BM114" s="10">
        <v>130.80000000000001</v>
      </c>
      <c r="BN114" s="10">
        <v>186.7</v>
      </c>
    </row>
    <row r="115" spans="1:66" ht="15" thickBot="1" x14ac:dyDescent="0.35">
      <c r="A115" s="7">
        <v>36678</v>
      </c>
      <c r="B115" s="12">
        <f t="shared" si="1"/>
        <v>20</v>
      </c>
      <c r="C115" s="8"/>
      <c r="D115" s="10">
        <v>850.1</v>
      </c>
      <c r="E115" s="8"/>
      <c r="F115" s="10">
        <v>1616</v>
      </c>
      <c r="G115" s="8"/>
      <c r="H115" s="10">
        <v>384.5</v>
      </c>
      <c r="I115" s="10">
        <v>45</v>
      </c>
      <c r="J115" s="8"/>
      <c r="K115" s="8"/>
      <c r="L115" s="8"/>
      <c r="M115" s="10">
        <v>260.36</v>
      </c>
      <c r="N115" s="10">
        <v>4.55</v>
      </c>
      <c r="O115" s="10">
        <v>511.03</v>
      </c>
      <c r="P115" s="10">
        <v>590.01</v>
      </c>
      <c r="Q115" s="8"/>
      <c r="R115" s="10">
        <v>33</v>
      </c>
      <c r="S115" s="8"/>
      <c r="T115" s="10">
        <v>214.84</v>
      </c>
      <c r="U115" s="11">
        <v>2223981</v>
      </c>
      <c r="V115" s="10">
        <v>28.24</v>
      </c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10">
        <v>7.3</v>
      </c>
      <c r="AH115" s="10">
        <v>10.1</v>
      </c>
      <c r="AI115" s="8"/>
      <c r="AJ115" s="10">
        <v>102.6</v>
      </c>
      <c r="AK115" s="8"/>
      <c r="AL115" s="10">
        <v>2.5499999999999998</v>
      </c>
      <c r="AM115" s="10">
        <v>20.149999999999999</v>
      </c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10">
        <v>286.2</v>
      </c>
      <c r="BM115" s="10">
        <v>158.6</v>
      </c>
      <c r="BN115" s="10">
        <v>186.7</v>
      </c>
    </row>
    <row r="116" spans="1:66" ht="15" thickBot="1" x14ac:dyDescent="0.35">
      <c r="A116" s="7">
        <v>36708</v>
      </c>
      <c r="B116" s="12">
        <f t="shared" si="1"/>
        <v>20</v>
      </c>
      <c r="C116" s="8"/>
      <c r="D116" s="10">
        <v>905.8</v>
      </c>
      <c r="E116" s="8"/>
      <c r="F116" s="10">
        <v>1642</v>
      </c>
      <c r="G116" s="8"/>
      <c r="H116" s="10">
        <v>391.6</v>
      </c>
      <c r="I116" s="10">
        <v>48.1</v>
      </c>
      <c r="J116" s="8"/>
      <c r="K116" s="8"/>
      <c r="L116" s="8"/>
      <c r="M116" s="10">
        <v>253.74</v>
      </c>
      <c r="N116" s="10">
        <v>4.47</v>
      </c>
      <c r="O116" s="10">
        <v>504</v>
      </c>
      <c r="P116" s="10">
        <v>631.16999999999996</v>
      </c>
      <c r="Q116" s="8"/>
      <c r="R116" s="10">
        <v>28</v>
      </c>
      <c r="S116" s="8"/>
      <c r="T116" s="10">
        <v>195.01</v>
      </c>
      <c r="U116" s="11">
        <v>221265</v>
      </c>
      <c r="V116" s="10">
        <v>27.85</v>
      </c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10">
        <v>7.2</v>
      </c>
      <c r="AH116" s="10">
        <v>10</v>
      </c>
      <c r="AI116" s="8"/>
      <c r="AJ116" s="10">
        <v>101.8</v>
      </c>
      <c r="AK116" s="8"/>
      <c r="AL116" s="10">
        <v>1.79</v>
      </c>
      <c r="AM116" s="10">
        <v>18.940000000000001</v>
      </c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10">
        <v>292</v>
      </c>
      <c r="BM116" s="10">
        <v>200</v>
      </c>
      <c r="BN116" s="10">
        <v>186.5</v>
      </c>
    </row>
    <row r="117" spans="1:66" ht="15" thickBot="1" x14ac:dyDescent="0.35">
      <c r="A117" s="7">
        <v>36739</v>
      </c>
      <c r="B117" s="12">
        <f t="shared" si="1"/>
        <v>20</v>
      </c>
      <c r="C117" s="8"/>
      <c r="D117" s="10">
        <v>950.5</v>
      </c>
      <c r="E117" s="8"/>
      <c r="F117" s="10">
        <v>1652</v>
      </c>
      <c r="G117" s="8"/>
      <c r="H117" s="10">
        <v>407.7</v>
      </c>
      <c r="I117" s="10">
        <v>50</v>
      </c>
      <c r="J117" s="8"/>
      <c r="K117" s="8"/>
      <c r="L117" s="8"/>
      <c r="M117" s="10">
        <v>245.98</v>
      </c>
      <c r="N117" s="10">
        <v>4.38</v>
      </c>
      <c r="O117" s="10">
        <v>517.91</v>
      </c>
      <c r="P117" s="10">
        <v>679.29</v>
      </c>
      <c r="Q117" s="8"/>
      <c r="R117" s="10">
        <v>28</v>
      </c>
      <c r="S117" s="8"/>
      <c r="T117" s="10">
        <v>229.06</v>
      </c>
      <c r="U117" s="11">
        <v>1847767</v>
      </c>
      <c r="V117" s="10">
        <v>27.74</v>
      </c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10">
        <v>7.1</v>
      </c>
      <c r="AH117" s="10">
        <v>9.8000000000000007</v>
      </c>
      <c r="AI117" s="8"/>
      <c r="AJ117" s="10">
        <v>101</v>
      </c>
      <c r="AK117" s="8"/>
      <c r="AL117" s="10">
        <v>0.98</v>
      </c>
      <c r="AM117" s="10">
        <v>18.73</v>
      </c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10">
        <v>290</v>
      </c>
      <c r="BM117" s="10">
        <v>365.2</v>
      </c>
      <c r="BN117" s="10">
        <v>186</v>
      </c>
    </row>
    <row r="118" spans="1:66" ht="15" thickBot="1" x14ac:dyDescent="0.35">
      <c r="A118" s="7">
        <v>36770</v>
      </c>
      <c r="B118" s="12">
        <f t="shared" si="1"/>
        <v>20</v>
      </c>
      <c r="C118" s="8"/>
      <c r="D118" s="10">
        <v>977.6</v>
      </c>
      <c r="E118" s="8"/>
      <c r="F118" s="10">
        <v>1739</v>
      </c>
      <c r="G118" s="8"/>
      <c r="H118" s="10">
        <v>417.6</v>
      </c>
      <c r="I118" s="10">
        <v>53.6</v>
      </c>
      <c r="J118" s="8"/>
      <c r="K118" s="8"/>
      <c r="L118" s="8"/>
      <c r="M118" s="10">
        <v>245.84</v>
      </c>
      <c r="N118" s="10">
        <v>4.3899999999999997</v>
      </c>
      <c r="O118" s="10">
        <v>532.62</v>
      </c>
      <c r="P118" s="10">
        <v>654.20000000000005</v>
      </c>
      <c r="Q118" s="8"/>
      <c r="R118" s="10">
        <v>28</v>
      </c>
      <c r="S118" s="8"/>
      <c r="T118" s="10">
        <v>215.9</v>
      </c>
      <c r="U118" s="11">
        <v>1931745</v>
      </c>
      <c r="V118" s="10">
        <v>27.8</v>
      </c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10">
        <v>7.1</v>
      </c>
      <c r="AH118" s="10">
        <v>9.8000000000000007</v>
      </c>
      <c r="AI118" s="8"/>
      <c r="AJ118" s="10">
        <v>101.3</v>
      </c>
      <c r="AK118" s="8"/>
      <c r="AL118" s="10">
        <v>1.32</v>
      </c>
      <c r="AM118" s="10">
        <v>18.54</v>
      </c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10">
        <v>285.8</v>
      </c>
      <c r="BM118" s="10">
        <v>503.8</v>
      </c>
      <c r="BN118" s="10">
        <v>185.4</v>
      </c>
    </row>
    <row r="119" spans="1:66" ht="15" thickBot="1" x14ac:dyDescent="0.35">
      <c r="A119" s="7">
        <v>36800</v>
      </c>
      <c r="B119" s="12">
        <f t="shared" si="1"/>
        <v>20</v>
      </c>
      <c r="C119" s="8"/>
      <c r="D119" s="10">
        <v>1008.8</v>
      </c>
      <c r="E119" s="8"/>
      <c r="F119" s="10">
        <v>1759</v>
      </c>
      <c r="G119" s="8"/>
      <c r="H119" s="10">
        <v>442.7</v>
      </c>
      <c r="I119" s="10">
        <v>51.8</v>
      </c>
      <c r="J119" s="8"/>
      <c r="K119" s="8"/>
      <c r="L119" s="8"/>
      <c r="M119" s="10">
        <v>243.48</v>
      </c>
      <c r="N119" s="10">
        <v>4.3600000000000003</v>
      </c>
      <c r="O119" s="10">
        <v>521.61</v>
      </c>
      <c r="P119" s="10">
        <v>665.83</v>
      </c>
      <c r="Q119" s="8"/>
      <c r="R119" s="10">
        <v>26</v>
      </c>
      <c r="S119" s="8"/>
      <c r="T119" s="10">
        <v>199.61</v>
      </c>
      <c r="U119" s="11">
        <v>185063</v>
      </c>
      <c r="V119" s="10">
        <v>27.87</v>
      </c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10">
        <v>7</v>
      </c>
      <c r="AH119" s="10">
        <v>9.8000000000000007</v>
      </c>
      <c r="AI119" s="8"/>
      <c r="AJ119" s="10">
        <v>102.1</v>
      </c>
      <c r="AK119" s="8"/>
      <c r="AL119" s="10">
        <v>2.11</v>
      </c>
      <c r="AM119" s="10">
        <v>19.41</v>
      </c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10">
        <v>307.8</v>
      </c>
      <c r="BM119" s="10">
        <v>266.89999999999998</v>
      </c>
      <c r="BN119" s="10">
        <v>185</v>
      </c>
    </row>
    <row r="120" spans="1:66" ht="15" thickBot="1" x14ac:dyDescent="0.35">
      <c r="A120" s="7">
        <v>36831</v>
      </c>
      <c r="B120" s="12">
        <f t="shared" si="1"/>
        <v>20</v>
      </c>
      <c r="C120" s="8"/>
      <c r="D120" s="10">
        <v>1016.4</v>
      </c>
      <c r="E120" s="8"/>
      <c r="F120" s="10">
        <v>1672</v>
      </c>
      <c r="G120" s="8"/>
      <c r="H120" s="10">
        <v>451.9</v>
      </c>
      <c r="I120" s="10">
        <v>51.1</v>
      </c>
      <c r="J120" s="8"/>
      <c r="K120" s="8"/>
      <c r="L120" s="8"/>
      <c r="M120" s="10">
        <v>239.06</v>
      </c>
      <c r="N120" s="10">
        <v>4.21</v>
      </c>
      <c r="O120" s="10">
        <v>533.5</v>
      </c>
      <c r="P120" s="10">
        <v>705.28</v>
      </c>
      <c r="Q120" s="8"/>
      <c r="R120" s="10">
        <v>25</v>
      </c>
      <c r="S120" s="8"/>
      <c r="T120" s="10">
        <v>176.52</v>
      </c>
      <c r="U120" s="11">
        <v>2029935</v>
      </c>
      <c r="V120" s="10">
        <v>27.81</v>
      </c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10">
        <v>7</v>
      </c>
      <c r="AH120" s="10">
        <v>9.8000000000000007</v>
      </c>
      <c r="AI120" s="8"/>
      <c r="AJ120" s="10">
        <v>101.5</v>
      </c>
      <c r="AK120" s="8"/>
      <c r="AL120" s="10">
        <v>1.52</v>
      </c>
      <c r="AM120" s="10">
        <v>19.75</v>
      </c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10">
        <v>302.10000000000002</v>
      </c>
      <c r="BM120" s="10">
        <v>163.69999999999999</v>
      </c>
      <c r="BN120" s="10">
        <v>185</v>
      </c>
    </row>
    <row r="121" spans="1:66" ht="15" thickBot="1" x14ac:dyDescent="0.35">
      <c r="A121" s="7">
        <v>36861</v>
      </c>
      <c r="B121" s="12">
        <f t="shared" si="1"/>
        <v>20</v>
      </c>
      <c r="C121" s="8"/>
      <c r="D121" s="10">
        <v>1054.5999999999999</v>
      </c>
      <c r="E121" s="8"/>
      <c r="F121" s="10">
        <v>1599</v>
      </c>
      <c r="G121" s="8"/>
      <c r="H121" s="10">
        <v>476.2</v>
      </c>
      <c r="I121" s="10">
        <v>56.8</v>
      </c>
      <c r="J121" s="8"/>
      <c r="K121" s="8"/>
      <c r="L121" s="8"/>
      <c r="M121" s="10">
        <v>246.1</v>
      </c>
      <c r="N121" s="10">
        <v>4.2</v>
      </c>
      <c r="O121" s="10">
        <v>551.02</v>
      </c>
      <c r="P121" s="10">
        <v>831.42</v>
      </c>
      <c r="Q121" s="8"/>
      <c r="R121" s="10">
        <v>25</v>
      </c>
      <c r="S121" s="8"/>
      <c r="T121" s="10">
        <v>145.63999999999999</v>
      </c>
      <c r="U121" s="11">
        <v>2130743</v>
      </c>
      <c r="V121" s="10">
        <v>28.03</v>
      </c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10">
        <v>7</v>
      </c>
      <c r="AH121" s="10">
        <v>9.9</v>
      </c>
      <c r="AI121" s="8"/>
      <c r="AJ121" s="10">
        <v>101.6</v>
      </c>
      <c r="AK121" s="8"/>
      <c r="AL121" s="10">
        <v>1.64</v>
      </c>
      <c r="AM121" s="10">
        <v>20.2</v>
      </c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10">
        <v>311</v>
      </c>
      <c r="BM121" s="10">
        <v>100.3</v>
      </c>
      <c r="BN121" s="10">
        <v>185.5</v>
      </c>
    </row>
    <row r="122" spans="1:66" ht="15" thickBot="1" x14ac:dyDescent="0.35">
      <c r="A122" s="7">
        <v>36892</v>
      </c>
      <c r="B122" s="12">
        <f t="shared" si="1"/>
        <v>20</v>
      </c>
      <c r="C122" s="8"/>
      <c r="D122" s="10">
        <v>1150.5999999999999</v>
      </c>
      <c r="E122" s="8"/>
      <c r="F122" s="10">
        <v>1504</v>
      </c>
      <c r="G122" s="8"/>
      <c r="H122" s="10">
        <v>436.4</v>
      </c>
      <c r="I122" s="10">
        <v>32.4</v>
      </c>
      <c r="J122" s="8"/>
      <c r="K122" s="8"/>
      <c r="L122" s="8"/>
      <c r="M122" s="10">
        <v>243.33</v>
      </c>
      <c r="N122" s="10">
        <v>4.28</v>
      </c>
      <c r="O122" s="10">
        <v>570.66</v>
      </c>
      <c r="P122" s="10">
        <v>958.09</v>
      </c>
      <c r="Q122" s="8"/>
      <c r="R122" s="10">
        <v>25</v>
      </c>
      <c r="S122" s="8"/>
      <c r="T122" s="10">
        <v>559.32000000000005</v>
      </c>
      <c r="U122" s="11">
        <v>1929918</v>
      </c>
      <c r="V122" s="10">
        <v>28.37</v>
      </c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10">
        <v>7.1</v>
      </c>
      <c r="AH122" s="10">
        <v>10</v>
      </c>
      <c r="AI122" s="8"/>
      <c r="AJ122" s="10">
        <v>102.8</v>
      </c>
      <c r="AK122" s="8"/>
      <c r="AL122" s="10">
        <v>2.76</v>
      </c>
      <c r="AM122" s="10">
        <v>20.71</v>
      </c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10">
        <v>301</v>
      </c>
      <c r="BM122" s="10">
        <v>69.900000000000006</v>
      </c>
      <c r="BN122" s="10">
        <v>186.6</v>
      </c>
    </row>
    <row r="123" spans="1:66" ht="15" thickBot="1" x14ac:dyDescent="0.35">
      <c r="A123" s="7">
        <v>36923</v>
      </c>
      <c r="B123" s="12">
        <f t="shared" si="1"/>
        <v>20</v>
      </c>
      <c r="C123" s="8"/>
      <c r="D123" s="10">
        <v>1090.0999999999999</v>
      </c>
      <c r="E123" s="8"/>
      <c r="F123" s="10">
        <v>1537</v>
      </c>
      <c r="G123" s="8"/>
      <c r="H123" s="10">
        <v>430.2</v>
      </c>
      <c r="I123" s="10">
        <v>37.6</v>
      </c>
      <c r="J123" s="8"/>
      <c r="K123" s="8"/>
      <c r="L123" s="8"/>
      <c r="M123" s="10">
        <v>242.18</v>
      </c>
      <c r="N123" s="10">
        <v>4.22</v>
      </c>
      <c r="O123" s="10">
        <v>555.94000000000005</v>
      </c>
      <c r="P123" s="10">
        <v>901.22</v>
      </c>
      <c r="Q123" s="8"/>
      <c r="R123" s="10">
        <v>25</v>
      </c>
      <c r="S123" s="8"/>
      <c r="T123" s="10">
        <v>492.42</v>
      </c>
      <c r="U123" s="11">
        <v>1673624</v>
      </c>
      <c r="V123" s="10">
        <v>28.59</v>
      </c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10">
        <v>7.1</v>
      </c>
      <c r="AH123" s="10">
        <v>10.199999999999999</v>
      </c>
      <c r="AI123" s="8"/>
      <c r="AJ123" s="10">
        <v>102.3</v>
      </c>
      <c r="AK123" s="8"/>
      <c r="AL123" s="10">
        <v>2.2799999999999998</v>
      </c>
      <c r="AM123" s="10">
        <v>22.19</v>
      </c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10">
        <v>280.7</v>
      </c>
      <c r="BM123" s="10">
        <v>73.8</v>
      </c>
      <c r="BN123" s="10">
        <v>188.4</v>
      </c>
    </row>
    <row r="124" spans="1:66" ht="15" thickBot="1" x14ac:dyDescent="0.35">
      <c r="A124" s="7">
        <v>36951</v>
      </c>
      <c r="B124" s="12">
        <f t="shared" si="1"/>
        <v>20</v>
      </c>
      <c r="C124" s="8"/>
      <c r="D124" s="10">
        <v>1118.5</v>
      </c>
      <c r="E124" s="8"/>
      <c r="F124" s="10">
        <v>1438</v>
      </c>
      <c r="G124" s="8"/>
      <c r="H124" s="10">
        <v>482</v>
      </c>
      <c r="I124" s="10">
        <v>45.8</v>
      </c>
      <c r="J124" s="8"/>
      <c r="K124" s="8"/>
      <c r="L124" s="8"/>
      <c r="M124" s="10">
        <v>244.01</v>
      </c>
      <c r="N124" s="10">
        <v>4.08</v>
      </c>
      <c r="O124" s="10">
        <v>542.4</v>
      </c>
      <c r="P124" s="10">
        <v>723.08</v>
      </c>
      <c r="Q124" s="8"/>
      <c r="R124" s="10">
        <v>25</v>
      </c>
      <c r="S124" s="8"/>
      <c r="T124" s="10">
        <v>166.61</v>
      </c>
      <c r="U124" s="11">
        <v>1427969</v>
      </c>
      <c r="V124" s="10">
        <v>28.68</v>
      </c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10">
        <v>6.8</v>
      </c>
      <c r="AH124" s="10">
        <v>9.6</v>
      </c>
      <c r="AI124" s="8"/>
      <c r="AJ124" s="10">
        <v>101.9</v>
      </c>
      <c r="AK124" s="8"/>
      <c r="AL124" s="10">
        <v>1.86</v>
      </c>
      <c r="AM124" s="10">
        <v>23.67</v>
      </c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10">
        <v>311</v>
      </c>
      <c r="BM124" s="10">
        <v>99.4</v>
      </c>
      <c r="BN124" s="10">
        <v>191</v>
      </c>
    </row>
    <row r="125" spans="1:66" ht="15" thickBot="1" x14ac:dyDescent="0.35">
      <c r="A125" s="7">
        <v>36982</v>
      </c>
      <c r="B125" s="12">
        <f t="shared" si="1"/>
        <v>20</v>
      </c>
      <c r="C125" s="8"/>
      <c r="D125" s="10">
        <v>1159.7</v>
      </c>
      <c r="E125" s="8"/>
      <c r="F125" s="10">
        <v>1459</v>
      </c>
      <c r="G125" s="8"/>
      <c r="H125" s="10">
        <v>467.2</v>
      </c>
      <c r="I125" s="10">
        <v>45.9</v>
      </c>
      <c r="J125" s="8"/>
      <c r="K125" s="8"/>
      <c r="L125" s="8"/>
      <c r="M125" s="10">
        <v>243</v>
      </c>
      <c r="N125" s="10">
        <v>4.07</v>
      </c>
      <c r="O125" s="10">
        <v>554.77</v>
      </c>
      <c r="P125" s="10">
        <v>645.14</v>
      </c>
      <c r="Q125" s="8"/>
      <c r="R125" s="10">
        <v>25</v>
      </c>
      <c r="S125" s="8"/>
      <c r="T125" s="10">
        <v>168.7</v>
      </c>
      <c r="U125" s="11">
        <v>1744261</v>
      </c>
      <c r="V125" s="10">
        <v>28.85</v>
      </c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10">
        <v>6.4</v>
      </c>
      <c r="AH125" s="10">
        <v>9.1</v>
      </c>
      <c r="AI125" s="8"/>
      <c r="AJ125" s="10">
        <v>101.8</v>
      </c>
      <c r="AK125" s="8"/>
      <c r="AL125" s="10">
        <v>1.79</v>
      </c>
      <c r="AM125" s="10">
        <v>24.77</v>
      </c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10">
        <v>299.10000000000002</v>
      </c>
      <c r="BM125" s="10">
        <v>115.6</v>
      </c>
      <c r="BN125" s="10">
        <v>194</v>
      </c>
    </row>
    <row r="126" spans="1:66" ht="15" thickBot="1" x14ac:dyDescent="0.35">
      <c r="A126" s="7">
        <v>37012</v>
      </c>
      <c r="B126" s="12">
        <f t="shared" si="1"/>
        <v>20</v>
      </c>
      <c r="C126" s="8"/>
      <c r="D126" s="10">
        <v>1220.5</v>
      </c>
      <c r="E126" s="8"/>
      <c r="F126" s="10">
        <v>1389</v>
      </c>
      <c r="G126" s="8"/>
      <c r="H126" s="10">
        <v>468.1</v>
      </c>
      <c r="I126" s="10">
        <v>51.6</v>
      </c>
      <c r="J126" s="8"/>
      <c r="K126" s="8"/>
      <c r="L126" s="8"/>
      <c r="M126" s="10">
        <v>256.22000000000003</v>
      </c>
      <c r="N126" s="10">
        <v>4.17</v>
      </c>
      <c r="O126" s="10">
        <v>573.59</v>
      </c>
      <c r="P126" s="10">
        <v>613.63</v>
      </c>
      <c r="Q126" s="8"/>
      <c r="R126" s="10">
        <v>25</v>
      </c>
      <c r="S126" s="8"/>
      <c r="T126" s="10">
        <v>195.9</v>
      </c>
      <c r="U126" s="11">
        <v>1688308</v>
      </c>
      <c r="V126" s="10">
        <v>29.03</v>
      </c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10">
        <v>6.1</v>
      </c>
      <c r="AH126" s="10">
        <v>8.6</v>
      </c>
      <c r="AI126" s="8"/>
      <c r="AJ126" s="10">
        <v>101.8</v>
      </c>
      <c r="AK126" s="8"/>
      <c r="AL126" s="10">
        <v>1.78</v>
      </c>
      <c r="AM126" s="10">
        <v>24.81</v>
      </c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10">
        <v>307.7</v>
      </c>
      <c r="BM126" s="10">
        <v>135.30000000000001</v>
      </c>
      <c r="BN126" s="10">
        <v>196.8</v>
      </c>
    </row>
    <row r="127" spans="1:66" ht="15" thickBot="1" x14ac:dyDescent="0.35">
      <c r="A127" s="7">
        <v>37043</v>
      </c>
      <c r="B127" s="12">
        <f t="shared" si="1"/>
        <v>20</v>
      </c>
      <c r="C127" s="8"/>
      <c r="D127" s="10">
        <v>1242.5999999999999</v>
      </c>
      <c r="E127" s="8"/>
      <c r="F127" s="10">
        <v>1386</v>
      </c>
      <c r="G127" s="8"/>
      <c r="H127" s="10">
        <v>477.5</v>
      </c>
      <c r="I127" s="10">
        <v>61.8</v>
      </c>
      <c r="J127" s="8"/>
      <c r="K127" s="8"/>
      <c r="L127" s="8"/>
      <c r="M127" s="10">
        <v>254.54</v>
      </c>
      <c r="N127" s="10">
        <v>4.1100000000000003</v>
      </c>
      <c r="O127" s="10">
        <v>545.5</v>
      </c>
      <c r="P127" s="10">
        <v>578.24</v>
      </c>
      <c r="Q127" s="8"/>
      <c r="R127" s="10">
        <v>25</v>
      </c>
      <c r="S127" s="8"/>
      <c r="T127" s="10">
        <v>219.8</v>
      </c>
      <c r="U127" s="11">
        <v>1742423</v>
      </c>
      <c r="V127" s="10">
        <v>29.11</v>
      </c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10">
        <v>6.1</v>
      </c>
      <c r="AH127" s="10">
        <v>8.6</v>
      </c>
      <c r="AI127" s="8"/>
      <c r="AJ127" s="10">
        <v>101.6</v>
      </c>
      <c r="AK127" s="8"/>
      <c r="AL127" s="10">
        <v>1.62</v>
      </c>
      <c r="AM127" s="10">
        <v>23.68</v>
      </c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10">
        <v>297.3</v>
      </c>
      <c r="BM127" s="10">
        <v>163.1</v>
      </c>
      <c r="BN127" s="10">
        <v>198.8</v>
      </c>
    </row>
    <row r="128" spans="1:66" ht="15" thickBot="1" x14ac:dyDescent="0.35">
      <c r="A128" s="7">
        <v>37073</v>
      </c>
      <c r="B128" s="12">
        <f t="shared" si="1"/>
        <v>20</v>
      </c>
      <c r="C128" s="8"/>
      <c r="D128" s="10">
        <v>1301.3</v>
      </c>
      <c r="E128" s="8"/>
      <c r="F128" s="10">
        <v>1049</v>
      </c>
      <c r="G128" s="8"/>
      <c r="H128" s="10">
        <v>491.8</v>
      </c>
      <c r="I128" s="10">
        <v>65.400000000000006</v>
      </c>
      <c r="J128" s="8"/>
      <c r="K128" s="8"/>
      <c r="L128" s="8"/>
      <c r="M128" s="10">
        <v>252.82</v>
      </c>
      <c r="N128" s="10">
        <v>4.0199999999999996</v>
      </c>
      <c r="O128" s="10">
        <v>502.3</v>
      </c>
      <c r="P128" s="10">
        <v>496.77</v>
      </c>
      <c r="Q128" s="8"/>
      <c r="R128" s="10">
        <v>25</v>
      </c>
      <c r="S128" s="8"/>
      <c r="T128" s="10">
        <v>207.44</v>
      </c>
      <c r="U128" s="11">
        <v>1667961</v>
      </c>
      <c r="V128" s="10">
        <v>29.22</v>
      </c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10">
        <v>6.1</v>
      </c>
      <c r="AH128" s="10">
        <v>8.6</v>
      </c>
      <c r="AI128" s="8"/>
      <c r="AJ128" s="10">
        <v>100.5</v>
      </c>
      <c r="AK128" s="8"/>
      <c r="AL128" s="10">
        <v>0.45</v>
      </c>
      <c r="AM128" s="10">
        <v>22.05</v>
      </c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10">
        <v>299.39999999999998</v>
      </c>
      <c r="BM128" s="10">
        <v>230.8</v>
      </c>
      <c r="BN128" s="10">
        <v>199.7</v>
      </c>
    </row>
    <row r="129" spans="1:66" ht="15" thickBot="1" x14ac:dyDescent="0.35">
      <c r="A129" s="7">
        <v>37104</v>
      </c>
      <c r="B129" s="12">
        <f t="shared" si="1"/>
        <v>20</v>
      </c>
      <c r="C129" s="8"/>
      <c r="D129" s="10">
        <v>1337.4</v>
      </c>
      <c r="E129" s="8"/>
      <c r="F129" s="10">
        <v>927</v>
      </c>
      <c r="G129" s="8"/>
      <c r="H129" s="10">
        <v>503.2</v>
      </c>
      <c r="I129" s="10">
        <v>70.400000000000006</v>
      </c>
      <c r="J129" s="8"/>
      <c r="K129" s="8"/>
      <c r="L129" s="8"/>
      <c r="M129" s="10">
        <v>258.56</v>
      </c>
      <c r="N129" s="10">
        <v>3.98</v>
      </c>
      <c r="O129" s="10">
        <v>427.81</v>
      </c>
      <c r="P129" s="10">
        <v>431.5</v>
      </c>
      <c r="Q129" s="8"/>
      <c r="R129" s="10">
        <v>25</v>
      </c>
      <c r="S129" s="8"/>
      <c r="T129" s="10">
        <v>192.04</v>
      </c>
      <c r="U129" s="11">
        <v>1920588</v>
      </c>
      <c r="V129" s="10">
        <v>29.34</v>
      </c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10">
        <v>6.1</v>
      </c>
      <c r="AH129" s="10">
        <v>8.6</v>
      </c>
      <c r="AI129" s="8"/>
      <c r="AJ129" s="10">
        <v>100</v>
      </c>
      <c r="AK129" s="8"/>
      <c r="AL129" s="10">
        <v>0.01</v>
      </c>
      <c r="AM129" s="10">
        <v>20.88</v>
      </c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10">
        <v>302.5</v>
      </c>
      <c r="BM129" s="10">
        <v>431.7</v>
      </c>
      <c r="BN129" s="10">
        <v>199.5</v>
      </c>
    </row>
    <row r="130" spans="1:66" ht="15" thickBot="1" x14ac:dyDescent="0.35">
      <c r="A130" s="7">
        <v>37135</v>
      </c>
      <c r="B130" s="12">
        <f t="shared" si="1"/>
        <v>20</v>
      </c>
      <c r="C130" s="8"/>
      <c r="D130" s="10">
        <v>1374.5</v>
      </c>
      <c r="E130" s="8"/>
      <c r="F130" s="10">
        <v>952</v>
      </c>
      <c r="G130" s="8"/>
      <c r="H130" s="10">
        <v>494.1</v>
      </c>
      <c r="I130" s="10">
        <v>73</v>
      </c>
      <c r="J130" s="8"/>
      <c r="K130" s="8"/>
      <c r="L130" s="8"/>
      <c r="M130" s="10">
        <v>268.62</v>
      </c>
      <c r="N130" s="10">
        <v>4.12</v>
      </c>
      <c r="O130" s="10">
        <v>435.64</v>
      </c>
      <c r="P130" s="10">
        <v>423.19</v>
      </c>
      <c r="Q130" s="8"/>
      <c r="R130" s="10">
        <v>25</v>
      </c>
      <c r="S130" s="8"/>
      <c r="T130" s="10">
        <v>183.89</v>
      </c>
      <c r="U130" s="10">
        <v>214.94</v>
      </c>
      <c r="V130" s="10">
        <v>29.43</v>
      </c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10">
        <v>6.2</v>
      </c>
      <c r="AH130" s="10">
        <v>8.6999999999999993</v>
      </c>
      <c r="AI130" s="8"/>
      <c r="AJ130" s="10">
        <v>100.6</v>
      </c>
      <c r="AK130" s="8"/>
      <c r="AL130" s="10">
        <v>0.6</v>
      </c>
      <c r="AM130" s="10">
        <v>20.2</v>
      </c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10">
        <v>299.89999999999998</v>
      </c>
      <c r="BM130" s="10">
        <v>522.4</v>
      </c>
      <c r="BN130" s="10">
        <v>198.5</v>
      </c>
    </row>
    <row r="131" spans="1:66" ht="15" thickBot="1" x14ac:dyDescent="0.35">
      <c r="A131" s="7">
        <v>37165</v>
      </c>
      <c r="B131" s="12">
        <f t="shared" ref="B131:B194" si="2">COUNTA(C131:BN131)</f>
        <v>20</v>
      </c>
      <c r="C131" s="8"/>
      <c r="D131" s="10">
        <v>1421.6</v>
      </c>
      <c r="E131" s="8"/>
      <c r="F131" s="10">
        <v>861</v>
      </c>
      <c r="G131" s="8"/>
      <c r="H131" s="10">
        <v>530.6</v>
      </c>
      <c r="I131" s="10">
        <v>69.3</v>
      </c>
      <c r="J131" s="8"/>
      <c r="K131" s="8"/>
      <c r="L131" s="8"/>
      <c r="M131" s="10">
        <v>270.45999999999998</v>
      </c>
      <c r="N131" s="10">
        <v>4.21</v>
      </c>
      <c r="O131" s="10">
        <v>412.52</v>
      </c>
      <c r="P131" s="10">
        <v>320.16000000000003</v>
      </c>
      <c r="Q131" s="8"/>
      <c r="R131" s="10">
        <v>25</v>
      </c>
      <c r="S131" s="8"/>
      <c r="T131" s="10">
        <v>172.78</v>
      </c>
      <c r="U131" s="10">
        <v>196.13</v>
      </c>
      <c r="V131" s="10">
        <v>29.54</v>
      </c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10">
        <v>6.3</v>
      </c>
      <c r="AH131" s="10">
        <v>8.8000000000000007</v>
      </c>
      <c r="AI131" s="8"/>
      <c r="AJ131" s="10">
        <v>101.1</v>
      </c>
      <c r="AK131" s="8"/>
      <c r="AL131" s="10">
        <v>1.0900000000000001</v>
      </c>
      <c r="AM131" s="10">
        <v>18.82</v>
      </c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10">
        <v>326.89999999999998</v>
      </c>
      <c r="BM131" s="10">
        <v>269.8</v>
      </c>
      <c r="BN131" s="10">
        <v>197.3</v>
      </c>
    </row>
    <row r="132" spans="1:66" ht="15" thickBot="1" x14ac:dyDescent="0.35">
      <c r="A132" s="7">
        <v>37196</v>
      </c>
      <c r="B132" s="12">
        <f t="shared" si="2"/>
        <v>20</v>
      </c>
      <c r="C132" s="8"/>
      <c r="D132" s="10">
        <v>1449.8</v>
      </c>
      <c r="E132" s="8"/>
      <c r="F132" s="10">
        <v>868</v>
      </c>
      <c r="G132" s="8"/>
      <c r="H132" s="10">
        <v>548.5</v>
      </c>
      <c r="I132" s="10">
        <v>68</v>
      </c>
      <c r="J132" s="8"/>
      <c r="K132" s="8"/>
      <c r="L132" s="8"/>
      <c r="M132" s="10">
        <v>265.87</v>
      </c>
      <c r="N132" s="10">
        <v>3.98</v>
      </c>
      <c r="O132" s="10">
        <v>414.35</v>
      </c>
      <c r="P132" s="10">
        <v>316.3</v>
      </c>
      <c r="Q132" s="8"/>
      <c r="R132" s="10">
        <v>25</v>
      </c>
      <c r="S132" s="8"/>
      <c r="T132" s="10">
        <v>206.79</v>
      </c>
      <c r="U132" s="10">
        <v>196.39</v>
      </c>
      <c r="V132" s="10">
        <v>29.8</v>
      </c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10">
        <v>6.3</v>
      </c>
      <c r="AH132" s="10">
        <v>8.9</v>
      </c>
      <c r="AI132" s="8"/>
      <c r="AJ132" s="10">
        <v>101.4</v>
      </c>
      <c r="AK132" s="8"/>
      <c r="AL132" s="10">
        <v>1.36</v>
      </c>
      <c r="AM132" s="10">
        <v>18.63</v>
      </c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10">
        <v>313.7</v>
      </c>
      <c r="BM132" s="10">
        <v>174.3</v>
      </c>
      <c r="BN132" s="10">
        <v>196.8</v>
      </c>
    </row>
    <row r="133" spans="1:66" ht="15" thickBot="1" x14ac:dyDescent="0.35">
      <c r="A133" s="7">
        <v>37226</v>
      </c>
      <c r="B133" s="12">
        <f t="shared" si="2"/>
        <v>20</v>
      </c>
      <c r="C133" s="8"/>
      <c r="D133" s="10">
        <v>1448.2</v>
      </c>
      <c r="E133" s="8"/>
      <c r="F133" s="10">
        <v>876</v>
      </c>
      <c r="G133" s="8"/>
      <c r="H133" s="10">
        <v>551.4</v>
      </c>
      <c r="I133" s="10">
        <v>75.7</v>
      </c>
      <c r="J133" s="8"/>
      <c r="K133" s="8"/>
      <c r="L133" s="8"/>
      <c r="M133" s="10">
        <v>268.85000000000002</v>
      </c>
      <c r="N133" s="10">
        <v>4.24</v>
      </c>
      <c r="O133" s="10">
        <v>449.57</v>
      </c>
      <c r="P133" s="10">
        <v>390.95</v>
      </c>
      <c r="Q133" s="8"/>
      <c r="R133" s="10">
        <v>25</v>
      </c>
      <c r="S133" s="8"/>
      <c r="T133" s="10">
        <v>226.1</v>
      </c>
      <c r="U133" s="10">
        <v>199.21</v>
      </c>
      <c r="V133" s="10">
        <v>30.1</v>
      </c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10">
        <v>6.2</v>
      </c>
      <c r="AH133" s="10">
        <v>8.6999999999999993</v>
      </c>
      <c r="AI133" s="8"/>
      <c r="AJ133" s="10">
        <v>101.6</v>
      </c>
      <c r="AK133" s="8"/>
      <c r="AL133" s="10">
        <v>1.6</v>
      </c>
      <c r="AM133" s="10">
        <v>18.579999999999998</v>
      </c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10">
        <v>311.3</v>
      </c>
      <c r="BM133" s="10">
        <v>105.1</v>
      </c>
      <c r="BN133" s="10">
        <v>197.1</v>
      </c>
    </row>
    <row r="134" spans="1:66" ht="15" thickBot="1" x14ac:dyDescent="0.35">
      <c r="A134" s="7">
        <v>37257</v>
      </c>
      <c r="B134" s="12">
        <f t="shared" si="2"/>
        <v>20</v>
      </c>
      <c r="C134" s="8"/>
      <c r="D134" s="10">
        <v>1609.4</v>
      </c>
      <c r="E134" s="8"/>
      <c r="F134" s="10">
        <v>908</v>
      </c>
      <c r="G134" s="8"/>
      <c r="H134" s="10">
        <v>514.4</v>
      </c>
      <c r="I134" s="10">
        <v>39.200000000000003</v>
      </c>
      <c r="J134" s="8"/>
      <c r="K134" s="8"/>
      <c r="L134" s="8"/>
      <c r="M134" s="10">
        <v>277.95999999999998</v>
      </c>
      <c r="N134" s="10">
        <v>4.45</v>
      </c>
      <c r="O134" s="10">
        <v>465.92</v>
      </c>
      <c r="P134" s="10">
        <v>402.44</v>
      </c>
      <c r="Q134" s="8"/>
      <c r="R134" s="10">
        <v>25</v>
      </c>
      <c r="S134" s="8"/>
      <c r="T134" s="10">
        <v>261.97000000000003</v>
      </c>
      <c r="U134" s="10">
        <v>191.45</v>
      </c>
      <c r="V134" s="10">
        <v>30.47</v>
      </c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10">
        <v>6.1</v>
      </c>
      <c r="AH134" s="10">
        <v>8.6</v>
      </c>
      <c r="AI134" s="8"/>
      <c r="AJ134" s="10">
        <v>103.1</v>
      </c>
      <c r="AK134" s="8"/>
      <c r="AL134" s="10">
        <v>3.09</v>
      </c>
      <c r="AM134" s="10">
        <v>18.96</v>
      </c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10">
        <v>311.39999999999998</v>
      </c>
      <c r="BM134" s="10">
        <v>72.2</v>
      </c>
      <c r="BN134" s="10">
        <v>198.3</v>
      </c>
    </row>
    <row r="135" spans="1:66" ht="15" thickBot="1" x14ac:dyDescent="0.35">
      <c r="A135" s="7">
        <v>37288</v>
      </c>
      <c r="B135" s="12">
        <f t="shared" si="2"/>
        <v>20</v>
      </c>
      <c r="C135" s="8"/>
      <c r="D135" s="10">
        <v>1511.2</v>
      </c>
      <c r="E135" s="8"/>
      <c r="F135" s="10">
        <v>1031</v>
      </c>
      <c r="G135" s="8"/>
      <c r="H135" s="10">
        <v>483.5</v>
      </c>
      <c r="I135" s="10">
        <v>43.9</v>
      </c>
      <c r="J135" s="8"/>
      <c r="K135" s="8"/>
      <c r="L135" s="8"/>
      <c r="M135" s="10">
        <v>294.64999999999998</v>
      </c>
      <c r="N135" s="10">
        <v>4.3899999999999997</v>
      </c>
      <c r="O135" s="10">
        <v>469.11</v>
      </c>
      <c r="P135" s="10">
        <v>372.81</v>
      </c>
      <c r="Q135" s="8"/>
      <c r="R135" s="10">
        <v>25</v>
      </c>
      <c r="S135" s="8"/>
      <c r="T135" s="10">
        <v>261.77999999999997</v>
      </c>
      <c r="U135" s="10">
        <v>223.97</v>
      </c>
      <c r="V135" s="10">
        <v>30.81</v>
      </c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10">
        <v>6</v>
      </c>
      <c r="AH135" s="10">
        <v>8.4</v>
      </c>
      <c r="AI135" s="8"/>
      <c r="AJ135" s="10">
        <v>101.2</v>
      </c>
      <c r="AK135" s="8"/>
      <c r="AL135" s="10">
        <v>1.1599999999999999</v>
      </c>
      <c r="AM135" s="10">
        <v>17.66</v>
      </c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10">
        <v>297.89999999999998</v>
      </c>
      <c r="BM135" s="10">
        <v>77.3</v>
      </c>
      <c r="BN135" s="10">
        <v>199.9</v>
      </c>
    </row>
    <row r="136" spans="1:66" ht="15" thickBot="1" x14ac:dyDescent="0.35">
      <c r="A136" s="7">
        <v>37316</v>
      </c>
      <c r="B136" s="12">
        <f t="shared" si="2"/>
        <v>20</v>
      </c>
      <c r="C136" s="8"/>
      <c r="D136" s="10">
        <v>1532.8</v>
      </c>
      <c r="E136" s="8"/>
      <c r="F136" s="10">
        <v>1082</v>
      </c>
      <c r="G136" s="8"/>
      <c r="H136" s="10">
        <v>535.70000000000005</v>
      </c>
      <c r="I136" s="10">
        <v>53.2</v>
      </c>
      <c r="J136" s="8"/>
      <c r="K136" s="8"/>
      <c r="L136" s="8"/>
      <c r="M136" s="10">
        <v>296.12</v>
      </c>
      <c r="N136" s="10">
        <v>4.55</v>
      </c>
      <c r="O136" s="10">
        <v>514.16999999999996</v>
      </c>
      <c r="P136" s="10">
        <v>376.69</v>
      </c>
      <c r="Q136" s="8"/>
      <c r="R136" s="10">
        <v>25</v>
      </c>
      <c r="S136" s="8"/>
      <c r="T136" s="10">
        <v>285.94</v>
      </c>
      <c r="U136" s="10">
        <v>235.48</v>
      </c>
      <c r="V136" s="10">
        <v>31.06</v>
      </c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10">
        <v>5.8</v>
      </c>
      <c r="AH136" s="10">
        <v>8.3000000000000007</v>
      </c>
      <c r="AI136" s="8"/>
      <c r="AJ136" s="10">
        <v>101.1</v>
      </c>
      <c r="AK136" s="8"/>
      <c r="AL136" s="10">
        <v>1.08</v>
      </c>
      <c r="AM136" s="10">
        <v>16.760000000000002</v>
      </c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10">
        <v>328</v>
      </c>
      <c r="BM136" s="10">
        <v>105</v>
      </c>
      <c r="BN136" s="10">
        <v>201.6</v>
      </c>
    </row>
    <row r="137" spans="1:66" ht="15" thickBot="1" x14ac:dyDescent="0.35">
      <c r="A137" s="7">
        <v>37347</v>
      </c>
      <c r="B137" s="12">
        <f t="shared" si="2"/>
        <v>20</v>
      </c>
      <c r="C137" s="8"/>
      <c r="D137" s="10">
        <v>1574.1</v>
      </c>
      <c r="E137" s="8"/>
      <c r="F137" s="10">
        <v>1027</v>
      </c>
      <c r="G137" s="8"/>
      <c r="H137" s="10">
        <v>540.70000000000005</v>
      </c>
      <c r="I137" s="10">
        <v>54</v>
      </c>
      <c r="J137" s="8"/>
      <c r="K137" s="8"/>
      <c r="L137" s="8"/>
      <c r="M137" s="10">
        <v>305.17</v>
      </c>
      <c r="N137" s="10">
        <v>4.62</v>
      </c>
      <c r="O137" s="10">
        <v>544.70000000000005</v>
      </c>
      <c r="P137" s="10">
        <v>373.36</v>
      </c>
      <c r="Q137" s="8"/>
      <c r="R137" s="10">
        <v>23</v>
      </c>
      <c r="S137" s="8"/>
      <c r="T137" s="10">
        <v>322.33999999999997</v>
      </c>
      <c r="U137" s="10">
        <v>293.13</v>
      </c>
      <c r="V137" s="10">
        <v>31.17</v>
      </c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10">
        <v>5.7</v>
      </c>
      <c r="AH137" s="10">
        <v>8.3000000000000007</v>
      </c>
      <c r="AI137" s="8"/>
      <c r="AJ137" s="10">
        <v>101.2</v>
      </c>
      <c r="AK137" s="8"/>
      <c r="AL137" s="10">
        <v>1.1599999999999999</v>
      </c>
      <c r="AM137" s="10">
        <v>16.04</v>
      </c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10">
        <v>315.60000000000002</v>
      </c>
      <c r="BM137" s="10">
        <v>120.6</v>
      </c>
      <c r="BN137" s="10">
        <v>203.4</v>
      </c>
    </row>
    <row r="138" spans="1:66" ht="15" thickBot="1" x14ac:dyDescent="0.35">
      <c r="A138" s="7">
        <v>37377</v>
      </c>
      <c r="B138" s="12">
        <f t="shared" si="2"/>
        <v>20</v>
      </c>
      <c r="C138" s="8"/>
      <c r="D138" s="10">
        <v>1630.7</v>
      </c>
      <c r="E138" s="8"/>
      <c r="F138" s="10">
        <v>1042</v>
      </c>
      <c r="G138" s="8"/>
      <c r="H138" s="10">
        <v>536</v>
      </c>
      <c r="I138" s="10">
        <v>61.3</v>
      </c>
      <c r="J138" s="8"/>
      <c r="K138" s="8"/>
      <c r="L138" s="8"/>
      <c r="M138" s="10">
        <v>318.70999999999998</v>
      </c>
      <c r="N138" s="10">
        <v>4.76</v>
      </c>
      <c r="O138" s="10">
        <v>542.58000000000004</v>
      </c>
      <c r="P138" s="10">
        <v>361.98</v>
      </c>
      <c r="Q138" s="8"/>
      <c r="R138" s="10">
        <v>23</v>
      </c>
      <c r="S138" s="8"/>
      <c r="T138" s="10">
        <v>341.77</v>
      </c>
      <c r="U138" s="10">
        <v>294.33</v>
      </c>
      <c r="V138" s="10">
        <v>31.25</v>
      </c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10">
        <v>5.5</v>
      </c>
      <c r="AH138" s="10">
        <v>8.1999999999999993</v>
      </c>
      <c r="AI138" s="8"/>
      <c r="AJ138" s="10">
        <v>101.7</v>
      </c>
      <c r="AK138" s="8"/>
      <c r="AL138" s="10">
        <v>1.69</v>
      </c>
      <c r="AM138" s="10">
        <v>15.94</v>
      </c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10">
        <v>323.5</v>
      </c>
      <c r="BM138" s="10">
        <v>138.80000000000001</v>
      </c>
      <c r="BN138" s="10">
        <v>204.7</v>
      </c>
    </row>
    <row r="139" spans="1:66" ht="15" thickBot="1" x14ac:dyDescent="0.35">
      <c r="A139" s="7">
        <v>37408</v>
      </c>
      <c r="B139" s="12">
        <f t="shared" si="2"/>
        <v>20</v>
      </c>
      <c r="C139" s="8"/>
      <c r="D139" s="10">
        <v>1700.2</v>
      </c>
      <c r="E139" s="8"/>
      <c r="F139" s="10">
        <v>1005</v>
      </c>
      <c r="G139" s="8"/>
      <c r="H139" s="10">
        <v>557</v>
      </c>
      <c r="I139" s="10">
        <v>73.5</v>
      </c>
      <c r="J139" s="8"/>
      <c r="K139" s="8"/>
      <c r="L139" s="8"/>
      <c r="M139" s="10">
        <v>326.98</v>
      </c>
      <c r="N139" s="10">
        <v>4.99</v>
      </c>
      <c r="O139" s="10">
        <v>564.51</v>
      </c>
      <c r="P139" s="10">
        <v>340.92</v>
      </c>
      <c r="Q139" s="8"/>
      <c r="R139" s="10">
        <v>23</v>
      </c>
      <c r="S139" s="8"/>
      <c r="T139" s="10">
        <v>318.76</v>
      </c>
      <c r="U139" s="10">
        <v>334.24</v>
      </c>
      <c r="V139" s="10">
        <v>31.4</v>
      </c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10">
        <v>5.4</v>
      </c>
      <c r="AH139" s="10">
        <v>7.5</v>
      </c>
      <c r="AI139" s="8"/>
      <c r="AJ139" s="10">
        <v>100.5</v>
      </c>
      <c r="AK139" s="8"/>
      <c r="AL139" s="10">
        <v>0.53</v>
      </c>
      <c r="AM139" s="10">
        <v>14.69</v>
      </c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10">
        <v>312</v>
      </c>
      <c r="BM139" s="10">
        <v>164.9</v>
      </c>
      <c r="BN139" s="10">
        <v>205.3</v>
      </c>
    </row>
    <row r="140" spans="1:66" ht="15" thickBot="1" x14ac:dyDescent="0.35">
      <c r="A140" s="7">
        <v>37438</v>
      </c>
      <c r="B140" s="12">
        <f t="shared" si="2"/>
        <v>20</v>
      </c>
      <c r="C140" s="8"/>
      <c r="D140" s="10">
        <v>1764.1</v>
      </c>
      <c r="E140" s="8"/>
      <c r="F140" s="10">
        <v>968</v>
      </c>
      <c r="G140" s="8"/>
      <c r="H140" s="10">
        <v>584.9</v>
      </c>
      <c r="I140" s="10">
        <v>78.599999999999994</v>
      </c>
      <c r="J140" s="8"/>
      <c r="K140" s="8"/>
      <c r="L140" s="8"/>
      <c r="M140" s="10">
        <v>319.27999999999997</v>
      </c>
      <c r="N140" s="10">
        <v>5.0199999999999996</v>
      </c>
      <c r="O140" s="10">
        <v>535.82000000000005</v>
      </c>
      <c r="P140" s="10">
        <v>328.4</v>
      </c>
      <c r="Q140" s="8"/>
      <c r="R140" s="10">
        <v>23</v>
      </c>
      <c r="S140" s="8"/>
      <c r="T140" s="10">
        <v>304.89999999999998</v>
      </c>
      <c r="U140" s="10">
        <v>393.95</v>
      </c>
      <c r="V140" s="10">
        <v>31.51</v>
      </c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10">
        <v>5.3</v>
      </c>
      <c r="AH140" s="10">
        <v>7.3</v>
      </c>
      <c r="AI140" s="8"/>
      <c r="AJ140" s="10">
        <v>100.7</v>
      </c>
      <c r="AK140" s="8"/>
      <c r="AL140" s="10">
        <v>0.72</v>
      </c>
      <c r="AM140" s="10">
        <v>15</v>
      </c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10">
        <v>321.3</v>
      </c>
      <c r="BM140" s="10">
        <v>238.9</v>
      </c>
      <c r="BN140" s="10">
        <v>205.4</v>
      </c>
    </row>
    <row r="141" spans="1:66" ht="15" thickBot="1" x14ac:dyDescent="0.35">
      <c r="A141" s="7">
        <v>37469</v>
      </c>
      <c r="B141" s="12">
        <f t="shared" si="2"/>
        <v>20</v>
      </c>
      <c r="C141" s="8"/>
      <c r="D141" s="10">
        <v>1790.2</v>
      </c>
      <c r="E141" s="8"/>
      <c r="F141" s="10">
        <v>1036</v>
      </c>
      <c r="G141" s="8"/>
      <c r="H141" s="10">
        <v>607.6</v>
      </c>
      <c r="I141" s="10">
        <v>85</v>
      </c>
      <c r="J141" s="8"/>
      <c r="K141" s="8"/>
      <c r="L141" s="8"/>
      <c r="M141" s="10">
        <v>315.97000000000003</v>
      </c>
      <c r="N141" s="10">
        <v>4.6399999999999997</v>
      </c>
      <c r="O141" s="10">
        <v>555.92999999999995</v>
      </c>
      <c r="P141" s="10">
        <v>330.67</v>
      </c>
      <c r="Q141" s="8"/>
      <c r="R141" s="10">
        <v>21</v>
      </c>
      <c r="S141" s="8"/>
      <c r="T141" s="10">
        <v>292.02999999999997</v>
      </c>
      <c r="U141" s="10">
        <v>421.02</v>
      </c>
      <c r="V141" s="10">
        <v>31.55</v>
      </c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10">
        <v>5.2</v>
      </c>
      <c r="AH141" s="10">
        <v>7.1</v>
      </c>
      <c r="AI141" s="8"/>
      <c r="AJ141" s="10">
        <v>100.1</v>
      </c>
      <c r="AK141" s="8"/>
      <c r="AL141" s="10">
        <v>0.09</v>
      </c>
      <c r="AM141" s="10">
        <v>15.09</v>
      </c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10">
        <v>321.7</v>
      </c>
      <c r="BM141" s="10">
        <v>415.3</v>
      </c>
      <c r="BN141" s="10">
        <v>204.7</v>
      </c>
    </row>
    <row r="142" spans="1:66" ht="15" thickBot="1" x14ac:dyDescent="0.35">
      <c r="A142" s="7">
        <v>37500</v>
      </c>
      <c r="B142" s="12">
        <f t="shared" si="2"/>
        <v>20</v>
      </c>
      <c r="C142" s="8"/>
      <c r="D142" s="10">
        <v>1824.3</v>
      </c>
      <c r="E142" s="8"/>
      <c r="F142" s="10">
        <v>1367</v>
      </c>
      <c r="G142" s="8"/>
      <c r="H142" s="10">
        <v>602.70000000000005</v>
      </c>
      <c r="I142" s="10">
        <v>87.6</v>
      </c>
      <c r="J142" s="8"/>
      <c r="K142" s="8"/>
      <c r="L142" s="8"/>
      <c r="M142" s="10">
        <v>325.81</v>
      </c>
      <c r="N142" s="10">
        <v>4.6500000000000004</v>
      </c>
      <c r="O142" s="10">
        <v>567.51</v>
      </c>
      <c r="P142" s="10">
        <v>334.58</v>
      </c>
      <c r="Q142" s="8"/>
      <c r="R142" s="10">
        <v>18</v>
      </c>
      <c r="S142" s="8"/>
      <c r="T142" s="10">
        <v>290.08</v>
      </c>
      <c r="U142" s="10">
        <v>396.15</v>
      </c>
      <c r="V142" s="10">
        <v>31.63</v>
      </c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10">
        <v>5.5</v>
      </c>
      <c r="AH142" s="10">
        <v>7.6</v>
      </c>
      <c r="AI142" s="8"/>
      <c r="AJ142" s="10">
        <v>100.4</v>
      </c>
      <c r="AK142" s="8"/>
      <c r="AL142" s="10">
        <v>0.4</v>
      </c>
      <c r="AM142" s="10">
        <v>14.86</v>
      </c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10">
        <v>322</v>
      </c>
      <c r="BM142" s="10">
        <v>496.3</v>
      </c>
      <c r="BN142" s="10">
        <v>203.5</v>
      </c>
    </row>
    <row r="143" spans="1:66" ht="15" thickBot="1" x14ac:dyDescent="0.35">
      <c r="A143" s="7">
        <v>37530</v>
      </c>
      <c r="B143" s="12">
        <f t="shared" si="2"/>
        <v>20</v>
      </c>
      <c r="C143" s="8"/>
      <c r="D143" s="10">
        <v>1857.4</v>
      </c>
      <c r="E143" s="8"/>
      <c r="F143" s="10">
        <v>1417</v>
      </c>
      <c r="G143" s="8"/>
      <c r="H143" s="10">
        <v>633</v>
      </c>
      <c r="I143" s="10">
        <v>82.1</v>
      </c>
      <c r="J143" s="8"/>
      <c r="K143" s="8"/>
      <c r="L143" s="8"/>
      <c r="M143" s="10">
        <v>324.41000000000003</v>
      </c>
      <c r="N143" s="10">
        <v>4.51</v>
      </c>
      <c r="O143" s="10">
        <v>594.98</v>
      </c>
      <c r="P143" s="10">
        <v>324.22000000000003</v>
      </c>
      <c r="Q143" s="8"/>
      <c r="R143" s="10">
        <v>18</v>
      </c>
      <c r="S143" s="8"/>
      <c r="T143" s="10">
        <v>304.08999999999997</v>
      </c>
      <c r="U143" s="10">
        <v>377.29</v>
      </c>
      <c r="V143" s="10">
        <v>31.69</v>
      </c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10">
        <v>5.8</v>
      </c>
      <c r="AH143" s="10">
        <v>8.1</v>
      </c>
      <c r="AI143" s="8"/>
      <c r="AJ143" s="10">
        <v>101.1</v>
      </c>
      <c r="AK143" s="8"/>
      <c r="AL143" s="10">
        <v>1.07</v>
      </c>
      <c r="AM143" s="10">
        <v>14.84</v>
      </c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10">
        <v>341.7</v>
      </c>
      <c r="BM143" s="10">
        <v>295.2</v>
      </c>
      <c r="BN143" s="10">
        <v>202.2</v>
      </c>
    </row>
    <row r="144" spans="1:66" ht="15" thickBot="1" x14ac:dyDescent="0.35">
      <c r="A144" s="7">
        <v>37561</v>
      </c>
      <c r="B144" s="12">
        <f t="shared" si="2"/>
        <v>20</v>
      </c>
      <c r="C144" s="8"/>
      <c r="D144" s="10">
        <v>1900</v>
      </c>
      <c r="E144" s="8"/>
      <c r="F144" s="10">
        <v>1560</v>
      </c>
      <c r="G144" s="8"/>
      <c r="H144" s="10">
        <v>624.29999999999995</v>
      </c>
      <c r="I144" s="10">
        <v>81.2</v>
      </c>
      <c r="J144" s="8"/>
      <c r="K144" s="8"/>
      <c r="L144" s="8"/>
      <c r="M144" s="10">
        <v>328.1</v>
      </c>
      <c r="N144" s="10">
        <v>4.6500000000000004</v>
      </c>
      <c r="O144" s="10">
        <v>605.05999999999995</v>
      </c>
      <c r="P144" s="10">
        <v>292.38</v>
      </c>
      <c r="Q144" s="8"/>
      <c r="R144" s="10">
        <v>18</v>
      </c>
      <c r="S144" s="8"/>
      <c r="T144" s="10">
        <v>311.58</v>
      </c>
      <c r="U144" s="10">
        <v>329.96</v>
      </c>
      <c r="V144" s="10">
        <v>31.81</v>
      </c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10">
        <v>6.2</v>
      </c>
      <c r="AH144" s="10">
        <v>8.5</v>
      </c>
      <c r="AI144" s="8"/>
      <c r="AJ144" s="10">
        <v>101.6</v>
      </c>
      <c r="AK144" s="8"/>
      <c r="AL144" s="10">
        <v>1.61</v>
      </c>
      <c r="AM144" s="10">
        <v>15.12</v>
      </c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10">
        <v>331.2</v>
      </c>
      <c r="BM144" s="10">
        <v>191.6</v>
      </c>
      <c r="BN144" s="10">
        <v>201.3</v>
      </c>
    </row>
    <row r="145" spans="1:66" ht="15" thickBot="1" x14ac:dyDescent="0.35">
      <c r="A145" s="7">
        <v>37591</v>
      </c>
      <c r="B145" s="12">
        <f t="shared" si="2"/>
        <v>20</v>
      </c>
      <c r="C145" s="8"/>
      <c r="D145" s="10">
        <v>1943.9</v>
      </c>
      <c r="E145" s="8"/>
      <c r="F145" s="10">
        <v>1738</v>
      </c>
      <c r="G145" s="8"/>
      <c r="H145" s="10">
        <v>648</v>
      </c>
      <c r="I145" s="10">
        <v>91.2</v>
      </c>
      <c r="J145" s="8"/>
      <c r="K145" s="8"/>
      <c r="L145" s="8"/>
      <c r="M145" s="10">
        <v>344.26</v>
      </c>
      <c r="N145" s="10">
        <v>4.76</v>
      </c>
      <c r="O145" s="10">
        <v>612.57000000000005</v>
      </c>
      <c r="P145" s="10">
        <v>248.2</v>
      </c>
      <c r="Q145" s="8"/>
      <c r="R145" s="10">
        <v>18</v>
      </c>
      <c r="S145" s="8"/>
      <c r="T145" s="10">
        <v>312.5</v>
      </c>
      <c r="U145" s="10">
        <v>335.47</v>
      </c>
      <c r="V145" s="10">
        <v>31.84</v>
      </c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10">
        <v>6.3</v>
      </c>
      <c r="AH145" s="10">
        <v>8.8000000000000007</v>
      </c>
      <c r="AI145" s="8"/>
      <c r="AJ145" s="10">
        <v>101.5</v>
      </c>
      <c r="AK145" s="8"/>
      <c r="AL145" s="10">
        <v>1.54</v>
      </c>
      <c r="AM145" s="10">
        <v>15.06</v>
      </c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10">
        <v>341.7</v>
      </c>
      <c r="BM145" s="10">
        <v>104.3</v>
      </c>
      <c r="BN145" s="10">
        <v>200.9</v>
      </c>
    </row>
    <row r="146" spans="1:66" ht="15" thickBot="1" x14ac:dyDescent="0.35">
      <c r="A146" s="7">
        <v>37622</v>
      </c>
      <c r="B146" s="12">
        <f t="shared" si="2"/>
        <v>20</v>
      </c>
      <c r="C146" s="8"/>
      <c r="D146" s="10">
        <v>2130.5</v>
      </c>
      <c r="E146" s="8"/>
      <c r="F146" s="10">
        <v>1530</v>
      </c>
      <c r="G146" s="8"/>
      <c r="H146" s="10">
        <v>623</v>
      </c>
      <c r="I146" s="10">
        <v>49.9</v>
      </c>
      <c r="J146" s="8"/>
      <c r="K146" s="8"/>
      <c r="L146" s="8"/>
      <c r="M146" s="10">
        <v>367.9</v>
      </c>
      <c r="N146" s="10">
        <v>4.9400000000000004</v>
      </c>
      <c r="O146" s="10">
        <v>650.48</v>
      </c>
      <c r="P146" s="10">
        <v>264.12</v>
      </c>
      <c r="Q146" s="8"/>
      <c r="R146" s="10">
        <v>18</v>
      </c>
      <c r="S146" s="8"/>
      <c r="T146" s="10">
        <v>313.95</v>
      </c>
      <c r="U146" s="10">
        <v>348.53</v>
      </c>
      <c r="V146" s="10">
        <v>31.82</v>
      </c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10">
        <v>6.6</v>
      </c>
      <c r="AH146" s="10">
        <v>9.3000000000000007</v>
      </c>
      <c r="AI146" s="8"/>
      <c r="AJ146" s="10">
        <v>102.4</v>
      </c>
      <c r="AK146" s="8"/>
      <c r="AL146" s="10">
        <v>2.4</v>
      </c>
      <c r="AM146" s="10">
        <v>14.29</v>
      </c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10">
        <v>340.2</v>
      </c>
      <c r="BM146" s="10">
        <v>72</v>
      </c>
      <c r="BN146" s="10">
        <v>201.1</v>
      </c>
    </row>
    <row r="147" spans="1:66" ht="15" thickBot="1" x14ac:dyDescent="0.35">
      <c r="A147" s="7">
        <v>37653</v>
      </c>
      <c r="B147" s="12">
        <f t="shared" si="2"/>
        <v>20</v>
      </c>
      <c r="C147" s="8"/>
      <c r="D147" s="10">
        <v>2033.3</v>
      </c>
      <c r="E147" s="8"/>
      <c r="F147" s="10">
        <v>1764</v>
      </c>
      <c r="G147" s="8"/>
      <c r="H147" s="10">
        <v>625</v>
      </c>
      <c r="I147" s="10">
        <v>55.5</v>
      </c>
      <c r="J147" s="8"/>
      <c r="K147" s="8"/>
      <c r="L147" s="8"/>
      <c r="M147" s="10">
        <v>368.53</v>
      </c>
      <c r="N147" s="10">
        <v>4.78</v>
      </c>
      <c r="O147" s="10">
        <v>699.32</v>
      </c>
      <c r="P147" s="10">
        <v>259.41000000000003</v>
      </c>
      <c r="Q147" s="8"/>
      <c r="R147" s="10">
        <v>18</v>
      </c>
      <c r="S147" s="8"/>
      <c r="T147" s="10">
        <v>327.05</v>
      </c>
      <c r="U147" s="10">
        <v>356.67</v>
      </c>
      <c r="V147" s="10">
        <v>31.7</v>
      </c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10">
        <v>6.8</v>
      </c>
      <c r="AH147" s="10">
        <v>9.6</v>
      </c>
      <c r="AI147" s="8"/>
      <c r="AJ147" s="10">
        <v>101.6</v>
      </c>
      <c r="AK147" s="8"/>
      <c r="AL147" s="10">
        <v>1.63</v>
      </c>
      <c r="AM147" s="10">
        <v>14.82</v>
      </c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10">
        <v>315.7</v>
      </c>
      <c r="BM147" s="10">
        <v>77.099999999999994</v>
      </c>
      <c r="BN147" s="10">
        <v>201.7</v>
      </c>
    </row>
    <row r="148" spans="1:66" ht="15" thickBot="1" x14ac:dyDescent="0.35">
      <c r="A148" s="7">
        <v>37681</v>
      </c>
      <c r="B148" s="12">
        <f t="shared" si="2"/>
        <v>20</v>
      </c>
      <c r="C148" s="8"/>
      <c r="D148" s="10">
        <v>2114</v>
      </c>
      <c r="E148" s="8"/>
      <c r="F148" s="10">
        <v>1939</v>
      </c>
      <c r="G148" s="8"/>
      <c r="H148" s="10">
        <v>698</v>
      </c>
      <c r="I148" s="10">
        <v>67.2</v>
      </c>
      <c r="J148" s="8"/>
      <c r="K148" s="8"/>
      <c r="L148" s="8"/>
      <c r="M148" s="10">
        <v>346.46</v>
      </c>
      <c r="N148" s="10">
        <v>4.5999999999999996</v>
      </c>
      <c r="O148" s="10">
        <v>686.39</v>
      </c>
      <c r="P148" s="10">
        <v>228.78</v>
      </c>
      <c r="Q148" s="8"/>
      <c r="R148" s="10">
        <v>18</v>
      </c>
      <c r="S148" s="8"/>
      <c r="T148" s="10">
        <v>341.23</v>
      </c>
      <c r="U148" s="10">
        <v>358.96</v>
      </c>
      <c r="V148" s="10">
        <v>31.45</v>
      </c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10">
        <v>6.6</v>
      </c>
      <c r="AH148" s="10">
        <v>9.1999999999999993</v>
      </c>
      <c r="AI148" s="8"/>
      <c r="AJ148" s="10">
        <v>101.1</v>
      </c>
      <c r="AK148" s="8"/>
      <c r="AL148" s="10">
        <v>1.05</v>
      </c>
      <c r="AM148" s="10">
        <v>14.78</v>
      </c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10">
        <v>353.1</v>
      </c>
      <c r="BM148" s="10">
        <v>103.9</v>
      </c>
      <c r="BN148" s="10">
        <v>202</v>
      </c>
    </row>
    <row r="149" spans="1:66" ht="15" thickBot="1" x14ac:dyDescent="0.35">
      <c r="A149" s="7">
        <v>37712</v>
      </c>
      <c r="B149" s="12">
        <f t="shared" si="2"/>
        <v>20</v>
      </c>
      <c r="C149" s="8"/>
      <c r="D149" s="10">
        <v>2218.4</v>
      </c>
      <c r="E149" s="8"/>
      <c r="F149" s="10">
        <v>2142</v>
      </c>
      <c r="G149" s="8"/>
      <c r="H149" s="10">
        <v>686.9</v>
      </c>
      <c r="I149" s="10">
        <v>69.099999999999994</v>
      </c>
      <c r="J149" s="8"/>
      <c r="K149" s="8"/>
      <c r="L149" s="8"/>
      <c r="M149" s="10">
        <v>330.74</v>
      </c>
      <c r="N149" s="10">
        <v>4.5199999999999996</v>
      </c>
      <c r="O149" s="10">
        <v>630.97</v>
      </c>
      <c r="P149" s="10">
        <v>163.34</v>
      </c>
      <c r="Q149" s="8"/>
      <c r="R149" s="10">
        <v>18</v>
      </c>
      <c r="S149" s="8"/>
      <c r="T149" s="10">
        <v>350.36</v>
      </c>
      <c r="U149" s="10">
        <v>361.49</v>
      </c>
      <c r="V149" s="10">
        <v>31.21</v>
      </c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10">
        <v>6.3</v>
      </c>
      <c r="AH149" s="10">
        <v>8.8000000000000007</v>
      </c>
      <c r="AI149" s="8"/>
      <c r="AJ149" s="10">
        <v>101</v>
      </c>
      <c r="AK149" s="8"/>
      <c r="AL149" s="10">
        <v>1.02</v>
      </c>
      <c r="AM149" s="10">
        <v>14.62</v>
      </c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10">
        <v>336.5</v>
      </c>
      <c r="BM149" s="10">
        <v>118.8</v>
      </c>
      <c r="BN149" s="10">
        <v>201.8</v>
      </c>
    </row>
    <row r="150" spans="1:66" ht="15" thickBot="1" x14ac:dyDescent="0.35">
      <c r="A150" s="7">
        <v>37742</v>
      </c>
      <c r="B150" s="12">
        <f t="shared" si="2"/>
        <v>20</v>
      </c>
      <c r="C150" s="8"/>
      <c r="D150" s="10">
        <v>2326.1</v>
      </c>
      <c r="E150" s="8"/>
      <c r="F150" s="10">
        <v>2127</v>
      </c>
      <c r="G150" s="8"/>
      <c r="H150" s="10">
        <v>662.5</v>
      </c>
      <c r="I150" s="10">
        <v>78.099999999999994</v>
      </c>
      <c r="J150" s="8"/>
      <c r="K150" s="8"/>
      <c r="L150" s="8"/>
      <c r="M150" s="10">
        <v>356.73</v>
      </c>
      <c r="N150" s="10">
        <v>4.74</v>
      </c>
      <c r="O150" s="10">
        <v>652.62</v>
      </c>
      <c r="P150" s="10">
        <v>168.97</v>
      </c>
      <c r="Q150" s="8"/>
      <c r="R150" s="10">
        <v>18</v>
      </c>
      <c r="S150" s="8"/>
      <c r="T150" s="10">
        <v>400.03</v>
      </c>
      <c r="U150" s="10">
        <v>378.85</v>
      </c>
      <c r="V150" s="10">
        <v>30.91</v>
      </c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10">
        <v>6.1</v>
      </c>
      <c r="AH150" s="10">
        <v>8.5</v>
      </c>
      <c r="AI150" s="8"/>
      <c r="AJ150" s="10">
        <v>100.8</v>
      </c>
      <c r="AK150" s="8"/>
      <c r="AL150" s="10">
        <v>0.8</v>
      </c>
      <c r="AM150" s="10">
        <v>13.62</v>
      </c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10">
        <v>347.7</v>
      </c>
      <c r="BM150" s="10">
        <v>135.19999999999999</v>
      </c>
      <c r="BN150" s="10">
        <v>201.4</v>
      </c>
    </row>
    <row r="151" spans="1:66" ht="15" thickBot="1" x14ac:dyDescent="0.35">
      <c r="A151" s="7">
        <v>37773</v>
      </c>
      <c r="B151" s="12">
        <f t="shared" si="2"/>
        <v>20</v>
      </c>
      <c r="C151" s="8"/>
      <c r="D151" s="10">
        <v>2447.1999999999998</v>
      </c>
      <c r="E151" s="8"/>
      <c r="F151" s="10">
        <v>2125</v>
      </c>
      <c r="G151" s="8"/>
      <c r="H151" s="10">
        <v>674.7</v>
      </c>
      <c r="I151" s="10">
        <v>92.3</v>
      </c>
      <c r="J151" s="8"/>
      <c r="K151" s="8"/>
      <c r="L151" s="8"/>
      <c r="M151" s="10">
        <v>351.68</v>
      </c>
      <c r="N151" s="10">
        <v>4.46</v>
      </c>
      <c r="O151" s="10">
        <v>653.04999999999995</v>
      </c>
      <c r="P151" s="10">
        <v>176.73</v>
      </c>
      <c r="Q151" s="8"/>
      <c r="R151" s="10">
        <v>18</v>
      </c>
      <c r="S151" s="8"/>
      <c r="T151" s="10">
        <v>439.25</v>
      </c>
      <c r="U151" s="10">
        <v>366.38</v>
      </c>
      <c r="V151" s="10">
        <v>30.47</v>
      </c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10">
        <v>6</v>
      </c>
      <c r="AH151" s="10">
        <v>8.4</v>
      </c>
      <c r="AI151" s="8"/>
      <c r="AJ151" s="10">
        <v>100.8</v>
      </c>
      <c r="AK151" s="8"/>
      <c r="AL151" s="10">
        <v>0.8</v>
      </c>
      <c r="AM151" s="10">
        <v>13.93</v>
      </c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10">
        <v>339.8</v>
      </c>
      <c r="BM151" s="10">
        <v>158.1</v>
      </c>
      <c r="BN151" s="10">
        <v>201.1</v>
      </c>
    </row>
    <row r="152" spans="1:66" ht="15" thickBot="1" x14ac:dyDescent="0.35">
      <c r="A152" s="7">
        <v>37803</v>
      </c>
      <c r="B152" s="12">
        <f t="shared" si="2"/>
        <v>20</v>
      </c>
      <c r="C152" s="8"/>
      <c r="D152" s="10">
        <v>2619.3000000000002</v>
      </c>
      <c r="E152" s="8"/>
      <c r="F152" s="10">
        <v>2181</v>
      </c>
      <c r="G152" s="8"/>
      <c r="H152" s="10">
        <v>725.7</v>
      </c>
      <c r="I152" s="10">
        <v>98.1</v>
      </c>
      <c r="J152" s="8"/>
      <c r="K152" s="8"/>
      <c r="L152" s="8"/>
      <c r="M152" s="10">
        <v>341.2</v>
      </c>
      <c r="N152" s="10">
        <v>4.58</v>
      </c>
      <c r="O152" s="10">
        <v>624.98</v>
      </c>
      <c r="P152" s="10">
        <v>158.91999999999999</v>
      </c>
      <c r="Q152" s="8"/>
      <c r="R152" s="10">
        <v>16</v>
      </c>
      <c r="S152" s="8"/>
      <c r="T152" s="10">
        <v>433.21</v>
      </c>
      <c r="U152" s="10">
        <v>429.44</v>
      </c>
      <c r="V152" s="10">
        <v>30.36</v>
      </c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10">
        <v>6</v>
      </c>
      <c r="AH152" s="10">
        <v>8.3000000000000007</v>
      </c>
      <c r="AI152" s="8"/>
      <c r="AJ152" s="10">
        <v>100.7</v>
      </c>
      <c r="AK152" s="8"/>
      <c r="AL152" s="10">
        <v>0.71</v>
      </c>
      <c r="AM152" s="10">
        <v>13.91</v>
      </c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10">
        <v>346.5</v>
      </c>
      <c r="BM152" s="10">
        <v>218.8</v>
      </c>
      <c r="BN152" s="10">
        <v>200.9</v>
      </c>
    </row>
    <row r="153" spans="1:66" ht="15" thickBot="1" x14ac:dyDescent="0.35">
      <c r="A153" s="7">
        <v>37834</v>
      </c>
      <c r="B153" s="12">
        <f t="shared" si="2"/>
        <v>20</v>
      </c>
      <c r="C153" s="8"/>
      <c r="D153" s="10">
        <v>2638.3</v>
      </c>
      <c r="E153" s="8"/>
      <c r="F153" s="10">
        <v>2265</v>
      </c>
      <c r="G153" s="8"/>
      <c r="H153" s="10">
        <v>729.9</v>
      </c>
      <c r="I153" s="10">
        <v>105.5</v>
      </c>
      <c r="J153" s="8"/>
      <c r="K153" s="8"/>
      <c r="L153" s="8"/>
      <c r="M153" s="10">
        <v>348.57</v>
      </c>
      <c r="N153" s="10">
        <v>4.7699999999999996</v>
      </c>
      <c r="O153" s="10">
        <v>625.59</v>
      </c>
      <c r="P153" s="10">
        <v>164.21</v>
      </c>
      <c r="Q153" s="8"/>
      <c r="R153" s="10">
        <v>16</v>
      </c>
      <c r="S153" s="8"/>
      <c r="T153" s="10">
        <v>456.49</v>
      </c>
      <c r="U153" s="10">
        <v>454.03</v>
      </c>
      <c r="V153" s="10">
        <v>30.44</v>
      </c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10">
        <v>6</v>
      </c>
      <c r="AH153" s="10">
        <v>8.1999999999999993</v>
      </c>
      <c r="AI153" s="8"/>
      <c r="AJ153" s="10">
        <v>99.6</v>
      </c>
      <c r="AK153" s="8"/>
      <c r="AL153" s="10">
        <v>-0.41</v>
      </c>
      <c r="AM153" s="10">
        <v>13.35</v>
      </c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10">
        <v>350.2</v>
      </c>
      <c r="BM153" s="10">
        <v>373.7</v>
      </c>
      <c r="BN153" s="10">
        <v>201.2</v>
      </c>
    </row>
    <row r="154" spans="1:66" ht="15" thickBot="1" x14ac:dyDescent="0.35">
      <c r="A154" s="7">
        <v>37865</v>
      </c>
      <c r="B154" s="12">
        <f t="shared" si="2"/>
        <v>20</v>
      </c>
      <c r="C154" s="8"/>
      <c r="D154" s="10">
        <v>2695.3</v>
      </c>
      <c r="E154" s="8"/>
      <c r="F154" s="10">
        <v>2993</v>
      </c>
      <c r="G154" s="8"/>
      <c r="H154" s="10">
        <v>747.8</v>
      </c>
      <c r="I154" s="10">
        <v>109.2</v>
      </c>
      <c r="J154" s="8"/>
      <c r="K154" s="8"/>
      <c r="L154" s="8"/>
      <c r="M154" s="10">
        <v>370.84</v>
      </c>
      <c r="N154" s="10">
        <v>4.9800000000000004</v>
      </c>
      <c r="O154" s="10">
        <v>641.67999999999995</v>
      </c>
      <c r="P154" s="10">
        <v>191.89</v>
      </c>
      <c r="Q154" s="8"/>
      <c r="R154" s="10">
        <v>16</v>
      </c>
      <c r="S154" s="8"/>
      <c r="T154" s="10">
        <v>501.02</v>
      </c>
      <c r="U154" s="10">
        <v>485.33</v>
      </c>
      <c r="V154" s="10">
        <v>29.23</v>
      </c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10">
        <v>6</v>
      </c>
      <c r="AH154" s="10">
        <v>8.1999999999999993</v>
      </c>
      <c r="AI154" s="8"/>
      <c r="AJ154" s="10">
        <v>100.3</v>
      </c>
      <c r="AK154" s="8"/>
      <c r="AL154" s="10">
        <v>0.34</v>
      </c>
      <c r="AM154" s="10">
        <v>13.28</v>
      </c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10">
        <v>342.5</v>
      </c>
      <c r="BM154" s="10">
        <v>541</v>
      </c>
      <c r="BN154" s="10">
        <v>201.7</v>
      </c>
    </row>
    <row r="155" spans="1:66" ht="15" thickBot="1" x14ac:dyDescent="0.35">
      <c r="A155" s="7">
        <v>37895</v>
      </c>
      <c r="B155" s="12">
        <f t="shared" si="2"/>
        <v>20</v>
      </c>
      <c r="C155" s="8"/>
      <c r="D155" s="10">
        <v>2744</v>
      </c>
      <c r="E155" s="8"/>
      <c r="F155" s="10">
        <v>4555</v>
      </c>
      <c r="G155" s="8"/>
      <c r="H155" s="10">
        <v>771.7</v>
      </c>
      <c r="I155" s="10">
        <v>102.4</v>
      </c>
      <c r="J155" s="8"/>
      <c r="K155" s="8"/>
      <c r="L155" s="8"/>
      <c r="M155" s="10">
        <v>365.45</v>
      </c>
      <c r="N155" s="10">
        <v>4.75</v>
      </c>
      <c r="O155" s="10">
        <v>656.21</v>
      </c>
      <c r="P155" s="10">
        <v>180.72</v>
      </c>
      <c r="Q155" s="8"/>
      <c r="R155" s="10">
        <v>16</v>
      </c>
      <c r="S155" s="8"/>
      <c r="T155" s="10">
        <v>538.30999999999995</v>
      </c>
      <c r="U155" s="10">
        <v>427.64</v>
      </c>
      <c r="V155" s="10">
        <v>29.63</v>
      </c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10">
        <v>6</v>
      </c>
      <c r="AH155" s="10">
        <v>8.1999999999999993</v>
      </c>
      <c r="AI155" s="8"/>
      <c r="AJ155" s="10">
        <v>101</v>
      </c>
      <c r="AK155" s="8"/>
      <c r="AL155" s="10">
        <v>1</v>
      </c>
      <c r="AM155" s="10">
        <v>13.02</v>
      </c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10">
        <v>367.4</v>
      </c>
      <c r="BM155" s="10">
        <v>328.6</v>
      </c>
      <c r="BN155" s="10">
        <v>202.3</v>
      </c>
    </row>
    <row r="156" spans="1:66" ht="15" thickBot="1" x14ac:dyDescent="0.35">
      <c r="A156" s="7">
        <v>37926</v>
      </c>
      <c r="B156" s="12">
        <f t="shared" si="2"/>
        <v>20</v>
      </c>
      <c r="C156" s="8"/>
      <c r="D156" s="10">
        <v>2753.5</v>
      </c>
      <c r="E156" s="8"/>
      <c r="F156" s="10">
        <v>4417</v>
      </c>
      <c r="G156" s="8"/>
      <c r="H156" s="10">
        <v>750.1</v>
      </c>
      <c r="I156" s="10">
        <v>98.9</v>
      </c>
      <c r="J156" s="8"/>
      <c r="K156" s="8"/>
      <c r="L156" s="8"/>
      <c r="M156" s="10">
        <v>372.44</v>
      </c>
      <c r="N156" s="10">
        <v>4.8600000000000003</v>
      </c>
      <c r="O156" s="10">
        <v>674.13</v>
      </c>
      <c r="P156" s="10">
        <v>174.32</v>
      </c>
      <c r="Q156" s="8"/>
      <c r="R156" s="10">
        <v>16</v>
      </c>
      <c r="S156" s="8"/>
      <c r="T156" s="10">
        <v>475.71</v>
      </c>
      <c r="U156" s="10">
        <v>495.04</v>
      </c>
      <c r="V156" s="10">
        <v>29.54</v>
      </c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10">
        <v>6</v>
      </c>
      <c r="AH156" s="10">
        <v>8.1999999999999993</v>
      </c>
      <c r="AI156" s="8"/>
      <c r="AJ156" s="10">
        <v>101</v>
      </c>
      <c r="AK156" s="8"/>
      <c r="AL156" s="10">
        <v>0.96</v>
      </c>
      <c r="AM156" s="10">
        <v>12.48</v>
      </c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10">
        <v>357.8</v>
      </c>
      <c r="BM156" s="10">
        <v>196.9</v>
      </c>
      <c r="BN156" s="10">
        <v>202.7</v>
      </c>
    </row>
    <row r="157" spans="1:66" ht="15" thickBot="1" x14ac:dyDescent="0.35">
      <c r="A157" s="7">
        <v>37956</v>
      </c>
      <c r="B157" s="12">
        <f t="shared" si="2"/>
        <v>20</v>
      </c>
      <c r="C157" s="8"/>
      <c r="D157" s="10">
        <v>2835.2</v>
      </c>
      <c r="E157" s="8"/>
      <c r="F157" s="10">
        <v>4765</v>
      </c>
      <c r="G157" s="8"/>
      <c r="H157" s="10">
        <v>802.7</v>
      </c>
      <c r="I157" s="10">
        <v>116</v>
      </c>
      <c r="J157" s="8"/>
      <c r="K157" s="8"/>
      <c r="L157" s="8"/>
      <c r="M157" s="10">
        <v>384.17</v>
      </c>
      <c r="N157" s="10">
        <v>5.2</v>
      </c>
      <c r="O157" s="10">
        <v>707.46</v>
      </c>
      <c r="P157" s="10">
        <v>173.07</v>
      </c>
      <c r="Q157" s="8"/>
      <c r="R157" s="10">
        <v>16</v>
      </c>
      <c r="S157" s="8"/>
      <c r="T157" s="10">
        <v>505.65</v>
      </c>
      <c r="U157" s="10">
        <v>541.19000000000005</v>
      </c>
      <c r="V157" s="10">
        <v>29.45</v>
      </c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10">
        <v>6.3</v>
      </c>
      <c r="AH157" s="10">
        <v>8.6</v>
      </c>
      <c r="AI157" s="8"/>
      <c r="AJ157" s="10">
        <v>101.1</v>
      </c>
      <c r="AK157" s="8"/>
      <c r="AL157" s="10">
        <v>1.1000000000000001</v>
      </c>
      <c r="AM157" s="10">
        <v>11.99</v>
      </c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10">
        <v>373.6</v>
      </c>
      <c r="BM157" s="10">
        <v>103.2</v>
      </c>
      <c r="BN157" s="10">
        <v>202.8</v>
      </c>
    </row>
    <row r="158" spans="1:66" ht="15" thickBot="1" x14ac:dyDescent="0.35">
      <c r="A158" s="7">
        <v>37987</v>
      </c>
      <c r="B158" s="12">
        <f t="shared" si="2"/>
        <v>16</v>
      </c>
      <c r="C158" s="8"/>
      <c r="D158" s="10">
        <v>3205.2</v>
      </c>
      <c r="E158" s="8"/>
      <c r="F158" s="10">
        <v>5551</v>
      </c>
      <c r="G158" s="8"/>
      <c r="H158" s="10">
        <v>767.6</v>
      </c>
      <c r="I158" s="10">
        <v>62.3</v>
      </c>
      <c r="J158" s="8"/>
      <c r="K158" s="8"/>
      <c r="L158" s="8"/>
      <c r="M158" s="8"/>
      <c r="N158" s="8"/>
      <c r="O158" s="8"/>
      <c r="P158" s="8"/>
      <c r="Q158" s="8"/>
      <c r="R158" s="10">
        <v>14</v>
      </c>
      <c r="S158" s="8"/>
      <c r="T158" s="10">
        <v>545.78</v>
      </c>
      <c r="U158" s="10">
        <v>561.45000000000005</v>
      </c>
      <c r="V158" s="10">
        <v>28.8</v>
      </c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10">
        <v>6.6</v>
      </c>
      <c r="AH158" s="10">
        <v>9.1</v>
      </c>
      <c r="AI158" s="8"/>
      <c r="AJ158" s="10">
        <v>101.8</v>
      </c>
      <c r="AK158" s="8"/>
      <c r="AL158" s="10">
        <v>1.75</v>
      </c>
      <c r="AM158" s="10">
        <v>11.28</v>
      </c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10">
        <v>362.8</v>
      </c>
      <c r="BM158" s="10">
        <v>71.2</v>
      </c>
      <c r="BN158" s="10">
        <v>202.7</v>
      </c>
    </row>
    <row r="159" spans="1:66" ht="15" thickBot="1" x14ac:dyDescent="0.35">
      <c r="A159" s="7">
        <v>38018</v>
      </c>
      <c r="B159" s="12">
        <f t="shared" si="2"/>
        <v>16</v>
      </c>
      <c r="C159" s="8"/>
      <c r="D159" s="10">
        <v>3203.3</v>
      </c>
      <c r="E159" s="8"/>
      <c r="F159" s="10">
        <v>5263</v>
      </c>
      <c r="G159" s="8"/>
      <c r="H159" s="10">
        <v>783.3</v>
      </c>
      <c r="I159" s="10">
        <v>70.3</v>
      </c>
      <c r="J159" s="8"/>
      <c r="K159" s="8"/>
      <c r="L159" s="8"/>
      <c r="M159" s="8"/>
      <c r="N159" s="8"/>
      <c r="O159" s="8"/>
      <c r="P159" s="8"/>
      <c r="Q159" s="8"/>
      <c r="R159" s="10">
        <v>14</v>
      </c>
      <c r="S159" s="8"/>
      <c r="T159" s="10">
        <v>564.82000000000005</v>
      </c>
      <c r="U159" s="10">
        <v>511.4</v>
      </c>
      <c r="V159" s="10">
        <v>28.54</v>
      </c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10">
        <v>6.9</v>
      </c>
      <c r="AH159" s="10">
        <v>9.5</v>
      </c>
      <c r="AI159" s="8"/>
      <c r="AJ159" s="10">
        <v>101</v>
      </c>
      <c r="AK159" s="8"/>
      <c r="AL159" s="10">
        <v>0.99</v>
      </c>
      <c r="AM159" s="10">
        <v>10.58</v>
      </c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10">
        <v>345.5</v>
      </c>
      <c r="BM159" s="10">
        <v>76.400000000000006</v>
      </c>
      <c r="BN159" s="10">
        <v>202.6</v>
      </c>
    </row>
    <row r="160" spans="1:66" ht="15" thickBot="1" x14ac:dyDescent="0.35">
      <c r="A160" s="7">
        <v>38047</v>
      </c>
      <c r="B160" s="12">
        <f t="shared" si="2"/>
        <v>16</v>
      </c>
      <c r="C160" s="8"/>
      <c r="D160" s="10">
        <v>3323.5</v>
      </c>
      <c r="E160" s="8"/>
      <c r="F160" s="10">
        <v>4822</v>
      </c>
      <c r="G160" s="8"/>
      <c r="H160" s="10">
        <v>880.2</v>
      </c>
      <c r="I160" s="10">
        <v>85.3</v>
      </c>
      <c r="J160" s="8"/>
      <c r="K160" s="8"/>
      <c r="L160" s="8"/>
      <c r="M160" s="8"/>
      <c r="N160" s="8"/>
      <c r="O160" s="8"/>
      <c r="P160" s="8"/>
      <c r="Q160" s="8"/>
      <c r="R160" s="10">
        <v>14</v>
      </c>
      <c r="S160" s="8"/>
      <c r="T160" s="10">
        <v>609.37</v>
      </c>
      <c r="U160" s="10">
        <v>567.4</v>
      </c>
      <c r="V160" s="10">
        <v>28.52</v>
      </c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10">
        <v>6.5</v>
      </c>
      <c r="AH160" s="10">
        <v>8.9</v>
      </c>
      <c r="AI160" s="8"/>
      <c r="AJ160" s="10">
        <v>100.8</v>
      </c>
      <c r="AK160" s="8"/>
      <c r="AL160" s="10">
        <v>0.75</v>
      </c>
      <c r="AM160" s="10">
        <v>10.25</v>
      </c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10">
        <v>377.6</v>
      </c>
      <c r="BM160" s="10">
        <v>102.9</v>
      </c>
      <c r="BN160" s="10">
        <v>203.1</v>
      </c>
    </row>
    <row r="161" spans="1:66" ht="15" thickBot="1" x14ac:dyDescent="0.35">
      <c r="A161" s="7">
        <v>38078</v>
      </c>
      <c r="B161" s="12">
        <f t="shared" si="2"/>
        <v>16</v>
      </c>
      <c r="C161" s="8"/>
      <c r="D161" s="10">
        <v>3409.7</v>
      </c>
      <c r="E161" s="8"/>
      <c r="F161" s="10">
        <v>3982</v>
      </c>
      <c r="G161" s="8"/>
      <c r="H161" s="10">
        <v>888.4</v>
      </c>
      <c r="I161" s="10">
        <v>88.7</v>
      </c>
      <c r="J161" s="8"/>
      <c r="K161" s="8"/>
      <c r="L161" s="8"/>
      <c r="M161" s="8"/>
      <c r="N161" s="8"/>
      <c r="O161" s="8"/>
      <c r="P161" s="8"/>
      <c r="Q161" s="8"/>
      <c r="R161" s="10">
        <v>14</v>
      </c>
      <c r="S161" s="8"/>
      <c r="T161" s="10">
        <v>634.45000000000005</v>
      </c>
      <c r="U161" s="10">
        <v>593.35</v>
      </c>
      <c r="V161" s="10">
        <v>28.65</v>
      </c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10">
        <v>6</v>
      </c>
      <c r="AH161" s="10">
        <v>8.1999999999999993</v>
      </c>
      <c r="AI161" s="8"/>
      <c r="AJ161" s="10">
        <v>101</v>
      </c>
      <c r="AK161" s="8"/>
      <c r="AL161" s="10">
        <v>0.99</v>
      </c>
      <c r="AM161" s="10">
        <v>10.220000000000001</v>
      </c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10">
        <v>367.4</v>
      </c>
      <c r="BM161" s="10">
        <v>118.3</v>
      </c>
      <c r="BN161" s="10">
        <v>204</v>
      </c>
    </row>
    <row r="162" spans="1:66" ht="15" thickBot="1" x14ac:dyDescent="0.35">
      <c r="A162" s="7">
        <v>38108</v>
      </c>
      <c r="B162" s="12">
        <f t="shared" si="2"/>
        <v>16</v>
      </c>
      <c r="C162" s="8"/>
      <c r="D162" s="10">
        <v>3474.2</v>
      </c>
      <c r="E162" s="8"/>
      <c r="F162" s="10">
        <v>3286</v>
      </c>
      <c r="G162" s="8"/>
      <c r="H162" s="10">
        <v>877.7</v>
      </c>
      <c r="I162" s="10">
        <v>100.4</v>
      </c>
      <c r="J162" s="8"/>
      <c r="K162" s="8"/>
      <c r="L162" s="8"/>
      <c r="M162" s="8"/>
      <c r="N162" s="8"/>
      <c r="O162" s="8"/>
      <c r="P162" s="8"/>
      <c r="Q162" s="8"/>
      <c r="R162" s="10">
        <v>14</v>
      </c>
      <c r="S162" s="8"/>
      <c r="T162" s="10">
        <v>557.21</v>
      </c>
      <c r="U162" s="10">
        <v>644.71</v>
      </c>
      <c r="V162" s="10">
        <v>28.87</v>
      </c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10">
        <v>5.6</v>
      </c>
      <c r="AH162" s="10">
        <v>7.6</v>
      </c>
      <c r="AI162" s="8"/>
      <c r="AJ162" s="10">
        <v>100.7</v>
      </c>
      <c r="AK162" s="8"/>
      <c r="AL162" s="10">
        <v>0.74</v>
      </c>
      <c r="AM162" s="10">
        <v>10.15</v>
      </c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10">
        <v>372.6</v>
      </c>
      <c r="BM162" s="10">
        <v>134.5</v>
      </c>
      <c r="BN162" s="10">
        <v>205</v>
      </c>
    </row>
    <row r="163" spans="1:66" ht="15" thickBot="1" x14ac:dyDescent="0.35">
      <c r="A163" s="7">
        <v>38139</v>
      </c>
      <c r="B163" s="12">
        <f t="shared" si="2"/>
        <v>16</v>
      </c>
      <c r="C163" s="8"/>
      <c r="D163" s="10">
        <v>3514.9</v>
      </c>
      <c r="E163" s="8"/>
      <c r="F163" s="10">
        <v>3005</v>
      </c>
      <c r="G163" s="8"/>
      <c r="H163" s="10">
        <v>921.9</v>
      </c>
      <c r="I163" s="10">
        <v>117.9</v>
      </c>
      <c r="J163" s="8"/>
      <c r="K163" s="8"/>
      <c r="L163" s="8"/>
      <c r="M163" s="8"/>
      <c r="N163" s="8"/>
      <c r="O163" s="8"/>
      <c r="P163" s="8"/>
      <c r="Q163" s="8"/>
      <c r="R163" s="10">
        <v>13</v>
      </c>
      <c r="S163" s="8"/>
      <c r="T163" s="10">
        <v>537.86</v>
      </c>
      <c r="U163" s="10">
        <v>673.25</v>
      </c>
      <c r="V163" s="10">
        <v>29.03</v>
      </c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10">
        <v>5.5</v>
      </c>
      <c r="AH163" s="10">
        <v>7.5</v>
      </c>
      <c r="AI163" s="8"/>
      <c r="AJ163" s="10">
        <v>100.8</v>
      </c>
      <c r="AK163" s="8"/>
      <c r="AL163" s="10">
        <v>0.78</v>
      </c>
      <c r="AM163" s="10">
        <v>10.130000000000001</v>
      </c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10">
        <v>359.2</v>
      </c>
      <c r="BM163" s="10">
        <v>157.6</v>
      </c>
      <c r="BN163" s="10">
        <v>206.2</v>
      </c>
    </row>
    <row r="164" spans="1:66" ht="15" thickBot="1" x14ac:dyDescent="0.35">
      <c r="A164" s="7">
        <v>38169</v>
      </c>
      <c r="B164" s="12">
        <f t="shared" si="2"/>
        <v>16</v>
      </c>
      <c r="C164" s="8"/>
      <c r="D164" s="10">
        <v>3670.9</v>
      </c>
      <c r="E164" s="8"/>
      <c r="F164" s="10">
        <v>4048</v>
      </c>
      <c r="G164" s="8"/>
      <c r="H164" s="10">
        <v>959.2</v>
      </c>
      <c r="I164" s="10">
        <v>120.4</v>
      </c>
      <c r="J164" s="8"/>
      <c r="K164" s="8"/>
      <c r="L164" s="8"/>
      <c r="M164" s="8"/>
      <c r="N164" s="8"/>
      <c r="O164" s="8"/>
      <c r="P164" s="8"/>
      <c r="Q164" s="8"/>
      <c r="R164" s="10">
        <v>13</v>
      </c>
      <c r="S164" s="8"/>
      <c r="T164" s="10">
        <v>520.03</v>
      </c>
      <c r="U164" s="10">
        <v>716.84</v>
      </c>
      <c r="V164" s="10">
        <v>20.04</v>
      </c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10">
        <v>5.5</v>
      </c>
      <c r="AH164" s="10">
        <v>7.4</v>
      </c>
      <c r="AI164" s="8"/>
      <c r="AJ164" s="10">
        <v>100.9</v>
      </c>
      <c r="AK164" s="8"/>
      <c r="AL164" s="10">
        <v>0.92</v>
      </c>
      <c r="AM164" s="10">
        <v>10.36</v>
      </c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10">
        <v>367.3</v>
      </c>
      <c r="BM164" s="10">
        <v>247.9</v>
      </c>
      <c r="BN164" s="10">
        <v>207.3</v>
      </c>
    </row>
    <row r="165" spans="1:66" ht="15" thickBot="1" x14ac:dyDescent="0.35">
      <c r="A165" s="7">
        <v>38200</v>
      </c>
      <c r="B165" s="12">
        <f t="shared" si="2"/>
        <v>16</v>
      </c>
      <c r="C165" s="8"/>
      <c r="D165" s="10">
        <v>3626.8</v>
      </c>
      <c r="E165" s="8"/>
      <c r="F165" s="10">
        <v>4186</v>
      </c>
      <c r="G165" s="8"/>
      <c r="H165" s="10">
        <v>983.3</v>
      </c>
      <c r="I165" s="10">
        <v>130</v>
      </c>
      <c r="J165" s="8"/>
      <c r="K165" s="8"/>
      <c r="L165" s="8"/>
      <c r="M165" s="8"/>
      <c r="N165" s="8"/>
      <c r="O165" s="8"/>
      <c r="P165" s="8"/>
      <c r="Q165" s="8"/>
      <c r="R165" s="10">
        <v>13</v>
      </c>
      <c r="S165" s="8"/>
      <c r="T165" s="10">
        <v>514.51</v>
      </c>
      <c r="U165" s="10">
        <v>629.99</v>
      </c>
      <c r="V165" s="10">
        <v>29.18</v>
      </c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10">
        <v>5.4</v>
      </c>
      <c r="AH165" s="10">
        <v>7.3</v>
      </c>
      <c r="AI165" s="8"/>
      <c r="AJ165" s="10">
        <v>100.4</v>
      </c>
      <c r="AK165" s="8"/>
      <c r="AL165" s="10">
        <v>0.42</v>
      </c>
      <c r="AM165" s="10">
        <v>11.28</v>
      </c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10">
        <v>374</v>
      </c>
      <c r="BM165" s="10">
        <v>410.4</v>
      </c>
      <c r="BN165" s="10">
        <v>208</v>
      </c>
    </row>
    <row r="166" spans="1:66" ht="15" thickBot="1" x14ac:dyDescent="0.35">
      <c r="A166" s="7">
        <v>38231</v>
      </c>
      <c r="B166" s="12">
        <f t="shared" si="2"/>
        <v>16</v>
      </c>
      <c r="C166" s="8"/>
      <c r="D166" s="10">
        <v>3649.8</v>
      </c>
      <c r="E166" s="8"/>
      <c r="F166" s="10">
        <v>4105</v>
      </c>
      <c r="G166" s="8"/>
      <c r="H166" s="10">
        <v>1000.2</v>
      </c>
      <c r="I166" s="10">
        <v>133.69999999999999</v>
      </c>
      <c r="J166" s="8"/>
      <c r="K166" s="8"/>
      <c r="L166" s="8"/>
      <c r="M166" s="8"/>
      <c r="N166" s="8"/>
      <c r="O166" s="8"/>
      <c r="P166" s="8"/>
      <c r="Q166" s="8"/>
      <c r="R166" s="10">
        <v>13</v>
      </c>
      <c r="S166" s="8"/>
      <c r="T166" s="10">
        <v>578.27</v>
      </c>
      <c r="U166" s="10">
        <v>603.13</v>
      </c>
      <c r="V166" s="10">
        <v>29.21</v>
      </c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10">
        <v>5.7</v>
      </c>
      <c r="AH166" s="10">
        <v>7.7</v>
      </c>
      <c r="AI166" s="8"/>
      <c r="AJ166" s="10">
        <v>100.4</v>
      </c>
      <c r="AK166" s="8"/>
      <c r="AL166" s="10">
        <v>0.43</v>
      </c>
      <c r="AM166" s="10">
        <v>11.38</v>
      </c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10">
        <v>366.6</v>
      </c>
      <c r="BM166" s="10">
        <v>525.29999999999995</v>
      </c>
      <c r="BN166" s="10">
        <v>207.8</v>
      </c>
    </row>
    <row r="167" spans="1:66" ht="15" thickBot="1" x14ac:dyDescent="0.35">
      <c r="A167" s="7">
        <v>38261</v>
      </c>
      <c r="B167" s="12">
        <f t="shared" si="2"/>
        <v>16</v>
      </c>
      <c r="C167" s="8"/>
      <c r="D167" s="10">
        <v>3717.5</v>
      </c>
      <c r="E167" s="8"/>
      <c r="F167" s="10">
        <v>4922</v>
      </c>
      <c r="G167" s="8"/>
      <c r="H167" s="10">
        <v>1039.5</v>
      </c>
      <c r="I167" s="10">
        <v>124.8</v>
      </c>
      <c r="J167" s="8"/>
      <c r="K167" s="8"/>
      <c r="L167" s="8"/>
      <c r="M167" s="8"/>
      <c r="N167" s="8"/>
      <c r="O167" s="8"/>
      <c r="P167" s="8"/>
      <c r="Q167" s="8"/>
      <c r="R167" s="10">
        <v>13</v>
      </c>
      <c r="S167" s="8"/>
      <c r="T167" s="10">
        <v>645.83000000000004</v>
      </c>
      <c r="U167" s="10">
        <v>573.9</v>
      </c>
      <c r="V167" s="10">
        <v>29.25</v>
      </c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10">
        <v>5.9</v>
      </c>
      <c r="AH167" s="10">
        <v>8</v>
      </c>
      <c r="AI167" s="8"/>
      <c r="AJ167" s="10">
        <v>101.1</v>
      </c>
      <c r="AK167" s="8"/>
      <c r="AL167" s="10">
        <v>1.1399999999999999</v>
      </c>
      <c r="AM167" s="10">
        <v>11.53</v>
      </c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10">
        <v>384.7</v>
      </c>
      <c r="BM167" s="10">
        <v>333.8</v>
      </c>
      <c r="BN167" s="10">
        <v>207</v>
      </c>
    </row>
    <row r="168" spans="1:66" ht="15" thickBot="1" x14ac:dyDescent="0.35">
      <c r="A168" s="7">
        <v>38292</v>
      </c>
      <c r="B168" s="12">
        <f t="shared" si="2"/>
        <v>16</v>
      </c>
      <c r="C168" s="8"/>
      <c r="D168" s="10">
        <v>3787.8</v>
      </c>
      <c r="E168" s="8"/>
      <c r="F168" s="10">
        <v>6051</v>
      </c>
      <c r="G168" s="8"/>
      <c r="H168" s="10">
        <v>1042.5999999999999</v>
      </c>
      <c r="I168" s="10">
        <v>127.6</v>
      </c>
      <c r="J168" s="8"/>
      <c r="K168" s="8"/>
      <c r="L168" s="8"/>
      <c r="M168" s="8"/>
      <c r="N168" s="8"/>
      <c r="O168" s="8"/>
      <c r="P168" s="8"/>
      <c r="Q168" s="8"/>
      <c r="R168" s="10">
        <v>13</v>
      </c>
      <c r="S168" s="8"/>
      <c r="T168" s="10">
        <v>614.48</v>
      </c>
      <c r="U168" s="10">
        <v>558.64</v>
      </c>
      <c r="V168" s="10">
        <v>28.61</v>
      </c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10">
        <v>6.1</v>
      </c>
      <c r="AH168" s="10">
        <v>8.4</v>
      </c>
      <c r="AI168" s="8"/>
      <c r="AJ168" s="10">
        <v>101.1</v>
      </c>
      <c r="AK168" s="8"/>
      <c r="AL168" s="10">
        <v>1.1100000000000001</v>
      </c>
      <c r="AM168" s="10">
        <v>11.7</v>
      </c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10">
        <v>377.7</v>
      </c>
      <c r="BM168" s="10">
        <v>205.6</v>
      </c>
      <c r="BN168" s="10">
        <v>205.7</v>
      </c>
    </row>
    <row r="169" spans="1:66" ht="15" thickBot="1" x14ac:dyDescent="0.35">
      <c r="A169" s="7">
        <v>38322</v>
      </c>
      <c r="B169" s="12">
        <f t="shared" si="2"/>
        <v>16</v>
      </c>
      <c r="C169" s="8"/>
      <c r="D169" s="10">
        <v>3928.5</v>
      </c>
      <c r="E169" s="8"/>
      <c r="F169" s="10">
        <v>4598</v>
      </c>
      <c r="G169" s="8"/>
      <c r="H169" s="10">
        <v>1065.2</v>
      </c>
      <c r="I169" s="10">
        <v>152.1</v>
      </c>
      <c r="J169" s="8"/>
      <c r="K169" s="8"/>
      <c r="L169" s="8"/>
      <c r="M169" s="8"/>
      <c r="N169" s="8"/>
      <c r="O169" s="8"/>
      <c r="P169" s="8"/>
      <c r="Q169" s="8"/>
      <c r="R169" s="10">
        <v>13</v>
      </c>
      <c r="S169" s="8"/>
      <c r="T169" s="10">
        <v>531.82000000000005</v>
      </c>
      <c r="U169" s="10">
        <v>598.19000000000005</v>
      </c>
      <c r="V169" s="10">
        <v>27.75</v>
      </c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10">
        <v>6.1</v>
      </c>
      <c r="AH169" s="10">
        <v>8.3000000000000007</v>
      </c>
      <c r="AI169" s="8"/>
      <c r="AJ169" s="10">
        <v>101.1</v>
      </c>
      <c r="AK169" s="8"/>
      <c r="AL169" s="10">
        <v>1.1399999999999999</v>
      </c>
      <c r="AM169" s="10">
        <v>11.74</v>
      </c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10">
        <v>385.9</v>
      </c>
      <c r="BM169" s="10">
        <v>103.4</v>
      </c>
      <c r="BN169" s="10">
        <v>204.5</v>
      </c>
    </row>
    <row r="170" spans="1:66" ht="15" thickBot="1" x14ac:dyDescent="0.35">
      <c r="A170" s="7">
        <v>38353</v>
      </c>
      <c r="B170" s="12">
        <f t="shared" si="2"/>
        <v>15</v>
      </c>
      <c r="C170" s="8"/>
      <c r="D170" s="10">
        <v>4353.8999999999996</v>
      </c>
      <c r="E170" s="8"/>
      <c r="F170" s="10">
        <v>4488</v>
      </c>
      <c r="G170" s="8"/>
      <c r="H170" s="8"/>
      <c r="I170" s="10">
        <v>78.900000000000006</v>
      </c>
      <c r="J170" s="8"/>
      <c r="K170" s="8"/>
      <c r="L170" s="8"/>
      <c r="M170" s="8"/>
      <c r="N170" s="8"/>
      <c r="O170" s="8"/>
      <c r="P170" s="8"/>
      <c r="Q170" s="8"/>
      <c r="R170" s="10">
        <v>13</v>
      </c>
      <c r="S170" s="8"/>
      <c r="T170" s="10">
        <v>549.4</v>
      </c>
      <c r="U170" s="10">
        <v>653.23</v>
      </c>
      <c r="V170" s="10">
        <v>27.85</v>
      </c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10">
        <v>6.1</v>
      </c>
      <c r="AH170" s="10">
        <v>8.3000000000000007</v>
      </c>
      <c r="AI170" s="8"/>
      <c r="AJ170" s="10">
        <v>102.6</v>
      </c>
      <c r="AK170" s="8"/>
      <c r="AL170" s="10">
        <v>2.62</v>
      </c>
      <c r="AM170" s="10">
        <v>12.7</v>
      </c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10">
        <v>377.7</v>
      </c>
      <c r="BM170" s="10">
        <v>70.8</v>
      </c>
      <c r="BN170" s="10">
        <v>203.8</v>
      </c>
    </row>
    <row r="171" spans="1:66" ht="15" thickBot="1" x14ac:dyDescent="0.35">
      <c r="A171" s="7">
        <v>38384</v>
      </c>
      <c r="B171" s="12">
        <f t="shared" si="2"/>
        <v>15</v>
      </c>
      <c r="C171" s="8"/>
      <c r="D171" s="10">
        <v>4179.8999999999996</v>
      </c>
      <c r="E171" s="8"/>
      <c r="F171" s="10">
        <v>4726</v>
      </c>
      <c r="G171" s="8"/>
      <c r="H171" s="8"/>
      <c r="I171" s="10">
        <v>87.7</v>
      </c>
      <c r="J171" s="8"/>
      <c r="K171" s="8"/>
      <c r="L171" s="8"/>
      <c r="M171" s="8"/>
      <c r="N171" s="8"/>
      <c r="O171" s="8"/>
      <c r="P171" s="8"/>
      <c r="Q171" s="8"/>
      <c r="R171" s="10">
        <v>13</v>
      </c>
      <c r="S171" s="8"/>
      <c r="T171" s="10">
        <v>598.29</v>
      </c>
      <c r="U171" s="10">
        <v>653.97</v>
      </c>
      <c r="V171" s="10">
        <v>27.73</v>
      </c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10">
        <v>6.1</v>
      </c>
      <c r="AH171" s="10">
        <v>8.3000000000000007</v>
      </c>
      <c r="AI171" s="8"/>
      <c r="AJ171" s="10">
        <v>101.2</v>
      </c>
      <c r="AK171" s="8"/>
      <c r="AL171" s="10">
        <v>1.23</v>
      </c>
      <c r="AM171" s="10">
        <v>12.96</v>
      </c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10">
        <v>348.4</v>
      </c>
      <c r="BM171" s="10">
        <v>75.7</v>
      </c>
      <c r="BN171" s="10">
        <v>203.8</v>
      </c>
    </row>
    <row r="172" spans="1:66" ht="15" thickBot="1" x14ac:dyDescent="0.35">
      <c r="A172" s="7">
        <v>38412</v>
      </c>
      <c r="B172" s="12">
        <f t="shared" si="2"/>
        <v>15</v>
      </c>
      <c r="C172" s="8"/>
      <c r="D172" s="10">
        <v>4300.6000000000004</v>
      </c>
      <c r="E172" s="8"/>
      <c r="F172" s="10">
        <v>4637</v>
      </c>
      <c r="G172" s="8"/>
      <c r="H172" s="8"/>
      <c r="I172" s="10">
        <v>106.6</v>
      </c>
      <c r="J172" s="8"/>
      <c r="K172" s="8"/>
      <c r="L172" s="8"/>
      <c r="M172" s="8"/>
      <c r="N172" s="8"/>
      <c r="O172" s="8"/>
      <c r="P172" s="8"/>
      <c r="Q172" s="8"/>
      <c r="R172" s="10">
        <v>13</v>
      </c>
      <c r="S172" s="8"/>
      <c r="T172" s="10">
        <v>598.97</v>
      </c>
      <c r="U172" s="10">
        <v>595.46</v>
      </c>
      <c r="V172" s="10">
        <v>27.54</v>
      </c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10">
        <v>5.8</v>
      </c>
      <c r="AH172" s="10">
        <v>8</v>
      </c>
      <c r="AI172" s="8"/>
      <c r="AJ172" s="10">
        <v>101.3</v>
      </c>
      <c r="AK172" s="8"/>
      <c r="AL172" s="10">
        <v>1.34</v>
      </c>
      <c r="AM172" s="10">
        <v>13.63</v>
      </c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10">
        <v>386.5</v>
      </c>
      <c r="BM172" s="10">
        <v>102.9</v>
      </c>
      <c r="BN172" s="10">
        <v>204.8</v>
      </c>
    </row>
    <row r="173" spans="1:66" ht="15" thickBot="1" x14ac:dyDescent="0.35">
      <c r="A173" s="7">
        <v>38443</v>
      </c>
      <c r="B173" s="12">
        <f t="shared" si="2"/>
        <v>15</v>
      </c>
      <c r="C173" s="8"/>
      <c r="D173" s="10">
        <v>4462.7</v>
      </c>
      <c r="E173" s="8"/>
      <c r="F173" s="10">
        <v>3850</v>
      </c>
      <c r="G173" s="8"/>
      <c r="H173" s="8"/>
      <c r="I173" s="10">
        <v>112.1</v>
      </c>
      <c r="J173" s="8"/>
      <c r="K173" s="8"/>
      <c r="L173" s="8"/>
      <c r="M173" s="8"/>
      <c r="N173" s="8"/>
      <c r="O173" s="8"/>
      <c r="P173" s="8"/>
      <c r="Q173" s="8"/>
      <c r="R173" s="10">
        <v>13</v>
      </c>
      <c r="S173" s="8"/>
      <c r="T173" s="10">
        <v>608.22</v>
      </c>
      <c r="U173" s="10">
        <v>607.14</v>
      </c>
      <c r="V173" s="10">
        <v>27.81</v>
      </c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10">
        <v>5.6</v>
      </c>
      <c r="AH173" s="10">
        <v>7.6</v>
      </c>
      <c r="AI173" s="8"/>
      <c r="AJ173" s="10">
        <v>101.1</v>
      </c>
      <c r="AK173" s="8"/>
      <c r="AL173" s="10">
        <v>1.1200000000000001</v>
      </c>
      <c r="AM173" s="10">
        <v>13.77</v>
      </c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10">
        <v>373.2</v>
      </c>
      <c r="BM173" s="10">
        <v>118.4</v>
      </c>
      <c r="BN173" s="10">
        <v>206.8</v>
      </c>
    </row>
    <row r="174" spans="1:66" ht="15" thickBot="1" x14ac:dyDescent="0.35">
      <c r="A174" s="7">
        <v>38473</v>
      </c>
      <c r="B174" s="12">
        <f t="shared" si="2"/>
        <v>15</v>
      </c>
      <c r="C174" s="8"/>
      <c r="D174" s="10">
        <v>4577.5</v>
      </c>
      <c r="E174" s="8"/>
      <c r="F174" s="10">
        <v>3219</v>
      </c>
      <c r="G174" s="8"/>
      <c r="H174" s="8"/>
      <c r="I174" s="10">
        <v>126</v>
      </c>
      <c r="J174" s="8"/>
      <c r="K174" s="8"/>
      <c r="L174" s="8"/>
      <c r="M174" s="8"/>
      <c r="N174" s="8"/>
      <c r="O174" s="8"/>
      <c r="P174" s="8"/>
      <c r="Q174" s="8"/>
      <c r="R174" s="10">
        <v>13</v>
      </c>
      <c r="S174" s="8"/>
      <c r="T174" s="10">
        <v>590.79</v>
      </c>
      <c r="U174" s="10">
        <v>658.66</v>
      </c>
      <c r="V174" s="10">
        <v>27.94</v>
      </c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10">
        <v>5.4</v>
      </c>
      <c r="AH174" s="10">
        <v>7.3</v>
      </c>
      <c r="AI174" s="8"/>
      <c r="AJ174" s="10">
        <v>100.8</v>
      </c>
      <c r="AK174" s="8"/>
      <c r="AL174" s="10">
        <v>0.8</v>
      </c>
      <c r="AM174" s="10">
        <v>13.84</v>
      </c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10">
        <v>387.4</v>
      </c>
      <c r="BM174" s="10">
        <v>135.4</v>
      </c>
      <c r="BN174" s="10">
        <v>209.4</v>
      </c>
    </row>
    <row r="175" spans="1:66" ht="15" thickBot="1" x14ac:dyDescent="0.35">
      <c r="A175" s="7">
        <v>38504</v>
      </c>
      <c r="B175" s="12">
        <f t="shared" si="2"/>
        <v>15</v>
      </c>
      <c r="C175" s="8"/>
      <c r="D175" s="10">
        <v>4677.7</v>
      </c>
      <c r="E175" s="8"/>
      <c r="F175" s="10">
        <v>2521</v>
      </c>
      <c r="G175" s="8"/>
      <c r="H175" s="8"/>
      <c r="I175" s="10">
        <v>151.1</v>
      </c>
      <c r="J175" s="8"/>
      <c r="K175" s="8"/>
      <c r="L175" s="8"/>
      <c r="M175" s="8"/>
      <c r="N175" s="8"/>
      <c r="O175" s="8"/>
      <c r="P175" s="8"/>
      <c r="Q175" s="8"/>
      <c r="R175" s="10">
        <v>13</v>
      </c>
      <c r="S175" s="8"/>
      <c r="T175" s="10">
        <v>619.08000000000004</v>
      </c>
      <c r="U175" s="10">
        <v>698.71</v>
      </c>
      <c r="V175" s="10">
        <v>28.47</v>
      </c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10">
        <v>5.4</v>
      </c>
      <c r="AH175" s="10">
        <v>7.3</v>
      </c>
      <c r="AI175" s="8"/>
      <c r="AJ175" s="10">
        <v>100.6</v>
      </c>
      <c r="AK175" s="8"/>
      <c r="AL175" s="10">
        <v>0.64</v>
      </c>
      <c r="AM175" s="10">
        <v>13.68</v>
      </c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10">
        <v>369.2</v>
      </c>
      <c r="BM175" s="10">
        <v>158.1</v>
      </c>
      <c r="BN175" s="10">
        <v>211.4</v>
      </c>
    </row>
    <row r="176" spans="1:66" ht="15" thickBot="1" x14ac:dyDescent="0.35">
      <c r="A176" s="7">
        <v>38534</v>
      </c>
      <c r="B176" s="12">
        <f t="shared" si="2"/>
        <v>15</v>
      </c>
      <c r="C176" s="8"/>
      <c r="D176" s="10">
        <v>4915.3999999999996</v>
      </c>
      <c r="E176" s="8"/>
      <c r="F176" s="10">
        <v>1804</v>
      </c>
      <c r="G176" s="8"/>
      <c r="H176" s="8"/>
      <c r="I176" s="10">
        <v>161.4</v>
      </c>
      <c r="J176" s="8"/>
      <c r="K176" s="8"/>
      <c r="L176" s="8"/>
      <c r="M176" s="8"/>
      <c r="N176" s="8"/>
      <c r="O176" s="8"/>
      <c r="P176" s="8"/>
      <c r="Q176" s="8"/>
      <c r="R176" s="10">
        <v>13</v>
      </c>
      <c r="S176" s="8"/>
      <c r="T176" s="10">
        <v>680.96</v>
      </c>
      <c r="U176" s="10">
        <v>708.34</v>
      </c>
      <c r="V176" s="10">
        <v>28.53</v>
      </c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10">
        <v>5.3</v>
      </c>
      <c r="AH176" s="10">
        <v>7.2</v>
      </c>
      <c r="AI176" s="8"/>
      <c r="AJ176" s="10">
        <v>100.5</v>
      </c>
      <c r="AK176" s="8"/>
      <c r="AL176" s="10">
        <v>0.46</v>
      </c>
      <c r="AM176" s="10">
        <v>13.16</v>
      </c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10">
        <v>371.4</v>
      </c>
      <c r="BM176" s="10">
        <v>257.60000000000002</v>
      </c>
      <c r="BN176" s="10">
        <v>212.2</v>
      </c>
    </row>
    <row r="177" spans="1:66" ht="15" thickBot="1" x14ac:dyDescent="0.35">
      <c r="A177" s="7">
        <v>38565</v>
      </c>
      <c r="B177" s="12">
        <f t="shared" si="2"/>
        <v>15</v>
      </c>
      <c r="C177" s="8"/>
      <c r="D177" s="10">
        <v>4974.3</v>
      </c>
      <c r="E177" s="8"/>
      <c r="F177" s="10">
        <v>2592</v>
      </c>
      <c r="G177" s="8"/>
      <c r="H177" s="8"/>
      <c r="I177" s="10">
        <v>172.4</v>
      </c>
      <c r="J177" s="8"/>
      <c r="K177" s="8"/>
      <c r="L177" s="8"/>
      <c r="M177" s="8"/>
      <c r="N177" s="8"/>
      <c r="O177" s="8"/>
      <c r="P177" s="8"/>
      <c r="Q177" s="8"/>
      <c r="R177" s="10">
        <v>13</v>
      </c>
      <c r="S177" s="8"/>
      <c r="T177" s="10">
        <v>737.6</v>
      </c>
      <c r="U177" s="10">
        <v>642.48</v>
      </c>
      <c r="V177" s="10">
        <v>28.46</v>
      </c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10">
        <v>5.3</v>
      </c>
      <c r="AH177" s="10">
        <v>7.1</v>
      </c>
      <c r="AI177" s="8"/>
      <c r="AJ177" s="10">
        <v>99.9</v>
      </c>
      <c r="AK177" s="8"/>
      <c r="AL177" s="10">
        <v>-0.14000000000000001</v>
      </c>
      <c r="AM177" s="10">
        <v>12.53</v>
      </c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10">
        <v>379.9</v>
      </c>
      <c r="BM177" s="10">
        <v>419</v>
      </c>
      <c r="BN177" s="10">
        <v>211.8</v>
      </c>
    </row>
    <row r="178" spans="1:66" ht="15" thickBot="1" x14ac:dyDescent="0.35">
      <c r="A178" s="7">
        <v>38596</v>
      </c>
      <c r="B178" s="12">
        <f t="shared" si="2"/>
        <v>15</v>
      </c>
      <c r="C178" s="8"/>
      <c r="D178" s="10">
        <v>5118.2</v>
      </c>
      <c r="E178" s="8"/>
      <c r="F178" s="10">
        <v>2907</v>
      </c>
      <c r="G178" s="8"/>
      <c r="H178" s="8"/>
      <c r="I178" s="10">
        <v>174.9</v>
      </c>
      <c r="J178" s="8"/>
      <c r="K178" s="8"/>
      <c r="L178" s="8"/>
      <c r="M178" s="8"/>
      <c r="N178" s="8"/>
      <c r="O178" s="8"/>
      <c r="P178" s="8"/>
      <c r="Q178" s="8"/>
      <c r="R178" s="10">
        <v>13</v>
      </c>
      <c r="S178" s="8"/>
      <c r="T178" s="10">
        <v>824.09</v>
      </c>
      <c r="U178" s="10">
        <v>673.03</v>
      </c>
      <c r="V178" s="10">
        <v>28.46</v>
      </c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10">
        <v>5.4</v>
      </c>
      <c r="AH178" s="10">
        <v>7.2</v>
      </c>
      <c r="AI178" s="8"/>
      <c r="AJ178" s="10">
        <v>100.3</v>
      </c>
      <c r="AK178" s="8"/>
      <c r="AL178" s="10">
        <v>0.25</v>
      </c>
      <c r="AM178" s="10">
        <v>12.33</v>
      </c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10">
        <v>374</v>
      </c>
      <c r="BM178" s="10">
        <v>542.6</v>
      </c>
      <c r="BN178" s="10">
        <v>210.6</v>
      </c>
    </row>
    <row r="179" spans="1:66" ht="15" thickBot="1" x14ac:dyDescent="0.35">
      <c r="A179" s="7">
        <v>38626</v>
      </c>
      <c r="B179" s="12">
        <f t="shared" si="2"/>
        <v>15</v>
      </c>
      <c r="C179" s="8"/>
      <c r="D179" s="10">
        <v>5274.9</v>
      </c>
      <c r="E179" s="8"/>
      <c r="F179" s="10">
        <v>3113</v>
      </c>
      <c r="G179" s="8"/>
      <c r="H179" s="8"/>
      <c r="I179" s="10">
        <v>165.4</v>
      </c>
      <c r="J179" s="8"/>
      <c r="K179" s="8"/>
      <c r="L179" s="8"/>
      <c r="M179" s="8"/>
      <c r="N179" s="8"/>
      <c r="O179" s="8"/>
      <c r="P179" s="8"/>
      <c r="Q179" s="8"/>
      <c r="R179" s="10">
        <v>13</v>
      </c>
      <c r="S179" s="8"/>
      <c r="T179" s="10">
        <v>841.75</v>
      </c>
      <c r="U179" s="10">
        <v>755.29</v>
      </c>
      <c r="V179" s="10">
        <v>28.56</v>
      </c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10">
        <v>5.5</v>
      </c>
      <c r="AH179" s="10">
        <v>7.3</v>
      </c>
      <c r="AI179" s="8"/>
      <c r="AJ179" s="10">
        <v>100.6</v>
      </c>
      <c r="AK179" s="8"/>
      <c r="AL179" s="10">
        <v>0.55000000000000004</v>
      </c>
      <c r="AM179" s="10">
        <v>11.68</v>
      </c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10">
        <v>396.3</v>
      </c>
      <c r="BM179" s="10">
        <v>327.8</v>
      </c>
      <c r="BN179" s="10">
        <v>209.1</v>
      </c>
    </row>
    <row r="180" spans="1:66" ht="15" thickBot="1" x14ac:dyDescent="0.35">
      <c r="A180" s="7">
        <v>38657</v>
      </c>
      <c r="B180" s="12">
        <f t="shared" si="2"/>
        <v>15</v>
      </c>
      <c r="C180" s="8"/>
      <c r="D180" s="10">
        <v>5296.5</v>
      </c>
      <c r="E180" s="8"/>
      <c r="F180" s="10">
        <v>2770</v>
      </c>
      <c r="G180" s="8"/>
      <c r="H180" s="8"/>
      <c r="I180" s="10">
        <v>171.6</v>
      </c>
      <c r="J180" s="8"/>
      <c r="K180" s="8"/>
      <c r="L180" s="8"/>
      <c r="M180" s="8"/>
      <c r="N180" s="8"/>
      <c r="O180" s="8"/>
      <c r="P180" s="8"/>
      <c r="Q180" s="8"/>
      <c r="R180" s="10">
        <v>13</v>
      </c>
      <c r="S180" s="8"/>
      <c r="T180" s="10">
        <v>906.67</v>
      </c>
      <c r="U180" s="10">
        <v>815.13</v>
      </c>
      <c r="V180" s="10">
        <v>28.82</v>
      </c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10">
        <v>5.5</v>
      </c>
      <c r="AH180" s="10">
        <v>7.5</v>
      </c>
      <c r="AI180" s="8"/>
      <c r="AJ180" s="10">
        <v>100.7</v>
      </c>
      <c r="AK180" s="8"/>
      <c r="AL180" s="10">
        <v>0.74</v>
      </c>
      <c r="AM180" s="10">
        <v>11.27</v>
      </c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10">
        <v>385.4</v>
      </c>
      <c r="BM180" s="10">
        <v>209.1</v>
      </c>
      <c r="BN180" s="10">
        <v>208</v>
      </c>
    </row>
    <row r="181" spans="1:66" ht="15" thickBot="1" x14ac:dyDescent="0.35">
      <c r="A181" s="7">
        <v>38687</v>
      </c>
      <c r="B181" s="12">
        <f t="shared" si="2"/>
        <v>15</v>
      </c>
      <c r="C181" s="8"/>
      <c r="D181" s="10">
        <v>5417.1</v>
      </c>
      <c r="E181" s="8"/>
      <c r="F181" s="10">
        <v>2407</v>
      </c>
      <c r="G181" s="8"/>
      <c r="H181" s="8"/>
      <c r="I181" s="10">
        <v>203.6</v>
      </c>
      <c r="J181" s="8"/>
      <c r="K181" s="8"/>
      <c r="L181" s="8"/>
      <c r="M181" s="8"/>
      <c r="N181" s="8"/>
      <c r="O181" s="8"/>
      <c r="P181" s="8"/>
      <c r="Q181" s="8"/>
      <c r="R181" s="10">
        <v>13</v>
      </c>
      <c r="S181" s="8"/>
      <c r="T181" s="10">
        <v>999.38</v>
      </c>
      <c r="U181" s="10">
        <v>900.16</v>
      </c>
      <c r="V181" s="10">
        <v>28.73</v>
      </c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10">
        <v>5.7</v>
      </c>
      <c r="AH181" s="10">
        <v>7.7</v>
      </c>
      <c r="AI181" s="8"/>
      <c r="AJ181" s="10">
        <v>100.8</v>
      </c>
      <c r="AK181" s="8"/>
      <c r="AL181" s="10">
        <v>0.82</v>
      </c>
      <c r="AM181" s="10">
        <v>10.91</v>
      </c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10">
        <v>400.4</v>
      </c>
      <c r="BM181" s="10">
        <v>109.1</v>
      </c>
      <c r="BN181" s="10">
        <v>207.8</v>
      </c>
    </row>
    <row r="182" spans="1:66" ht="15" thickBot="1" x14ac:dyDescent="0.35">
      <c r="A182" s="7">
        <v>38718</v>
      </c>
      <c r="B182" s="12">
        <f t="shared" si="2"/>
        <v>18</v>
      </c>
      <c r="C182" s="8"/>
      <c r="D182" s="10">
        <v>6032.1</v>
      </c>
      <c r="E182" s="8"/>
      <c r="F182" s="10">
        <v>2081</v>
      </c>
      <c r="G182" s="8"/>
      <c r="H182" s="8"/>
      <c r="I182" s="10">
        <v>83.7</v>
      </c>
      <c r="J182" s="8"/>
      <c r="K182" s="8"/>
      <c r="L182" s="8"/>
      <c r="M182" s="8"/>
      <c r="N182" s="8"/>
      <c r="O182" s="8"/>
      <c r="P182" s="8"/>
      <c r="Q182" s="8"/>
      <c r="R182" s="10">
        <v>12</v>
      </c>
      <c r="S182" s="8"/>
      <c r="T182" s="10">
        <v>1146.95</v>
      </c>
      <c r="U182" s="10">
        <v>908.57</v>
      </c>
      <c r="V182" s="10">
        <v>28.47</v>
      </c>
      <c r="W182" s="10">
        <v>219.02</v>
      </c>
      <c r="X182" s="10">
        <v>2723973176</v>
      </c>
      <c r="Y182" s="10">
        <v>8790</v>
      </c>
      <c r="Z182" s="8"/>
      <c r="AA182" s="8"/>
      <c r="AB182" s="8"/>
      <c r="AC182" s="8"/>
      <c r="AD182" s="8"/>
      <c r="AE182" s="8"/>
      <c r="AF182" s="8"/>
      <c r="AG182" s="10">
        <v>5.7</v>
      </c>
      <c r="AH182" s="10">
        <v>7.7</v>
      </c>
      <c r="AI182" s="8"/>
      <c r="AJ182" s="10">
        <v>102.4</v>
      </c>
      <c r="AK182" s="8"/>
      <c r="AL182" s="10">
        <v>2.4300000000000002</v>
      </c>
      <c r="AM182" s="10">
        <v>10.71</v>
      </c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10">
        <v>376.2</v>
      </c>
      <c r="BM182" s="10">
        <v>71.900000000000006</v>
      </c>
      <c r="BN182" s="10">
        <v>208.6</v>
      </c>
    </row>
    <row r="183" spans="1:66" ht="15" thickBot="1" x14ac:dyDescent="0.35">
      <c r="A183" s="7">
        <v>38749</v>
      </c>
      <c r="B183" s="12">
        <f t="shared" si="2"/>
        <v>18</v>
      </c>
      <c r="C183" s="8"/>
      <c r="D183" s="10">
        <v>5822.1</v>
      </c>
      <c r="E183" s="8"/>
      <c r="F183" s="10">
        <v>2680</v>
      </c>
      <c r="G183" s="8"/>
      <c r="H183" s="8"/>
      <c r="I183" s="10">
        <v>97.2</v>
      </c>
      <c r="J183" s="8"/>
      <c r="K183" s="8"/>
      <c r="L183" s="8"/>
      <c r="M183" s="8"/>
      <c r="N183" s="8"/>
      <c r="O183" s="8"/>
      <c r="P183" s="8"/>
      <c r="Q183" s="8"/>
      <c r="R183" s="10">
        <v>12</v>
      </c>
      <c r="S183" s="8"/>
      <c r="T183" s="10">
        <v>1263.1600000000001</v>
      </c>
      <c r="U183" s="10">
        <v>1014.37</v>
      </c>
      <c r="V183" s="10">
        <v>28.27</v>
      </c>
      <c r="W183" s="10">
        <v>218.79</v>
      </c>
      <c r="X183" s="10">
        <v>2632774124</v>
      </c>
      <c r="Y183" s="10">
        <v>7671</v>
      </c>
      <c r="Z183" s="8"/>
      <c r="AA183" s="8"/>
      <c r="AB183" s="8"/>
      <c r="AC183" s="8"/>
      <c r="AD183" s="8"/>
      <c r="AE183" s="8"/>
      <c r="AF183" s="8"/>
      <c r="AG183" s="10">
        <v>5.8</v>
      </c>
      <c r="AH183" s="10">
        <v>7.9</v>
      </c>
      <c r="AI183" s="8"/>
      <c r="AJ183" s="10">
        <v>101.7</v>
      </c>
      <c r="AK183" s="8"/>
      <c r="AL183" s="10">
        <v>1.66</v>
      </c>
      <c r="AM183" s="10">
        <v>11.18</v>
      </c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10">
        <v>359.1</v>
      </c>
      <c r="BM183" s="10">
        <v>76.599999999999994</v>
      </c>
      <c r="BN183" s="10">
        <v>209.8</v>
      </c>
    </row>
    <row r="184" spans="1:66" ht="15" thickBot="1" x14ac:dyDescent="0.35">
      <c r="A184" s="7">
        <v>38777</v>
      </c>
      <c r="B184" s="12">
        <f t="shared" si="2"/>
        <v>18</v>
      </c>
      <c r="C184" s="8"/>
      <c r="D184" s="10">
        <v>5899.7</v>
      </c>
      <c r="E184" s="8"/>
      <c r="F184" s="10">
        <v>2496</v>
      </c>
      <c r="G184" s="8"/>
      <c r="H184" s="8"/>
      <c r="I184" s="10">
        <v>134.69999999999999</v>
      </c>
      <c r="J184" s="8"/>
      <c r="K184" s="8"/>
      <c r="L184" s="8"/>
      <c r="M184" s="8"/>
      <c r="N184" s="8"/>
      <c r="O184" s="8"/>
      <c r="P184" s="8"/>
      <c r="Q184" s="8"/>
      <c r="R184" s="10">
        <v>12</v>
      </c>
      <c r="S184" s="8"/>
      <c r="T184" s="10">
        <v>1282.81</v>
      </c>
      <c r="U184" s="10">
        <v>1101.1199999999999</v>
      </c>
      <c r="V184" s="10">
        <v>27.82</v>
      </c>
      <c r="W184" s="10">
        <v>230.15</v>
      </c>
      <c r="X184" s="10">
        <v>4993868158</v>
      </c>
      <c r="Y184" s="10">
        <v>7236</v>
      </c>
      <c r="Z184" s="8"/>
      <c r="AA184" s="8"/>
      <c r="AB184" s="8"/>
      <c r="AC184" s="8"/>
      <c r="AD184" s="8"/>
      <c r="AE184" s="8"/>
      <c r="AF184" s="8"/>
      <c r="AG184" s="10">
        <v>5.7</v>
      </c>
      <c r="AH184" s="10">
        <v>7.8</v>
      </c>
      <c r="AI184" s="8"/>
      <c r="AJ184" s="10">
        <v>100.8</v>
      </c>
      <c r="AK184" s="8"/>
      <c r="AL184" s="10">
        <v>0.82</v>
      </c>
      <c r="AM184" s="10">
        <v>10.61</v>
      </c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10">
        <v>399.4</v>
      </c>
      <c r="BM184" s="10">
        <v>104.6</v>
      </c>
      <c r="BN184" s="10">
        <v>211</v>
      </c>
    </row>
    <row r="185" spans="1:66" ht="29.4" thickBot="1" x14ac:dyDescent="0.35">
      <c r="A185" s="7">
        <v>38808</v>
      </c>
      <c r="B185" s="12">
        <f t="shared" si="2"/>
        <v>18</v>
      </c>
      <c r="C185" s="8"/>
      <c r="D185" s="10">
        <v>6148.1</v>
      </c>
      <c r="E185" s="8"/>
      <c r="F185" s="10">
        <v>2368</v>
      </c>
      <c r="G185" s="8"/>
      <c r="H185" s="8"/>
      <c r="I185" s="10">
        <v>143.1</v>
      </c>
      <c r="J185" s="8"/>
      <c r="K185" s="8"/>
      <c r="L185" s="8"/>
      <c r="M185" s="8"/>
      <c r="N185" s="8"/>
      <c r="O185" s="8"/>
      <c r="P185" s="8"/>
      <c r="Q185" s="8"/>
      <c r="R185" s="10">
        <v>12</v>
      </c>
      <c r="S185" s="8"/>
      <c r="T185" s="10">
        <v>1415.63</v>
      </c>
      <c r="U185" s="10">
        <v>1295.3900000000001</v>
      </c>
      <c r="V185" s="10">
        <v>27.65</v>
      </c>
      <c r="W185" s="10">
        <v>310.25</v>
      </c>
      <c r="X185" s="10">
        <v>13468856241</v>
      </c>
      <c r="Y185" s="10">
        <v>20974</v>
      </c>
      <c r="Z185" s="8"/>
      <c r="AA185" s="8"/>
      <c r="AB185" s="8"/>
      <c r="AC185" s="8"/>
      <c r="AD185" s="8"/>
      <c r="AE185" s="8"/>
      <c r="AF185" s="8"/>
      <c r="AG185" s="10">
        <v>5.6</v>
      </c>
      <c r="AH185" s="10">
        <v>7.6</v>
      </c>
      <c r="AI185" s="8"/>
      <c r="AJ185" s="10">
        <v>100.4</v>
      </c>
      <c r="AK185" s="8"/>
      <c r="AL185" s="10">
        <v>0.35</v>
      </c>
      <c r="AM185" s="10">
        <v>9.77</v>
      </c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10">
        <v>381.6</v>
      </c>
      <c r="BM185" s="10">
        <v>120.3</v>
      </c>
      <c r="BN185" s="10">
        <v>211.9</v>
      </c>
    </row>
    <row r="186" spans="1:66" ht="29.4" thickBot="1" x14ac:dyDescent="0.35">
      <c r="A186" s="7">
        <v>38838</v>
      </c>
      <c r="B186" s="12">
        <f t="shared" si="2"/>
        <v>18</v>
      </c>
      <c r="C186" s="8"/>
      <c r="D186" s="10">
        <v>6333.4</v>
      </c>
      <c r="E186" s="8"/>
      <c r="F186" s="10">
        <v>2436</v>
      </c>
      <c r="G186" s="8"/>
      <c r="H186" s="8"/>
      <c r="I186" s="10">
        <v>158.69999999999999</v>
      </c>
      <c r="J186" s="8"/>
      <c r="K186" s="8"/>
      <c r="L186" s="8"/>
      <c r="M186" s="8"/>
      <c r="N186" s="8"/>
      <c r="O186" s="8"/>
      <c r="P186" s="8"/>
      <c r="Q186" s="8"/>
      <c r="R186" s="10">
        <v>12</v>
      </c>
      <c r="S186" s="8"/>
      <c r="T186" s="10">
        <v>1390.51</v>
      </c>
      <c r="U186" s="10">
        <v>1465.62</v>
      </c>
      <c r="V186" s="10">
        <v>28.47</v>
      </c>
      <c r="W186" s="10">
        <v>283</v>
      </c>
      <c r="X186" s="10">
        <v>47813708333</v>
      </c>
      <c r="Y186" s="10">
        <v>62256</v>
      </c>
      <c r="Z186" s="8"/>
      <c r="AA186" s="8"/>
      <c r="AB186" s="8"/>
      <c r="AC186" s="8"/>
      <c r="AD186" s="8"/>
      <c r="AE186" s="8"/>
      <c r="AF186" s="8"/>
      <c r="AG186" s="10">
        <v>5.5</v>
      </c>
      <c r="AH186" s="10">
        <v>7.5</v>
      </c>
      <c r="AI186" s="8"/>
      <c r="AJ186" s="10">
        <v>100.5</v>
      </c>
      <c r="AK186" s="8"/>
      <c r="AL186" s="10">
        <v>0.48</v>
      </c>
      <c r="AM186" s="10">
        <v>9.42</v>
      </c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10">
        <v>400</v>
      </c>
      <c r="BM186" s="10">
        <v>137.1</v>
      </c>
      <c r="BN186" s="10">
        <v>212.6</v>
      </c>
    </row>
    <row r="187" spans="1:66" ht="29.4" thickBot="1" x14ac:dyDescent="0.35">
      <c r="A187" s="7">
        <v>38869</v>
      </c>
      <c r="B187" s="12">
        <f t="shared" si="2"/>
        <v>18</v>
      </c>
      <c r="C187" s="8"/>
      <c r="D187" s="10">
        <v>6663.4</v>
      </c>
      <c r="E187" s="8"/>
      <c r="F187" s="10">
        <v>2964</v>
      </c>
      <c r="G187" s="8"/>
      <c r="H187" s="8"/>
      <c r="I187" s="10">
        <v>195.4</v>
      </c>
      <c r="J187" s="8"/>
      <c r="K187" s="8"/>
      <c r="L187" s="8"/>
      <c r="M187" s="8"/>
      <c r="N187" s="8"/>
      <c r="O187" s="8"/>
      <c r="P187" s="8"/>
      <c r="Q187" s="8"/>
      <c r="R187" s="10">
        <v>12</v>
      </c>
      <c r="S187" s="8"/>
      <c r="T187" s="10">
        <v>1235.8699999999999</v>
      </c>
      <c r="U187" s="10">
        <v>1395.24</v>
      </c>
      <c r="V187" s="10">
        <v>26.88</v>
      </c>
      <c r="W187" s="10">
        <v>281.83</v>
      </c>
      <c r="X187" s="10">
        <v>22243019377</v>
      </c>
      <c r="Y187" s="10">
        <v>41316</v>
      </c>
      <c r="Z187" s="8"/>
      <c r="AA187" s="8"/>
      <c r="AB187" s="8"/>
      <c r="AC187" s="8"/>
      <c r="AD187" s="8"/>
      <c r="AE187" s="8"/>
      <c r="AF187" s="8"/>
      <c r="AG187" s="10">
        <v>5.3</v>
      </c>
      <c r="AH187" s="10">
        <v>7.2</v>
      </c>
      <c r="AI187" s="8"/>
      <c r="AJ187" s="10">
        <v>100.3</v>
      </c>
      <c r="AK187" s="8"/>
      <c r="AL187" s="10">
        <v>0.28000000000000003</v>
      </c>
      <c r="AM187" s="10">
        <v>9.0299999999999994</v>
      </c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10">
        <v>381.1</v>
      </c>
      <c r="BM187" s="10">
        <v>159.69999999999999</v>
      </c>
      <c r="BN187" s="10">
        <v>213.7</v>
      </c>
    </row>
    <row r="188" spans="1:66" ht="29.4" thickBot="1" x14ac:dyDescent="0.35">
      <c r="A188" s="7">
        <v>38899</v>
      </c>
      <c r="B188" s="12">
        <f t="shared" si="2"/>
        <v>18</v>
      </c>
      <c r="C188" s="8"/>
      <c r="D188" s="10">
        <v>7057.2</v>
      </c>
      <c r="E188" s="8"/>
      <c r="F188" s="10">
        <v>3285</v>
      </c>
      <c r="G188" s="8"/>
      <c r="H188" s="8"/>
      <c r="I188" s="10">
        <v>209.2</v>
      </c>
      <c r="J188" s="8"/>
      <c r="K188" s="8"/>
      <c r="L188" s="8"/>
      <c r="M188" s="8"/>
      <c r="N188" s="8"/>
      <c r="O188" s="8"/>
      <c r="P188" s="8"/>
      <c r="Q188" s="8"/>
      <c r="R188" s="10">
        <v>11.5</v>
      </c>
      <c r="S188" s="8"/>
      <c r="T188" s="10">
        <v>1345.31</v>
      </c>
      <c r="U188" s="10">
        <v>1582.73</v>
      </c>
      <c r="V188" s="10">
        <v>26.88</v>
      </c>
      <c r="W188" s="10">
        <v>277.88</v>
      </c>
      <c r="X188" s="10">
        <v>7567943120</v>
      </c>
      <c r="Y188" s="10">
        <v>19854</v>
      </c>
      <c r="Z188" s="8"/>
      <c r="AA188" s="8"/>
      <c r="AB188" s="8"/>
      <c r="AC188" s="8"/>
      <c r="AD188" s="8"/>
      <c r="AE188" s="8"/>
      <c r="AF188" s="8"/>
      <c r="AG188" s="10">
        <v>5.0999999999999996</v>
      </c>
      <c r="AH188" s="10">
        <v>6.9</v>
      </c>
      <c r="AI188" s="8"/>
      <c r="AJ188" s="10">
        <v>100.7</v>
      </c>
      <c r="AK188" s="8"/>
      <c r="AL188" s="10">
        <v>0.67</v>
      </c>
      <c r="AM188" s="10">
        <v>9.26</v>
      </c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10">
        <v>393.3</v>
      </c>
      <c r="BM188" s="10">
        <v>256.10000000000002</v>
      </c>
      <c r="BN188" s="10">
        <v>215.1</v>
      </c>
    </row>
    <row r="189" spans="1:66" ht="29.4" thickBot="1" x14ac:dyDescent="0.35">
      <c r="A189" s="7">
        <v>38930</v>
      </c>
      <c r="B189" s="12">
        <f t="shared" si="2"/>
        <v>18</v>
      </c>
      <c r="C189" s="8"/>
      <c r="D189" s="10">
        <v>7199.6</v>
      </c>
      <c r="E189" s="8"/>
      <c r="F189" s="10">
        <v>3847</v>
      </c>
      <c r="G189" s="8"/>
      <c r="H189" s="8"/>
      <c r="I189" s="10">
        <v>219.6</v>
      </c>
      <c r="J189" s="8"/>
      <c r="K189" s="8"/>
      <c r="L189" s="8"/>
      <c r="M189" s="8"/>
      <c r="N189" s="8"/>
      <c r="O189" s="8"/>
      <c r="P189" s="8"/>
      <c r="Q189" s="8"/>
      <c r="R189" s="10">
        <v>11.5</v>
      </c>
      <c r="S189" s="8"/>
      <c r="T189" s="10">
        <v>1446.12</v>
      </c>
      <c r="U189" s="10">
        <v>1449.75</v>
      </c>
      <c r="V189" s="10">
        <v>26.62</v>
      </c>
      <c r="W189" s="10">
        <v>313.45</v>
      </c>
      <c r="X189" s="10">
        <v>28598991280</v>
      </c>
      <c r="Y189" s="10">
        <v>43332</v>
      </c>
      <c r="Z189" s="8"/>
      <c r="AA189" s="8"/>
      <c r="AB189" s="8"/>
      <c r="AC189" s="8"/>
      <c r="AD189" s="8"/>
      <c r="AE189" s="8"/>
      <c r="AF189" s="8"/>
      <c r="AG189" s="10">
        <v>4.9000000000000004</v>
      </c>
      <c r="AH189" s="10">
        <v>6.5</v>
      </c>
      <c r="AI189" s="8"/>
      <c r="AJ189" s="10">
        <v>100.2</v>
      </c>
      <c r="AK189" s="8"/>
      <c r="AL189" s="10">
        <v>0.19</v>
      </c>
      <c r="AM189" s="10">
        <v>9.6199999999999992</v>
      </c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10">
        <v>397</v>
      </c>
      <c r="BM189" s="10">
        <v>408.5</v>
      </c>
      <c r="BN189" s="10">
        <v>216.6</v>
      </c>
    </row>
    <row r="190" spans="1:66" ht="29.4" thickBot="1" x14ac:dyDescent="0.35">
      <c r="A190" s="7">
        <v>38961</v>
      </c>
      <c r="B190" s="12">
        <f t="shared" si="2"/>
        <v>18</v>
      </c>
      <c r="C190" s="8"/>
      <c r="D190" s="10">
        <v>7417.4</v>
      </c>
      <c r="E190" s="8"/>
      <c r="F190" s="10">
        <v>3944</v>
      </c>
      <c r="G190" s="8"/>
      <c r="H190" s="8"/>
      <c r="I190" s="10">
        <v>236</v>
      </c>
      <c r="J190" s="8"/>
      <c r="K190" s="8"/>
      <c r="L190" s="8"/>
      <c r="M190" s="8"/>
      <c r="N190" s="8"/>
      <c r="O190" s="8"/>
      <c r="P190" s="8"/>
      <c r="Q190" s="8"/>
      <c r="R190" s="10">
        <v>11.5</v>
      </c>
      <c r="S190" s="8"/>
      <c r="T190" s="10">
        <v>1376.43</v>
      </c>
      <c r="U190" s="10">
        <v>1361.58</v>
      </c>
      <c r="V190" s="10">
        <v>26.75</v>
      </c>
      <c r="W190" s="10">
        <v>288</v>
      </c>
      <c r="X190" s="10">
        <v>15065048716</v>
      </c>
      <c r="Y190" s="10">
        <v>36060</v>
      </c>
      <c r="Z190" s="8"/>
      <c r="AA190" s="8"/>
      <c r="AB190" s="8"/>
      <c r="AC190" s="8"/>
      <c r="AD190" s="8"/>
      <c r="AE190" s="8"/>
      <c r="AF190" s="8"/>
      <c r="AG190" s="10">
        <v>4.9000000000000004</v>
      </c>
      <c r="AH190" s="10">
        <v>6.6</v>
      </c>
      <c r="AI190" s="8"/>
      <c r="AJ190" s="10">
        <v>100.1</v>
      </c>
      <c r="AK190" s="8"/>
      <c r="AL190" s="10">
        <v>0.09</v>
      </c>
      <c r="AM190" s="10">
        <v>9.44</v>
      </c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10">
        <v>384.9</v>
      </c>
      <c r="BM190" s="10">
        <v>564.9</v>
      </c>
      <c r="BN190" s="10">
        <v>218.2</v>
      </c>
    </row>
    <row r="191" spans="1:66" ht="29.4" thickBot="1" x14ac:dyDescent="0.35">
      <c r="A191" s="7">
        <v>38991</v>
      </c>
      <c r="B191" s="12">
        <f t="shared" si="2"/>
        <v>18</v>
      </c>
      <c r="C191" s="8"/>
      <c r="D191" s="10">
        <v>7727.1</v>
      </c>
      <c r="E191" s="8"/>
      <c r="F191" s="10">
        <v>4037</v>
      </c>
      <c r="G191" s="8"/>
      <c r="H191" s="8"/>
      <c r="I191" s="10">
        <v>235.4</v>
      </c>
      <c r="J191" s="8"/>
      <c r="K191" s="8"/>
      <c r="L191" s="8"/>
      <c r="M191" s="8"/>
      <c r="N191" s="8"/>
      <c r="O191" s="8"/>
      <c r="P191" s="8"/>
      <c r="Q191" s="8"/>
      <c r="R191" s="10">
        <v>11.5</v>
      </c>
      <c r="S191" s="8"/>
      <c r="T191" s="10">
        <v>1414.97</v>
      </c>
      <c r="U191" s="10">
        <v>1555.69</v>
      </c>
      <c r="V191" s="10">
        <v>26.81</v>
      </c>
      <c r="W191" s="10">
        <v>282.19</v>
      </c>
      <c r="X191" s="10">
        <v>28233519479</v>
      </c>
      <c r="Y191" s="10">
        <v>39693</v>
      </c>
      <c r="Z191" s="8"/>
      <c r="AA191" s="8"/>
      <c r="AB191" s="8"/>
      <c r="AC191" s="8"/>
      <c r="AD191" s="8"/>
      <c r="AE191" s="8"/>
      <c r="AF191" s="8"/>
      <c r="AG191" s="10">
        <v>5</v>
      </c>
      <c r="AH191" s="10">
        <v>6.7</v>
      </c>
      <c r="AI191" s="8"/>
      <c r="AJ191" s="10">
        <v>100.3</v>
      </c>
      <c r="AK191" s="8"/>
      <c r="AL191" s="10">
        <v>0.28000000000000003</v>
      </c>
      <c r="AM191" s="10">
        <v>9.15</v>
      </c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10">
        <v>396.7</v>
      </c>
      <c r="BM191" s="10">
        <v>356</v>
      </c>
      <c r="BN191" s="10">
        <v>219.5</v>
      </c>
    </row>
    <row r="192" spans="1:66" ht="29.4" thickBot="1" x14ac:dyDescent="0.35">
      <c r="A192" s="7">
        <v>39022</v>
      </c>
      <c r="B192" s="12">
        <f t="shared" si="2"/>
        <v>18</v>
      </c>
      <c r="C192" s="8"/>
      <c r="D192" s="10">
        <v>7743.4</v>
      </c>
      <c r="E192" s="8"/>
      <c r="F192" s="10">
        <v>4336</v>
      </c>
      <c r="G192" s="8"/>
      <c r="H192" s="8"/>
      <c r="I192" s="10">
        <v>239.7</v>
      </c>
      <c r="J192" s="8"/>
      <c r="K192" s="8"/>
      <c r="L192" s="8"/>
      <c r="M192" s="8"/>
      <c r="N192" s="8"/>
      <c r="O192" s="8"/>
      <c r="P192" s="8"/>
      <c r="Q192" s="8"/>
      <c r="R192" s="10">
        <v>11</v>
      </c>
      <c r="S192" s="8"/>
      <c r="T192" s="10">
        <v>1500.31</v>
      </c>
      <c r="U192" s="10">
        <v>1647.54</v>
      </c>
      <c r="V192" s="10">
        <v>26.56</v>
      </c>
      <c r="W192" s="10">
        <v>305.5</v>
      </c>
      <c r="X192" s="10">
        <v>52222864412</v>
      </c>
      <c r="Y192" s="10">
        <v>56227</v>
      </c>
      <c r="Z192" s="8"/>
      <c r="AA192" s="8"/>
      <c r="AB192" s="8"/>
      <c r="AC192" s="8"/>
      <c r="AD192" s="8"/>
      <c r="AE192" s="8"/>
      <c r="AF192" s="8"/>
      <c r="AG192" s="10">
        <v>5</v>
      </c>
      <c r="AH192" s="10">
        <v>6.7</v>
      </c>
      <c r="AI192" s="8"/>
      <c r="AJ192" s="10">
        <v>100.6</v>
      </c>
      <c r="AK192" s="8"/>
      <c r="AL192" s="10">
        <v>0.63</v>
      </c>
      <c r="AM192" s="10">
        <v>9.0299999999999994</v>
      </c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10">
        <v>392.1</v>
      </c>
      <c r="BM192" s="10">
        <v>237.5</v>
      </c>
      <c r="BN192" s="10">
        <v>220.2</v>
      </c>
    </row>
    <row r="193" spans="1:66" ht="29.4" thickBot="1" x14ac:dyDescent="0.35">
      <c r="A193" s="7">
        <v>39052</v>
      </c>
      <c r="B193" s="12">
        <f t="shared" si="2"/>
        <v>18</v>
      </c>
      <c r="C193" s="8"/>
      <c r="D193" s="10">
        <v>7974.4</v>
      </c>
      <c r="E193" s="8"/>
      <c r="F193" s="10">
        <v>4397</v>
      </c>
      <c r="G193" s="8"/>
      <c r="H193" s="8"/>
      <c r="I193" s="10">
        <v>294.10000000000002</v>
      </c>
      <c r="J193" s="8"/>
      <c r="K193" s="8"/>
      <c r="L193" s="8"/>
      <c r="M193" s="8"/>
      <c r="N193" s="8"/>
      <c r="O193" s="8"/>
      <c r="P193" s="8"/>
      <c r="Q193" s="8"/>
      <c r="R193" s="10">
        <v>11</v>
      </c>
      <c r="S193" s="8"/>
      <c r="T193" s="10">
        <v>1615.85</v>
      </c>
      <c r="U193" s="10">
        <v>1567.15</v>
      </c>
      <c r="V193" s="10">
        <v>26.29</v>
      </c>
      <c r="W193" s="10">
        <v>302.89</v>
      </c>
      <c r="X193" s="10">
        <v>10888781819</v>
      </c>
      <c r="Y193" s="10">
        <v>8172</v>
      </c>
      <c r="Z193" s="8"/>
      <c r="AA193" s="8"/>
      <c r="AB193" s="8"/>
      <c r="AC193" s="8"/>
      <c r="AD193" s="8"/>
      <c r="AE193" s="8"/>
      <c r="AF193" s="8"/>
      <c r="AG193" s="10">
        <v>5.0999999999999996</v>
      </c>
      <c r="AH193" s="10">
        <v>6.9</v>
      </c>
      <c r="AI193" s="8"/>
      <c r="AJ193" s="10">
        <v>100.8</v>
      </c>
      <c r="AK193" s="8"/>
      <c r="AL193" s="10">
        <v>0.79</v>
      </c>
      <c r="AM193" s="10">
        <v>9</v>
      </c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10">
        <v>413.5</v>
      </c>
      <c r="BM193" s="10">
        <v>115.6</v>
      </c>
      <c r="BN193" s="10">
        <v>220.3</v>
      </c>
    </row>
    <row r="194" spans="1:66" ht="29.4" thickBot="1" x14ac:dyDescent="0.35">
      <c r="A194" s="7">
        <v>39083</v>
      </c>
      <c r="B194" s="12">
        <f t="shared" si="2"/>
        <v>18</v>
      </c>
      <c r="C194" s="8"/>
      <c r="D194" s="10">
        <v>8970.7000000000007</v>
      </c>
      <c r="E194" s="8"/>
      <c r="F194" s="10">
        <v>4225</v>
      </c>
      <c r="G194" s="8"/>
      <c r="H194" s="8"/>
      <c r="I194" s="10">
        <v>125.7</v>
      </c>
      <c r="J194" s="8"/>
      <c r="K194" s="8"/>
      <c r="L194" s="8"/>
      <c r="M194" s="8"/>
      <c r="N194" s="8"/>
      <c r="O194" s="8"/>
      <c r="P194" s="8"/>
      <c r="Q194" s="8"/>
      <c r="R194" s="10">
        <v>11</v>
      </c>
      <c r="S194" s="8"/>
      <c r="T194" s="10">
        <v>1631.57</v>
      </c>
      <c r="U194" s="10">
        <v>1587.59</v>
      </c>
      <c r="V194" s="10">
        <v>26.53</v>
      </c>
      <c r="W194" s="10">
        <v>285</v>
      </c>
      <c r="X194" s="10">
        <v>23435141309</v>
      </c>
      <c r="Y194" s="10">
        <v>21588</v>
      </c>
      <c r="Z194" s="8"/>
      <c r="AA194" s="8"/>
      <c r="AB194" s="8"/>
      <c r="AC194" s="8"/>
      <c r="AD194" s="8"/>
      <c r="AE194" s="8"/>
      <c r="AF194" s="8"/>
      <c r="AG194" s="10">
        <v>5.3</v>
      </c>
      <c r="AH194" s="10">
        <v>7.1</v>
      </c>
      <c r="AI194" s="8"/>
      <c r="AJ194" s="10">
        <v>101.7</v>
      </c>
      <c r="AK194" s="8"/>
      <c r="AL194" s="10">
        <v>1.68</v>
      </c>
      <c r="AM194" s="10">
        <v>8.1999999999999993</v>
      </c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10">
        <v>400</v>
      </c>
      <c r="BM194" s="10">
        <v>73.599999999999994</v>
      </c>
      <c r="BN194" s="10">
        <v>220.2</v>
      </c>
    </row>
    <row r="195" spans="1:66" ht="29.4" thickBot="1" x14ac:dyDescent="0.35">
      <c r="A195" s="7">
        <v>39114</v>
      </c>
      <c r="B195" s="12">
        <f t="shared" ref="B195:B258" si="3">COUNTA(C195:BN195)</f>
        <v>18</v>
      </c>
      <c r="C195" s="8"/>
      <c r="D195" s="10">
        <v>8674.9</v>
      </c>
      <c r="E195" s="8"/>
      <c r="F195" s="10">
        <v>4765</v>
      </c>
      <c r="G195" s="8"/>
      <c r="H195" s="8"/>
      <c r="I195" s="10">
        <v>136.4</v>
      </c>
      <c r="J195" s="8"/>
      <c r="K195" s="8"/>
      <c r="L195" s="8"/>
      <c r="M195" s="8"/>
      <c r="N195" s="8"/>
      <c r="O195" s="8"/>
      <c r="P195" s="8"/>
      <c r="Q195" s="8"/>
      <c r="R195" s="10">
        <v>10.5</v>
      </c>
      <c r="S195" s="8"/>
      <c r="T195" s="10">
        <v>1468.56</v>
      </c>
      <c r="U195" s="10">
        <v>1663.19</v>
      </c>
      <c r="V195" s="10">
        <v>26.48</v>
      </c>
      <c r="W195" s="10">
        <v>267.42</v>
      </c>
      <c r="X195" s="10">
        <v>33676516802</v>
      </c>
      <c r="Y195" s="10">
        <v>37280</v>
      </c>
      <c r="Z195" s="8"/>
      <c r="AA195" s="8"/>
      <c r="AB195" s="8"/>
      <c r="AC195" s="8"/>
      <c r="AD195" s="8"/>
      <c r="AE195" s="8"/>
      <c r="AF195" s="8"/>
      <c r="AG195" s="10">
        <v>5.4</v>
      </c>
      <c r="AH195" s="10">
        <v>7.2</v>
      </c>
      <c r="AI195" s="8"/>
      <c r="AJ195" s="10">
        <v>101.1</v>
      </c>
      <c r="AK195" s="8"/>
      <c r="AL195" s="10">
        <v>1.1100000000000001</v>
      </c>
      <c r="AM195" s="10">
        <v>7.61</v>
      </c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10">
        <v>368.7</v>
      </c>
      <c r="BM195" s="10">
        <v>78.400000000000006</v>
      </c>
      <c r="BN195" s="10">
        <v>220.2</v>
      </c>
    </row>
    <row r="196" spans="1:66" ht="29.4" thickBot="1" x14ac:dyDescent="0.35">
      <c r="A196" s="7">
        <v>39142</v>
      </c>
      <c r="B196" s="12">
        <f t="shared" si="3"/>
        <v>18</v>
      </c>
      <c r="C196" s="8"/>
      <c r="D196" s="10">
        <v>8873.4</v>
      </c>
      <c r="E196" s="8"/>
      <c r="F196" s="10">
        <v>5388</v>
      </c>
      <c r="G196" s="8"/>
      <c r="H196" s="8"/>
      <c r="I196" s="10">
        <v>185.7</v>
      </c>
      <c r="J196" s="8"/>
      <c r="K196" s="8"/>
      <c r="L196" s="8"/>
      <c r="M196" s="8"/>
      <c r="N196" s="8"/>
      <c r="O196" s="8"/>
      <c r="P196" s="8"/>
      <c r="Q196" s="8"/>
      <c r="R196" s="10">
        <v>10.5</v>
      </c>
      <c r="S196" s="8"/>
      <c r="T196" s="10">
        <v>1631.28</v>
      </c>
      <c r="U196" s="10">
        <v>1838.61</v>
      </c>
      <c r="V196" s="10">
        <v>26.01</v>
      </c>
      <c r="W196" s="10">
        <v>270.98</v>
      </c>
      <c r="X196" s="10">
        <v>24474654032</v>
      </c>
      <c r="Y196" s="10">
        <v>27273</v>
      </c>
      <c r="Z196" s="8"/>
      <c r="AA196" s="8"/>
      <c r="AB196" s="8"/>
      <c r="AC196" s="8"/>
      <c r="AD196" s="8"/>
      <c r="AE196" s="8"/>
      <c r="AF196" s="8"/>
      <c r="AG196" s="10">
        <v>5.0999999999999996</v>
      </c>
      <c r="AH196" s="10">
        <v>6.8</v>
      </c>
      <c r="AI196" s="8"/>
      <c r="AJ196" s="10">
        <v>100.6</v>
      </c>
      <c r="AK196" s="8"/>
      <c r="AL196" s="10">
        <v>0.59</v>
      </c>
      <c r="AM196" s="10">
        <v>7.37</v>
      </c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10">
        <v>404</v>
      </c>
      <c r="BM196" s="10">
        <v>108.9</v>
      </c>
      <c r="BN196" s="10">
        <v>220.7</v>
      </c>
    </row>
    <row r="197" spans="1:66" ht="29.4" thickBot="1" x14ac:dyDescent="0.35">
      <c r="A197" s="7">
        <v>39173</v>
      </c>
      <c r="B197" s="12">
        <f t="shared" si="3"/>
        <v>18</v>
      </c>
      <c r="C197" s="8"/>
      <c r="D197" s="10">
        <v>9381.7000000000007</v>
      </c>
      <c r="E197" s="8"/>
      <c r="F197" s="10">
        <v>6248</v>
      </c>
      <c r="G197" s="8"/>
      <c r="H197" s="8"/>
      <c r="I197" s="10">
        <v>210.3</v>
      </c>
      <c r="J197" s="8"/>
      <c r="K197" s="8"/>
      <c r="L197" s="8"/>
      <c r="M197" s="8"/>
      <c r="N197" s="8"/>
      <c r="O197" s="8"/>
      <c r="P197" s="8"/>
      <c r="Q197" s="8"/>
      <c r="R197" s="10">
        <v>10.5</v>
      </c>
      <c r="S197" s="8"/>
      <c r="T197" s="10">
        <v>1729.76</v>
      </c>
      <c r="U197" s="10">
        <v>1861.46</v>
      </c>
      <c r="V197" s="10">
        <v>25.99</v>
      </c>
      <c r="W197" s="10">
        <v>257.49</v>
      </c>
      <c r="X197" s="10">
        <v>2339751721</v>
      </c>
      <c r="Y197" s="10">
        <v>8053</v>
      </c>
      <c r="Z197" s="8"/>
      <c r="AA197" s="8"/>
      <c r="AB197" s="8"/>
      <c r="AC197" s="8"/>
      <c r="AD197" s="8"/>
      <c r="AE197" s="8"/>
      <c r="AF197" s="8"/>
      <c r="AG197" s="10">
        <v>4.8</v>
      </c>
      <c r="AH197" s="10">
        <v>6.4</v>
      </c>
      <c r="AI197" s="8"/>
      <c r="AJ197" s="10">
        <v>100.6</v>
      </c>
      <c r="AK197" s="8"/>
      <c r="AL197" s="10">
        <v>0.56999999999999995</v>
      </c>
      <c r="AM197" s="10">
        <v>7.6</v>
      </c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10">
        <v>390.3</v>
      </c>
      <c r="BM197" s="10">
        <v>125</v>
      </c>
      <c r="BN197" s="10">
        <v>221.8</v>
      </c>
    </row>
    <row r="198" spans="1:66" ht="29.4" thickBot="1" x14ac:dyDescent="0.35">
      <c r="A198" s="7">
        <v>39203</v>
      </c>
      <c r="B198" s="12">
        <f t="shared" si="3"/>
        <v>18</v>
      </c>
      <c r="C198" s="8"/>
      <c r="D198" s="10">
        <v>9964.2999999999993</v>
      </c>
      <c r="E198" s="8"/>
      <c r="F198" s="10">
        <v>5971</v>
      </c>
      <c r="G198" s="8"/>
      <c r="H198" s="8"/>
      <c r="I198" s="10">
        <v>240.4</v>
      </c>
      <c r="J198" s="8"/>
      <c r="K198" s="8"/>
      <c r="L198" s="8"/>
      <c r="M198" s="8"/>
      <c r="N198" s="8"/>
      <c r="O198" s="8"/>
      <c r="P198" s="8"/>
      <c r="Q198" s="8"/>
      <c r="R198" s="10">
        <v>10.5</v>
      </c>
      <c r="S198" s="8"/>
      <c r="T198" s="10">
        <v>1624.2</v>
      </c>
      <c r="U198" s="10">
        <v>1893.64</v>
      </c>
      <c r="V198" s="10">
        <v>25.88</v>
      </c>
      <c r="W198" s="10">
        <v>236</v>
      </c>
      <c r="X198" s="10">
        <v>8478273027</v>
      </c>
      <c r="Y198" s="10">
        <v>18447</v>
      </c>
      <c r="Z198" s="8"/>
      <c r="AA198" s="8"/>
      <c r="AB198" s="8"/>
      <c r="AC198" s="8"/>
      <c r="AD198" s="8"/>
      <c r="AE198" s="8"/>
      <c r="AF198" s="8"/>
      <c r="AG198" s="10">
        <v>4.5</v>
      </c>
      <c r="AH198" s="10">
        <v>5.9</v>
      </c>
      <c r="AI198" s="8"/>
      <c r="AJ198" s="10">
        <v>100.6</v>
      </c>
      <c r="AK198" s="8"/>
      <c r="AL198" s="10">
        <v>0.63</v>
      </c>
      <c r="AM198" s="10">
        <v>7.76</v>
      </c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10">
        <v>417.4</v>
      </c>
      <c r="BM198" s="10">
        <v>142.4</v>
      </c>
      <c r="BN198" s="10">
        <v>222.9</v>
      </c>
    </row>
    <row r="199" spans="1:66" ht="29.4" thickBot="1" x14ac:dyDescent="0.35">
      <c r="A199" s="7">
        <v>39234</v>
      </c>
      <c r="B199" s="12">
        <f t="shared" si="3"/>
        <v>18</v>
      </c>
      <c r="C199" s="8"/>
      <c r="D199" s="10">
        <v>10673</v>
      </c>
      <c r="E199" s="8"/>
      <c r="F199" s="10">
        <v>6278</v>
      </c>
      <c r="G199" s="8"/>
      <c r="H199" s="8"/>
      <c r="I199" s="10">
        <v>290.89999999999998</v>
      </c>
      <c r="J199" s="8"/>
      <c r="K199" s="8"/>
      <c r="L199" s="8"/>
      <c r="M199" s="8"/>
      <c r="N199" s="8"/>
      <c r="O199" s="8"/>
      <c r="P199" s="8"/>
      <c r="Q199" s="8"/>
      <c r="R199" s="10">
        <v>10.5</v>
      </c>
      <c r="S199" s="8"/>
      <c r="T199" s="10">
        <v>1644.56</v>
      </c>
      <c r="U199" s="10">
        <v>1846.38</v>
      </c>
      <c r="V199" s="10">
        <v>25.92</v>
      </c>
      <c r="W199" s="10">
        <v>267.74</v>
      </c>
      <c r="X199" s="10">
        <v>17795604649</v>
      </c>
      <c r="Y199" s="10">
        <v>33504</v>
      </c>
      <c r="Z199" s="8"/>
      <c r="AA199" s="8"/>
      <c r="AB199" s="8"/>
      <c r="AC199" s="8"/>
      <c r="AD199" s="8"/>
      <c r="AE199" s="8"/>
      <c r="AF199" s="8"/>
      <c r="AG199" s="10">
        <v>4.4000000000000004</v>
      </c>
      <c r="AH199" s="10">
        <v>5.8</v>
      </c>
      <c r="AI199" s="8"/>
      <c r="AJ199" s="10">
        <v>101</v>
      </c>
      <c r="AK199" s="8"/>
      <c r="AL199" s="10">
        <v>0.95</v>
      </c>
      <c r="AM199" s="10">
        <v>8.48</v>
      </c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10">
        <v>386.7</v>
      </c>
      <c r="BM199" s="10">
        <v>166.2</v>
      </c>
      <c r="BN199" s="10">
        <v>223.7</v>
      </c>
    </row>
    <row r="200" spans="1:66" ht="29.4" thickBot="1" x14ac:dyDescent="0.35">
      <c r="A200" s="7">
        <v>39264</v>
      </c>
      <c r="B200" s="12">
        <f t="shared" si="3"/>
        <v>18</v>
      </c>
      <c r="C200" s="8"/>
      <c r="D200" s="10">
        <v>10827.4</v>
      </c>
      <c r="E200" s="8"/>
      <c r="F200" s="10">
        <v>6967</v>
      </c>
      <c r="G200" s="8"/>
      <c r="H200" s="8"/>
      <c r="I200" s="10">
        <v>309.39999999999998</v>
      </c>
      <c r="J200" s="8"/>
      <c r="K200" s="8"/>
      <c r="L200" s="8"/>
      <c r="M200" s="8"/>
      <c r="N200" s="8"/>
      <c r="O200" s="8"/>
      <c r="P200" s="8"/>
      <c r="Q200" s="8"/>
      <c r="R200" s="10">
        <v>10</v>
      </c>
      <c r="S200" s="8"/>
      <c r="T200" s="10">
        <v>1750.42</v>
      </c>
      <c r="U200" s="10">
        <v>1920.8</v>
      </c>
      <c r="V200" s="10">
        <v>25.56</v>
      </c>
      <c r="W200" s="10">
        <v>275.60000000000002</v>
      </c>
      <c r="X200" s="10">
        <v>12406669893</v>
      </c>
      <c r="Y200" s="10">
        <v>24331</v>
      </c>
      <c r="Z200" s="8"/>
      <c r="AA200" s="8"/>
      <c r="AB200" s="8"/>
      <c r="AC200" s="8"/>
      <c r="AD200" s="8"/>
      <c r="AE200" s="8"/>
      <c r="AF200" s="8"/>
      <c r="AG200" s="10">
        <v>4.3</v>
      </c>
      <c r="AH200" s="10">
        <v>5.7</v>
      </c>
      <c r="AI200" s="8"/>
      <c r="AJ200" s="10">
        <v>100.9</v>
      </c>
      <c r="AK200" s="8"/>
      <c r="AL200" s="10">
        <v>0.87</v>
      </c>
      <c r="AM200" s="10">
        <v>8.6999999999999993</v>
      </c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10">
        <v>397.9</v>
      </c>
      <c r="BM200" s="10">
        <v>266.8</v>
      </c>
      <c r="BN200" s="10">
        <v>223.8</v>
      </c>
    </row>
    <row r="201" spans="1:66" ht="29.4" thickBot="1" x14ac:dyDescent="0.35">
      <c r="A201" s="7">
        <v>39295</v>
      </c>
      <c r="B201" s="12">
        <f t="shared" si="3"/>
        <v>18</v>
      </c>
      <c r="C201" s="8"/>
      <c r="D201" s="10">
        <v>10888.4</v>
      </c>
      <c r="E201" s="8"/>
      <c r="F201" s="10">
        <v>7702</v>
      </c>
      <c r="G201" s="8"/>
      <c r="H201" s="8"/>
      <c r="I201" s="10">
        <v>312.8</v>
      </c>
      <c r="J201" s="8"/>
      <c r="K201" s="8"/>
      <c r="L201" s="8"/>
      <c r="M201" s="8"/>
      <c r="N201" s="8"/>
      <c r="O201" s="8"/>
      <c r="P201" s="8"/>
      <c r="Q201" s="8"/>
      <c r="R201" s="10">
        <v>10</v>
      </c>
      <c r="S201" s="8"/>
      <c r="T201" s="10">
        <v>1659.52</v>
      </c>
      <c r="U201" s="10">
        <v>1892.15</v>
      </c>
      <c r="V201" s="10">
        <v>25.45</v>
      </c>
      <c r="W201" s="10">
        <v>265.8</v>
      </c>
      <c r="X201" s="10">
        <v>9918899524</v>
      </c>
      <c r="Y201" s="10">
        <v>21500</v>
      </c>
      <c r="Z201" s="8"/>
      <c r="AA201" s="8"/>
      <c r="AB201" s="8"/>
      <c r="AC201" s="8"/>
      <c r="AD201" s="8"/>
      <c r="AE201" s="8"/>
      <c r="AF201" s="8"/>
      <c r="AG201" s="10">
        <v>4.3</v>
      </c>
      <c r="AH201" s="10">
        <v>5.6</v>
      </c>
      <c r="AI201" s="8"/>
      <c r="AJ201" s="10">
        <v>100.1</v>
      </c>
      <c r="AK201" s="8"/>
      <c r="AL201" s="10">
        <v>0.09</v>
      </c>
      <c r="AM201" s="10">
        <v>8.59</v>
      </c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10">
        <v>393.2</v>
      </c>
      <c r="BM201" s="10">
        <v>431</v>
      </c>
      <c r="BN201" s="10">
        <v>223.5</v>
      </c>
    </row>
    <row r="202" spans="1:66" ht="29.4" thickBot="1" x14ac:dyDescent="0.35">
      <c r="A202" s="7">
        <v>39326</v>
      </c>
      <c r="B202" s="12">
        <f t="shared" si="3"/>
        <v>18</v>
      </c>
      <c r="C202" s="8"/>
      <c r="D202" s="10">
        <v>11128.5</v>
      </c>
      <c r="E202" s="8"/>
      <c r="F202" s="10">
        <v>9474</v>
      </c>
      <c r="G202" s="8"/>
      <c r="H202" s="8"/>
      <c r="I202" s="10">
        <v>335.2</v>
      </c>
      <c r="J202" s="8"/>
      <c r="K202" s="8"/>
      <c r="L202" s="8"/>
      <c r="M202" s="8"/>
      <c r="N202" s="8"/>
      <c r="O202" s="8"/>
      <c r="P202" s="8"/>
      <c r="Q202" s="8"/>
      <c r="R202" s="10">
        <v>10</v>
      </c>
      <c r="S202" s="8"/>
      <c r="T202" s="10">
        <v>1687.44</v>
      </c>
      <c r="U202" s="10">
        <v>1870.11</v>
      </c>
      <c r="V202" s="10">
        <v>25.19</v>
      </c>
      <c r="W202" s="10">
        <v>274.2</v>
      </c>
      <c r="X202" s="10">
        <v>9365373873</v>
      </c>
      <c r="Y202" s="10">
        <v>16720</v>
      </c>
      <c r="Z202" s="8"/>
      <c r="AA202" s="8"/>
      <c r="AB202" s="8"/>
      <c r="AC202" s="8"/>
      <c r="AD202" s="8"/>
      <c r="AE202" s="8"/>
      <c r="AF202" s="8"/>
      <c r="AG202" s="10">
        <v>4.3</v>
      </c>
      <c r="AH202" s="10">
        <v>5.6</v>
      </c>
      <c r="AI202" s="8"/>
      <c r="AJ202" s="10">
        <v>100.8</v>
      </c>
      <c r="AK202" s="8"/>
      <c r="AL202" s="10">
        <v>0.79</v>
      </c>
      <c r="AM202" s="10">
        <v>9.35</v>
      </c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10">
        <v>389.9</v>
      </c>
      <c r="BM202" s="10">
        <v>564.9</v>
      </c>
      <c r="BN202" s="10">
        <v>223.2</v>
      </c>
    </row>
    <row r="203" spans="1:66" ht="29.4" thickBot="1" x14ac:dyDescent="0.35">
      <c r="A203" s="7">
        <v>39356</v>
      </c>
      <c r="B203" s="12">
        <f t="shared" si="3"/>
        <v>18</v>
      </c>
      <c r="C203" s="8"/>
      <c r="D203" s="10">
        <v>11461.8</v>
      </c>
      <c r="E203" s="8"/>
      <c r="F203" s="10">
        <v>10656</v>
      </c>
      <c r="G203" s="8"/>
      <c r="H203" s="8"/>
      <c r="I203" s="10">
        <v>337.4</v>
      </c>
      <c r="J203" s="8"/>
      <c r="K203" s="8"/>
      <c r="L203" s="8"/>
      <c r="M203" s="8"/>
      <c r="N203" s="8"/>
      <c r="O203" s="8"/>
      <c r="P203" s="8"/>
      <c r="Q203" s="8"/>
      <c r="R203" s="10">
        <v>10</v>
      </c>
      <c r="S203" s="8"/>
      <c r="T203" s="10">
        <v>1815.36</v>
      </c>
      <c r="U203" s="10">
        <v>2055.21</v>
      </c>
      <c r="V203" s="10">
        <v>25.01</v>
      </c>
      <c r="W203" s="10">
        <v>306.68</v>
      </c>
      <c r="X203" s="10">
        <v>17128764689</v>
      </c>
      <c r="Y203" s="10">
        <v>30145</v>
      </c>
      <c r="Z203" s="8"/>
      <c r="AA203" s="8"/>
      <c r="AB203" s="8"/>
      <c r="AC203" s="8"/>
      <c r="AD203" s="8"/>
      <c r="AE203" s="8"/>
      <c r="AF203" s="8"/>
      <c r="AG203" s="10">
        <v>4.3</v>
      </c>
      <c r="AH203" s="10">
        <v>5.6</v>
      </c>
      <c r="AI203" s="8"/>
      <c r="AJ203" s="10">
        <v>101.6</v>
      </c>
      <c r="AK203" s="8"/>
      <c r="AL203" s="10">
        <v>1.64</v>
      </c>
      <c r="AM203" s="10">
        <v>10.83</v>
      </c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10">
        <v>405.6</v>
      </c>
      <c r="BM203" s="10">
        <v>364.9</v>
      </c>
      <c r="BN203" s="10">
        <v>223.5</v>
      </c>
    </row>
    <row r="204" spans="1:66" ht="29.4" thickBot="1" x14ac:dyDescent="0.35">
      <c r="A204" s="7">
        <v>39387</v>
      </c>
      <c r="B204" s="12">
        <f t="shared" si="3"/>
        <v>18</v>
      </c>
      <c r="C204" s="8"/>
      <c r="D204" s="10">
        <v>11382.2</v>
      </c>
      <c r="E204" s="8"/>
      <c r="F204" s="10">
        <v>10210</v>
      </c>
      <c r="G204" s="8"/>
      <c r="H204" s="8"/>
      <c r="I204" s="10">
        <v>340.3</v>
      </c>
      <c r="J204" s="8"/>
      <c r="K204" s="8"/>
      <c r="L204" s="8"/>
      <c r="M204" s="8"/>
      <c r="N204" s="8"/>
      <c r="O204" s="8"/>
      <c r="P204" s="8"/>
      <c r="Q204" s="8"/>
      <c r="R204" s="10">
        <v>10</v>
      </c>
      <c r="S204" s="8"/>
      <c r="T204" s="10">
        <v>1845.89</v>
      </c>
      <c r="U204" s="10">
        <v>1944.73</v>
      </c>
      <c r="V204" s="10">
        <v>24.36</v>
      </c>
      <c r="W204" s="10">
        <v>323.39</v>
      </c>
      <c r="X204" s="10">
        <v>25825189549</v>
      </c>
      <c r="Y204" s="10">
        <v>40867</v>
      </c>
      <c r="Z204" s="8"/>
      <c r="AA204" s="8"/>
      <c r="AB204" s="8"/>
      <c r="AC204" s="8"/>
      <c r="AD204" s="8"/>
      <c r="AE204" s="8"/>
      <c r="AF204" s="8"/>
      <c r="AG204" s="10">
        <v>4.2</v>
      </c>
      <c r="AH204" s="10">
        <v>5.7</v>
      </c>
      <c r="AI204" s="8"/>
      <c r="AJ204" s="10">
        <v>101.2</v>
      </c>
      <c r="AK204" s="8"/>
      <c r="AL204" s="10">
        <v>1.23</v>
      </c>
      <c r="AM204" s="10">
        <v>11.49</v>
      </c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10">
        <v>405.9</v>
      </c>
      <c r="BM204" s="10">
        <v>243.7</v>
      </c>
      <c r="BN204" s="10">
        <v>224.3</v>
      </c>
    </row>
    <row r="205" spans="1:66" ht="29.4" thickBot="1" x14ac:dyDescent="0.35">
      <c r="A205" s="7">
        <v>39417</v>
      </c>
      <c r="B205" s="12">
        <f t="shared" si="3"/>
        <v>18</v>
      </c>
      <c r="C205" s="8"/>
      <c r="D205" s="10">
        <v>11756</v>
      </c>
      <c r="E205" s="8"/>
      <c r="F205" s="10">
        <v>9143</v>
      </c>
      <c r="G205" s="8"/>
      <c r="H205" s="8"/>
      <c r="I205" s="10">
        <v>468.9</v>
      </c>
      <c r="J205" s="8"/>
      <c r="K205" s="8"/>
      <c r="L205" s="8"/>
      <c r="M205" s="8"/>
      <c r="N205" s="8"/>
      <c r="O205" s="8"/>
      <c r="P205" s="8"/>
      <c r="Q205" s="8"/>
      <c r="R205" s="10">
        <v>10</v>
      </c>
      <c r="S205" s="8"/>
      <c r="T205" s="10">
        <v>1908.32</v>
      </c>
      <c r="U205" s="10">
        <v>1905.3</v>
      </c>
      <c r="V205" s="10">
        <v>24.55</v>
      </c>
      <c r="W205" s="10">
        <v>342.88</v>
      </c>
      <c r="X205" s="10">
        <v>15065069134</v>
      </c>
      <c r="Y205" s="10">
        <v>28731</v>
      </c>
      <c r="Z205" s="8"/>
      <c r="AA205" s="8"/>
      <c r="AB205" s="8"/>
      <c r="AC205" s="8"/>
      <c r="AD205" s="8"/>
      <c r="AE205" s="8"/>
      <c r="AF205" s="8"/>
      <c r="AG205" s="10">
        <v>4.5999999999999996</v>
      </c>
      <c r="AH205" s="10">
        <v>6.1</v>
      </c>
      <c r="AI205" s="8"/>
      <c r="AJ205" s="10">
        <v>101.1</v>
      </c>
      <c r="AK205" s="8"/>
      <c r="AL205" s="10">
        <v>1.1299999999999999</v>
      </c>
      <c r="AM205" s="10">
        <v>11.87</v>
      </c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10">
        <v>428.7</v>
      </c>
      <c r="BM205" s="10">
        <v>119.8</v>
      </c>
      <c r="BN205" s="10">
        <v>225.7</v>
      </c>
    </row>
    <row r="206" spans="1:66" ht="29.4" thickBot="1" x14ac:dyDescent="0.35">
      <c r="A206" s="7">
        <v>39448</v>
      </c>
      <c r="B206" s="12">
        <f t="shared" si="3"/>
        <v>18</v>
      </c>
      <c r="C206" s="8"/>
      <c r="D206" s="10">
        <v>12869</v>
      </c>
      <c r="E206" s="8"/>
      <c r="F206" s="10">
        <v>6052</v>
      </c>
      <c r="G206" s="8"/>
      <c r="H206" s="8"/>
      <c r="I206" s="10">
        <v>199.2</v>
      </c>
      <c r="J206" s="8"/>
      <c r="K206" s="8"/>
      <c r="L206" s="8"/>
      <c r="M206" s="8"/>
      <c r="N206" s="8"/>
      <c r="O206" s="8"/>
      <c r="P206" s="8"/>
      <c r="Q206" s="8"/>
      <c r="R206" s="10">
        <v>10</v>
      </c>
      <c r="S206" s="8"/>
      <c r="T206" s="10">
        <v>1751.73</v>
      </c>
      <c r="U206" s="10">
        <v>2130.1999999999998</v>
      </c>
      <c r="V206" s="10">
        <v>24.48</v>
      </c>
      <c r="W206" s="10">
        <v>290.95</v>
      </c>
      <c r="X206" s="10">
        <v>27497665036</v>
      </c>
      <c r="Y206" s="10">
        <v>46908</v>
      </c>
      <c r="Z206" s="8"/>
      <c r="AA206" s="8"/>
      <c r="AB206" s="8"/>
      <c r="AC206" s="8"/>
      <c r="AD206" s="8"/>
      <c r="AE206" s="8"/>
      <c r="AF206" s="8"/>
      <c r="AG206" s="10">
        <v>5</v>
      </c>
      <c r="AH206" s="10">
        <v>6.6</v>
      </c>
      <c r="AI206" s="8"/>
      <c r="AJ206" s="10">
        <v>102.3</v>
      </c>
      <c r="AK206" s="8"/>
      <c r="AL206" s="10">
        <v>2.31</v>
      </c>
      <c r="AM206" s="10">
        <v>12.56</v>
      </c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10">
        <v>414.1</v>
      </c>
      <c r="BM206" s="10">
        <v>75.599999999999994</v>
      </c>
      <c r="BN206" s="10">
        <v>227.4</v>
      </c>
    </row>
    <row r="207" spans="1:66" ht="29.4" thickBot="1" x14ac:dyDescent="0.35">
      <c r="A207" s="7">
        <v>39479</v>
      </c>
      <c r="B207" s="12">
        <f t="shared" si="3"/>
        <v>19</v>
      </c>
      <c r="C207" s="8"/>
      <c r="D207" s="10">
        <v>12509.7</v>
      </c>
      <c r="E207" s="8"/>
      <c r="F207" s="10">
        <v>7613</v>
      </c>
      <c r="G207" s="8"/>
      <c r="H207" s="8"/>
      <c r="I207" s="10">
        <v>217.5</v>
      </c>
      <c r="J207" s="8"/>
      <c r="K207" s="8"/>
      <c r="L207" s="8"/>
      <c r="M207" s="8"/>
      <c r="N207" s="8"/>
      <c r="O207" s="8"/>
      <c r="P207" s="8"/>
      <c r="Q207" s="8"/>
      <c r="R207" s="10">
        <v>10.25</v>
      </c>
      <c r="S207" s="8"/>
      <c r="T207" s="10">
        <v>1667.39</v>
      </c>
      <c r="U207" s="10">
        <v>2135.9299999999998</v>
      </c>
      <c r="V207" s="10">
        <v>24.65</v>
      </c>
      <c r="W207" s="10">
        <v>304.95</v>
      </c>
      <c r="X207" s="10">
        <v>22251559187</v>
      </c>
      <c r="Y207" s="10">
        <v>49180</v>
      </c>
      <c r="Z207" s="8"/>
      <c r="AA207" s="8"/>
      <c r="AB207" s="8"/>
      <c r="AC207" s="8"/>
      <c r="AD207" s="8"/>
      <c r="AE207" s="8"/>
      <c r="AF207" s="8"/>
      <c r="AG207" s="10">
        <v>5.3</v>
      </c>
      <c r="AH207" s="10">
        <v>7.1</v>
      </c>
      <c r="AI207" s="8"/>
      <c r="AJ207" s="10">
        <v>101.2</v>
      </c>
      <c r="AK207" s="10">
        <v>783.31</v>
      </c>
      <c r="AL207" s="10">
        <v>1.2</v>
      </c>
      <c r="AM207" s="10">
        <v>12.66</v>
      </c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10">
        <v>395.9</v>
      </c>
      <c r="BM207" s="10">
        <v>81.7</v>
      </c>
      <c r="BN207" s="10">
        <v>229.2</v>
      </c>
    </row>
    <row r="208" spans="1:66" ht="29.4" thickBot="1" x14ac:dyDescent="0.35">
      <c r="A208" s="7">
        <v>39508</v>
      </c>
      <c r="B208" s="12">
        <f t="shared" si="3"/>
        <v>19</v>
      </c>
      <c r="C208" s="8"/>
      <c r="D208" s="10">
        <v>12662.9</v>
      </c>
      <c r="E208" s="8"/>
      <c r="F208" s="10">
        <v>8081</v>
      </c>
      <c r="G208" s="8"/>
      <c r="H208" s="8"/>
      <c r="I208" s="10">
        <v>288.7</v>
      </c>
      <c r="J208" s="8"/>
      <c r="K208" s="8"/>
      <c r="L208" s="8"/>
      <c r="M208" s="8"/>
      <c r="N208" s="8"/>
      <c r="O208" s="8"/>
      <c r="P208" s="8"/>
      <c r="Q208" s="8"/>
      <c r="R208" s="10">
        <v>10.25</v>
      </c>
      <c r="S208" s="8"/>
      <c r="T208" s="10">
        <v>1624.09</v>
      </c>
      <c r="U208" s="10">
        <v>2264.9499999999998</v>
      </c>
      <c r="V208" s="10">
        <v>23.93</v>
      </c>
      <c r="W208" s="10">
        <v>297.61</v>
      </c>
      <c r="X208" s="10">
        <v>10600831554</v>
      </c>
      <c r="Y208" s="10">
        <v>30687</v>
      </c>
      <c r="Z208" s="8"/>
      <c r="AA208" s="8"/>
      <c r="AB208" s="8"/>
      <c r="AC208" s="8"/>
      <c r="AD208" s="8"/>
      <c r="AE208" s="8"/>
      <c r="AF208" s="8"/>
      <c r="AG208" s="10">
        <v>4.9000000000000004</v>
      </c>
      <c r="AH208" s="10">
        <v>6.5</v>
      </c>
      <c r="AI208" s="8"/>
      <c r="AJ208" s="10">
        <v>101.2</v>
      </c>
      <c r="AK208" s="10">
        <v>777.03</v>
      </c>
      <c r="AL208" s="10">
        <v>1.2</v>
      </c>
      <c r="AM208" s="10">
        <v>13.35</v>
      </c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10">
        <v>424.4</v>
      </c>
      <c r="BM208" s="10">
        <v>113.7</v>
      </c>
      <c r="BN208" s="10">
        <v>231.5</v>
      </c>
    </row>
    <row r="209" spans="1:66" ht="29.4" thickBot="1" x14ac:dyDescent="0.35">
      <c r="A209" s="7">
        <v>39539</v>
      </c>
      <c r="B209" s="12">
        <f t="shared" si="3"/>
        <v>19</v>
      </c>
      <c r="C209" s="8"/>
      <c r="D209" s="10">
        <v>12973.8</v>
      </c>
      <c r="E209" s="8"/>
      <c r="F209" s="10">
        <v>9356</v>
      </c>
      <c r="G209" s="8"/>
      <c r="H209" s="8"/>
      <c r="I209" s="10">
        <v>315.3</v>
      </c>
      <c r="J209" s="8"/>
      <c r="K209" s="8"/>
      <c r="L209" s="8"/>
      <c r="M209" s="8"/>
      <c r="N209" s="8"/>
      <c r="O209" s="8"/>
      <c r="P209" s="8"/>
      <c r="Q209" s="8"/>
      <c r="R209" s="10">
        <v>10.25</v>
      </c>
      <c r="S209" s="8"/>
      <c r="T209" s="10">
        <v>1665.53</v>
      </c>
      <c r="U209" s="10">
        <v>2159.1</v>
      </c>
      <c r="V209" s="10">
        <v>23.6</v>
      </c>
      <c r="W209" s="10">
        <v>312.49</v>
      </c>
      <c r="X209" s="10">
        <v>10556342051</v>
      </c>
      <c r="Y209" s="10">
        <v>21489</v>
      </c>
      <c r="Z209" s="8"/>
      <c r="AA209" s="8"/>
      <c r="AB209" s="8"/>
      <c r="AC209" s="8"/>
      <c r="AD209" s="8"/>
      <c r="AE209" s="8"/>
      <c r="AF209" s="8"/>
      <c r="AG209" s="10">
        <v>4.5</v>
      </c>
      <c r="AH209" s="10">
        <v>6</v>
      </c>
      <c r="AI209" s="8"/>
      <c r="AJ209" s="10">
        <v>101.4</v>
      </c>
      <c r="AK209" s="10">
        <v>773.57</v>
      </c>
      <c r="AL209" s="10">
        <v>1.42</v>
      </c>
      <c r="AM209" s="10">
        <v>14.3</v>
      </c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10">
        <v>411</v>
      </c>
      <c r="BM209" s="10">
        <v>131.30000000000001</v>
      </c>
      <c r="BN209" s="10">
        <v>234.4</v>
      </c>
    </row>
    <row r="210" spans="1:66" ht="29.4" thickBot="1" x14ac:dyDescent="0.35">
      <c r="A210" s="7">
        <v>39569</v>
      </c>
      <c r="B210" s="12">
        <f t="shared" si="3"/>
        <v>19</v>
      </c>
      <c r="C210" s="8"/>
      <c r="D210" s="10">
        <v>12944.4</v>
      </c>
      <c r="E210" s="8"/>
      <c r="F210" s="10">
        <v>11440</v>
      </c>
      <c r="G210" s="8"/>
      <c r="H210" s="8"/>
      <c r="I210" s="10">
        <v>347.8</v>
      </c>
      <c r="J210" s="8"/>
      <c r="K210" s="8"/>
      <c r="L210" s="8"/>
      <c r="M210" s="8"/>
      <c r="N210" s="8"/>
      <c r="O210" s="8"/>
      <c r="P210" s="8"/>
      <c r="Q210" s="8"/>
      <c r="R210" s="10">
        <v>10.5</v>
      </c>
      <c r="S210" s="8"/>
      <c r="T210" s="10">
        <v>1855.9</v>
      </c>
      <c r="U210" s="10">
        <v>1966.73</v>
      </c>
      <c r="V210" s="10">
        <v>23.71</v>
      </c>
      <c r="W210" s="10">
        <v>360.09</v>
      </c>
      <c r="X210" s="10">
        <v>12852299593</v>
      </c>
      <c r="Y210" s="10">
        <v>27732</v>
      </c>
      <c r="Z210" s="8"/>
      <c r="AA210" s="8"/>
      <c r="AB210" s="8"/>
      <c r="AC210" s="8"/>
      <c r="AD210" s="8"/>
      <c r="AE210" s="8"/>
      <c r="AF210" s="8"/>
      <c r="AG210" s="10">
        <v>4.0999999999999996</v>
      </c>
      <c r="AH210" s="10">
        <v>5.4</v>
      </c>
      <c r="AI210" s="8"/>
      <c r="AJ210" s="10">
        <v>101.4</v>
      </c>
      <c r="AK210" s="10">
        <v>773.82</v>
      </c>
      <c r="AL210" s="10">
        <v>1.35</v>
      </c>
      <c r="AM210" s="10">
        <v>15.12</v>
      </c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10">
        <v>421.1</v>
      </c>
      <c r="BM210" s="10">
        <v>149.80000000000001</v>
      </c>
      <c r="BN210" s="10">
        <v>237.5</v>
      </c>
    </row>
    <row r="211" spans="1:66" ht="29.4" thickBot="1" x14ac:dyDescent="0.35">
      <c r="A211" s="7">
        <v>39600</v>
      </c>
      <c r="B211" s="12">
        <f t="shared" si="3"/>
        <v>19</v>
      </c>
      <c r="C211" s="8"/>
      <c r="D211" s="10">
        <v>13312.8</v>
      </c>
      <c r="E211" s="8"/>
      <c r="F211" s="10">
        <v>9589</v>
      </c>
      <c r="G211" s="8"/>
      <c r="H211" s="8"/>
      <c r="I211" s="10">
        <v>420.2</v>
      </c>
      <c r="J211" s="8"/>
      <c r="K211" s="8"/>
      <c r="L211" s="8"/>
      <c r="M211" s="8"/>
      <c r="N211" s="8"/>
      <c r="O211" s="8"/>
      <c r="P211" s="8"/>
      <c r="Q211" s="8"/>
      <c r="R211" s="10">
        <v>10.75</v>
      </c>
      <c r="S211" s="8"/>
      <c r="T211" s="10">
        <v>1822.76</v>
      </c>
      <c r="U211" s="10">
        <v>2012.65</v>
      </c>
      <c r="V211" s="10">
        <v>23.52</v>
      </c>
      <c r="W211" s="10">
        <v>341</v>
      </c>
      <c r="X211" s="10">
        <v>16192761307</v>
      </c>
      <c r="Y211" s="10">
        <v>35079</v>
      </c>
      <c r="Z211" s="8"/>
      <c r="AA211" s="8"/>
      <c r="AB211" s="8"/>
      <c r="AC211" s="8"/>
      <c r="AD211" s="8"/>
      <c r="AE211" s="8"/>
      <c r="AF211" s="8"/>
      <c r="AG211" s="10">
        <v>4.2</v>
      </c>
      <c r="AH211" s="10">
        <v>5.6</v>
      </c>
      <c r="AI211" s="8"/>
      <c r="AJ211" s="10">
        <v>101</v>
      </c>
      <c r="AK211" s="10">
        <v>773.93</v>
      </c>
      <c r="AL211" s="10">
        <v>0.97</v>
      </c>
      <c r="AM211" s="10">
        <v>15.14</v>
      </c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10">
        <v>398.2</v>
      </c>
      <c r="BM211" s="10">
        <v>175.7</v>
      </c>
      <c r="BN211" s="10">
        <v>240.7</v>
      </c>
    </row>
    <row r="212" spans="1:66" ht="29.4" thickBot="1" x14ac:dyDescent="0.35">
      <c r="A212" s="7">
        <v>39630</v>
      </c>
      <c r="B212" s="12">
        <f t="shared" si="3"/>
        <v>19</v>
      </c>
      <c r="C212" s="8"/>
      <c r="D212" s="10">
        <v>13841.2</v>
      </c>
      <c r="E212" s="8"/>
      <c r="F212" s="10">
        <v>8341</v>
      </c>
      <c r="G212" s="8"/>
      <c r="H212" s="8"/>
      <c r="I212" s="10">
        <v>432.1</v>
      </c>
      <c r="J212" s="8"/>
      <c r="K212" s="8"/>
      <c r="L212" s="8"/>
      <c r="M212" s="8"/>
      <c r="N212" s="8"/>
      <c r="O212" s="8"/>
      <c r="P212" s="8"/>
      <c r="Q212" s="8"/>
      <c r="R212" s="10">
        <v>11</v>
      </c>
      <c r="S212" s="8"/>
      <c r="T212" s="10">
        <v>1612.66</v>
      </c>
      <c r="U212" s="10">
        <v>2113.61</v>
      </c>
      <c r="V212" s="10">
        <v>23.44</v>
      </c>
      <c r="W212" s="10">
        <v>277.89</v>
      </c>
      <c r="X212" s="10">
        <v>18372365107</v>
      </c>
      <c r="Y212" s="10">
        <v>42542</v>
      </c>
      <c r="Z212" s="8"/>
      <c r="AA212" s="8"/>
      <c r="AB212" s="8"/>
      <c r="AC212" s="8"/>
      <c r="AD212" s="8"/>
      <c r="AE212" s="8"/>
      <c r="AF212" s="8"/>
      <c r="AG212" s="10">
        <v>4.3</v>
      </c>
      <c r="AH212" s="10">
        <v>5.7</v>
      </c>
      <c r="AI212" s="8"/>
      <c r="AJ212" s="10">
        <v>100.5</v>
      </c>
      <c r="AK212" s="10">
        <v>770.56</v>
      </c>
      <c r="AL212" s="10">
        <v>0.51</v>
      </c>
      <c r="AM212" s="10">
        <v>14.73</v>
      </c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10">
        <v>404.1</v>
      </c>
      <c r="BM212" s="10">
        <v>291.89999999999998</v>
      </c>
      <c r="BN212" s="10">
        <v>243.4</v>
      </c>
    </row>
    <row r="213" spans="1:66" ht="29.4" thickBot="1" x14ac:dyDescent="0.35">
      <c r="A213" s="7">
        <v>39661</v>
      </c>
      <c r="B213" s="12">
        <f t="shared" si="3"/>
        <v>19</v>
      </c>
      <c r="C213" s="8"/>
      <c r="D213" s="10">
        <v>13842.6</v>
      </c>
      <c r="E213" s="8"/>
      <c r="F213" s="10">
        <v>6809</v>
      </c>
      <c r="G213" s="8"/>
      <c r="H213" s="8"/>
      <c r="I213" s="10">
        <v>415.2</v>
      </c>
      <c r="J213" s="8"/>
      <c r="K213" s="8"/>
      <c r="L213" s="8"/>
      <c r="M213" s="8"/>
      <c r="N213" s="8"/>
      <c r="O213" s="8"/>
      <c r="P213" s="8"/>
      <c r="Q213" s="8"/>
      <c r="R213" s="10">
        <v>11</v>
      </c>
      <c r="S213" s="8"/>
      <c r="T213" s="10">
        <v>1396.92</v>
      </c>
      <c r="U213" s="10">
        <v>2283.9899999999998</v>
      </c>
      <c r="V213" s="10">
        <v>24.01</v>
      </c>
      <c r="W213" s="10">
        <v>242.34</v>
      </c>
      <c r="X213" s="10">
        <v>12963432635</v>
      </c>
      <c r="Y213" s="10">
        <v>39342</v>
      </c>
      <c r="Z213" s="8"/>
      <c r="AA213" s="8"/>
      <c r="AB213" s="8"/>
      <c r="AC213" s="8"/>
      <c r="AD213" s="8"/>
      <c r="AE213" s="8"/>
      <c r="AF213" s="8"/>
      <c r="AG213" s="10">
        <v>4.5</v>
      </c>
      <c r="AH213" s="10">
        <v>5.8</v>
      </c>
      <c r="AI213" s="8"/>
      <c r="AJ213" s="10">
        <v>100.4</v>
      </c>
      <c r="AK213" s="10">
        <v>766.48</v>
      </c>
      <c r="AL213" s="10">
        <v>0.36</v>
      </c>
      <c r="AM213" s="10">
        <v>15.04</v>
      </c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10">
        <v>399.2</v>
      </c>
      <c r="BM213" s="10">
        <v>495.6</v>
      </c>
      <c r="BN213" s="10">
        <v>244.8</v>
      </c>
    </row>
    <row r="214" spans="1:66" ht="29.4" thickBot="1" x14ac:dyDescent="0.35">
      <c r="A214" s="7">
        <v>39692</v>
      </c>
      <c r="B214" s="12">
        <f t="shared" si="3"/>
        <v>19</v>
      </c>
      <c r="C214" s="8"/>
      <c r="D214" s="10">
        <v>14196.6</v>
      </c>
      <c r="E214" s="8"/>
      <c r="F214" s="10">
        <v>3217</v>
      </c>
      <c r="G214" s="8"/>
      <c r="H214" s="8"/>
      <c r="I214" s="10">
        <v>457.3</v>
      </c>
      <c r="J214" s="8"/>
      <c r="K214" s="8"/>
      <c r="L214" s="8"/>
      <c r="M214" s="8"/>
      <c r="N214" s="8"/>
      <c r="O214" s="8"/>
      <c r="P214" s="8"/>
      <c r="Q214" s="8"/>
      <c r="R214" s="10">
        <v>11</v>
      </c>
      <c r="S214" s="8"/>
      <c r="T214" s="10">
        <v>1117.9100000000001</v>
      </c>
      <c r="U214" s="10">
        <v>2353.4899999999998</v>
      </c>
      <c r="V214" s="10">
        <v>24.99</v>
      </c>
      <c r="W214" s="10">
        <v>198</v>
      </c>
      <c r="X214" s="10">
        <v>10103521623</v>
      </c>
      <c r="Y214" s="10">
        <v>42385</v>
      </c>
      <c r="Z214" s="8"/>
      <c r="AA214" s="8"/>
      <c r="AB214" s="8"/>
      <c r="AC214" s="8"/>
      <c r="AD214" s="8"/>
      <c r="AE214" s="8"/>
      <c r="AF214" s="8"/>
      <c r="AG214" s="10">
        <v>4.7</v>
      </c>
      <c r="AH214" s="10">
        <v>6.2</v>
      </c>
      <c r="AI214" s="8"/>
      <c r="AJ214" s="10">
        <v>100.8</v>
      </c>
      <c r="AK214" s="10">
        <v>784.51</v>
      </c>
      <c r="AL214" s="10">
        <v>0.8</v>
      </c>
      <c r="AM214" s="10">
        <v>15.05</v>
      </c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10">
        <v>392.6</v>
      </c>
      <c r="BM214" s="10">
        <v>618.5</v>
      </c>
      <c r="BN214" s="10">
        <v>244.6</v>
      </c>
    </row>
    <row r="215" spans="1:66" ht="29.4" thickBot="1" x14ac:dyDescent="0.35">
      <c r="A215" s="7">
        <v>39722</v>
      </c>
      <c r="B215" s="12">
        <f t="shared" si="3"/>
        <v>19</v>
      </c>
      <c r="C215" s="8"/>
      <c r="D215" s="10">
        <v>14045.7</v>
      </c>
      <c r="E215" s="8"/>
      <c r="F215" s="10">
        <v>851</v>
      </c>
      <c r="G215" s="8"/>
      <c r="H215" s="8"/>
      <c r="I215" s="10">
        <v>439.1</v>
      </c>
      <c r="J215" s="8"/>
      <c r="K215" s="8"/>
      <c r="L215" s="8"/>
      <c r="M215" s="8"/>
      <c r="N215" s="8"/>
      <c r="O215" s="8"/>
      <c r="P215" s="8"/>
      <c r="Q215" s="8"/>
      <c r="R215" s="10">
        <v>11</v>
      </c>
      <c r="S215" s="8"/>
      <c r="T215" s="10">
        <v>692.49</v>
      </c>
      <c r="U215" s="10">
        <v>2189.0300000000002</v>
      </c>
      <c r="V215" s="10">
        <v>26.25</v>
      </c>
      <c r="W215" s="10">
        <v>133.5</v>
      </c>
      <c r="X215" s="10">
        <v>14825928347</v>
      </c>
      <c r="Y215" s="10">
        <v>102446</v>
      </c>
      <c r="Z215" s="8"/>
      <c r="AA215" s="8"/>
      <c r="AB215" s="8"/>
      <c r="AC215" s="8"/>
      <c r="AD215" s="8"/>
      <c r="AE215" s="8"/>
      <c r="AF215" s="8"/>
      <c r="AG215" s="10">
        <v>5</v>
      </c>
      <c r="AH215" s="10">
        <v>6.6</v>
      </c>
      <c r="AI215" s="8"/>
      <c r="AJ215" s="10">
        <v>100.9</v>
      </c>
      <c r="AK215" s="10">
        <v>1228.8800000000001</v>
      </c>
      <c r="AL215" s="10">
        <v>0.91</v>
      </c>
      <c r="AM215" s="10">
        <v>14.23</v>
      </c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10">
        <v>410</v>
      </c>
      <c r="BM215" s="10">
        <v>422.2</v>
      </c>
      <c r="BN215" s="10">
        <v>242.8</v>
      </c>
    </row>
    <row r="216" spans="1:66" ht="29.4" thickBot="1" x14ac:dyDescent="0.35">
      <c r="A216" s="7">
        <v>39753</v>
      </c>
      <c r="B216" s="12">
        <f t="shared" si="3"/>
        <v>19</v>
      </c>
      <c r="C216" s="8"/>
      <c r="D216" s="10">
        <v>13173.1</v>
      </c>
      <c r="E216" s="8"/>
      <c r="F216" s="10">
        <v>715</v>
      </c>
      <c r="G216" s="8"/>
      <c r="H216" s="8"/>
      <c r="I216" s="10">
        <v>438.9</v>
      </c>
      <c r="J216" s="8"/>
      <c r="K216" s="8"/>
      <c r="L216" s="8"/>
      <c r="M216" s="8"/>
      <c r="N216" s="8"/>
      <c r="O216" s="8"/>
      <c r="P216" s="8"/>
      <c r="Q216" s="8"/>
      <c r="R216" s="10">
        <v>12</v>
      </c>
      <c r="S216" s="8"/>
      <c r="T216" s="10">
        <v>629.53</v>
      </c>
      <c r="U216" s="10">
        <v>1941.73</v>
      </c>
      <c r="V216" s="10">
        <v>27.67</v>
      </c>
      <c r="W216" s="10">
        <v>118.36</v>
      </c>
      <c r="X216" s="10">
        <v>10089203233</v>
      </c>
      <c r="Y216" s="10">
        <v>89428</v>
      </c>
      <c r="Z216" s="8"/>
      <c r="AA216" s="8"/>
      <c r="AB216" s="8"/>
      <c r="AC216" s="8"/>
      <c r="AD216" s="8"/>
      <c r="AE216" s="8"/>
      <c r="AF216" s="8"/>
      <c r="AG216" s="10">
        <v>5.3</v>
      </c>
      <c r="AH216" s="10">
        <v>7</v>
      </c>
      <c r="AI216" s="8"/>
      <c r="AJ216" s="10">
        <v>100.8</v>
      </c>
      <c r="AK216" s="10">
        <v>1667.48</v>
      </c>
      <c r="AL216" s="10">
        <v>0.83</v>
      </c>
      <c r="AM216" s="10">
        <v>13.78</v>
      </c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10">
        <v>371.1</v>
      </c>
      <c r="BM216" s="10">
        <v>277.3</v>
      </c>
      <c r="BN216" s="10">
        <v>240.2</v>
      </c>
    </row>
    <row r="217" spans="1:66" ht="29.4" thickBot="1" x14ac:dyDescent="0.35">
      <c r="A217" s="7">
        <v>39783</v>
      </c>
      <c r="B217" s="12">
        <f t="shared" si="3"/>
        <v>19</v>
      </c>
      <c r="C217" s="8"/>
      <c r="D217" s="10">
        <v>12839.2</v>
      </c>
      <c r="E217" s="8"/>
      <c r="F217" s="10">
        <v>774</v>
      </c>
      <c r="G217" s="8"/>
      <c r="H217" s="8"/>
      <c r="I217" s="10">
        <v>556.79999999999995</v>
      </c>
      <c r="J217" s="8"/>
      <c r="K217" s="8"/>
      <c r="L217" s="8"/>
      <c r="M217" s="8"/>
      <c r="N217" s="8"/>
      <c r="O217" s="8"/>
      <c r="P217" s="8"/>
      <c r="Q217" s="8"/>
      <c r="R217" s="10">
        <v>13</v>
      </c>
      <c r="S217" s="8"/>
      <c r="T217" s="10">
        <v>613.71</v>
      </c>
      <c r="U217" s="10">
        <v>1508.41</v>
      </c>
      <c r="V217" s="10">
        <v>28.27</v>
      </c>
      <c r="W217" s="10">
        <v>108</v>
      </c>
      <c r="X217" s="10">
        <v>1917759021</v>
      </c>
      <c r="Y217" s="10">
        <v>18640</v>
      </c>
      <c r="Z217" s="8"/>
      <c r="AA217" s="8"/>
      <c r="AB217" s="8"/>
      <c r="AC217" s="8"/>
      <c r="AD217" s="8"/>
      <c r="AE217" s="8"/>
      <c r="AF217" s="8"/>
      <c r="AG217" s="10">
        <v>5.9</v>
      </c>
      <c r="AH217" s="10">
        <v>7.8</v>
      </c>
      <c r="AI217" s="8"/>
      <c r="AJ217" s="10">
        <v>100.7</v>
      </c>
      <c r="AK217" s="10">
        <v>2108.46</v>
      </c>
      <c r="AL217" s="10">
        <v>0.69</v>
      </c>
      <c r="AM217" s="10">
        <v>13.28</v>
      </c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10">
        <v>378.8</v>
      </c>
      <c r="BM217" s="10">
        <v>123.4</v>
      </c>
      <c r="BN217" s="10">
        <v>237.6</v>
      </c>
    </row>
    <row r="218" spans="1:66" ht="29.4" thickBot="1" x14ac:dyDescent="0.35">
      <c r="A218" s="7">
        <v>39814</v>
      </c>
      <c r="B218" s="12">
        <f t="shared" si="3"/>
        <v>22</v>
      </c>
      <c r="C218" s="8"/>
      <c r="D218" s="10">
        <v>12975.9</v>
      </c>
      <c r="E218" s="8"/>
      <c r="F218" s="10">
        <v>1070</v>
      </c>
      <c r="G218" s="8"/>
      <c r="H218" s="8"/>
      <c r="I218" s="10">
        <v>196.8</v>
      </c>
      <c r="J218" s="8"/>
      <c r="K218" s="8"/>
      <c r="L218" s="8"/>
      <c r="M218" s="8"/>
      <c r="N218" s="8"/>
      <c r="O218" s="8"/>
      <c r="P218" s="8"/>
      <c r="Q218" s="8"/>
      <c r="R218" s="10">
        <v>13</v>
      </c>
      <c r="S218" s="8"/>
      <c r="T218" s="10">
        <v>606.44000000000005</v>
      </c>
      <c r="U218" s="10">
        <v>858.16</v>
      </c>
      <c r="V218" s="10">
        <v>32.57</v>
      </c>
      <c r="W218" s="10">
        <v>114.7</v>
      </c>
      <c r="X218" s="10">
        <v>9448125942</v>
      </c>
      <c r="Y218" s="10">
        <v>71813</v>
      </c>
      <c r="Z218" s="8"/>
      <c r="AA218" s="8"/>
      <c r="AB218" s="8"/>
      <c r="AC218" s="8"/>
      <c r="AD218" s="10">
        <v>1499.82</v>
      </c>
      <c r="AE218" s="8"/>
      <c r="AF218" s="8"/>
      <c r="AG218" s="10">
        <v>6.5</v>
      </c>
      <c r="AH218" s="10">
        <v>8.6999999999999993</v>
      </c>
      <c r="AI218" s="8"/>
      <c r="AJ218" s="10">
        <v>102.4</v>
      </c>
      <c r="AK218" s="10">
        <v>2584.4899999999998</v>
      </c>
      <c r="AL218" s="10">
        <v>2.37</v>
      </c>
      <c r="AM218" s="10">
        <v>13.35</v>
      </c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10">
        <v>1499.82</v>
      </c>
      <c r="BK218" s="10">
        <v>72.489999999999995</v>
      </c>
      <c r="BL218" s="10">
        <v>342.3</v>
      </c>
      <c r="BM218" s="10">
        <v>76.900000000000006</v>
      </c>
      <c r="BN218" s="10">
        <v>235.6</v>
      </c>
    </row>
    <row r="219" spans="1:66" ht="29.4" thickBot="1" x14ac:dyDescent="0.35">
      <c r="A219" s="7">
        <v>39845</v>
      </c>
      <c r="B219" s="12">
        <f t="shared" si="3"/>
        <v>22</v>
      </c>
      <c r="C219" s="8"/>
      <c r="D219" s="10">
        <v>11430.9</v>
      </c>
      <c r="E219" s="8"/>
      <c r="F219" s="10">
        <v>1986</v>
      </c>
      <c r="G219" s="8"/>
      <c r="H219" s="8"/>
      <c r="I219" s="10">
        <v>201.6</v>
      </c>
      <c r="J219" s="8"/>
      <c r="K219" s="8"/>
      <c r="L219" s="8"/>
      <c r="M219" s="8"/>
      <c r="N219" s="8"/>
      <c r="O219" s="8"/>
      <c r="P219" s="8"/>
      <c r="Q219" s="8"/>
      <c r="R219" s="10">
        <v>13</v>
      </c>
      <c r="S219" s="8"/>
      <c r="T219" s="10">
        <v>663.54</v>
      </c>
      <c r="U219" s="10">
        <v>725.89</v>
      </c>
      <c r="V219" s="10">
        <v>36.520000000000003</v>
      </c>
      <c r="W219" s="10">
        <v>116.5</v>
      </c>
      <c r="X219" s="10">
        <v>7428292179</v>
      </c>
      <c r="Y219" s="10">
        <v>63051</v>
      </c>
      <c r="Z219" s="8"/>
      <c r="AA219" s="8"/>
      <c r="AB219" s="8"/>
      <c r="AC219" s="8"/>
      <c r="AD219" s="10">
        <v>1501.62</v>
      </c>
      <c r="AE219" s="8"/>
      <c r="AF219" s="8"/>
      <c r="AG219" s="10">
        <v>7.1</v>
      </c>
      <c r="AH219" s="10">
        <v>9.4</v>
      </c>
      <c r="AI219" s="8"/>
      <c r="AJ219" s="10">
        <v>101.7</v>
      </c>
      <c r="AK219" s="10">
        <v>2991.5</v>
      </c>
      <c r="AL219" s="10">
        <v>1.65</v>
      </c>
      <c r="AM219" s="10">
        <v>13.85</v>
      </c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10">
        <v>1501.62</v>
      </c>
      <c r="BK219" s="10">
        <v>72.45</v>
      </c>
      <c r="BL219" s="10">
        <v>324.3</v>
      </c>
      <c r="BM219" s="10">
        <v>82.8</v>
      </c>
      <c r="BN219" s="10">
        <v>234.7</v>
      </c>
    </row>
    <row r="220" spans="1:66" ht="29.4" thickBot="1" x14ac:dyDescent="0.35">
      <c r="A220" s="7">
        <v>39873</v>
      </c>
      <c r="B220" s="12">
        <f t="shared" si="3"/>
        <v>22</v>
      </c>
      <c r="C220" s="8"/>
      <c r="D220" s="10">
        <v>11465.2</v>
      </c>
      <c r="E220" s="8"/>
      <c r="F220" s="10">
        <v>1615</v>
      </c>
      <c r="G220" s="8"/>
      <c r="H220" s="8"/>
      <c r="I220" s="10">
        <v>263.3</v>
      </c>
      <c r="J220" s="8"/>
      <c r="K220" s="8"/>
      <c r="L220" s="8"/>
      <c r="M220" s="8"/>
      <c r="N220" s="8"/>
      <c r="O220" s="8"/>
      <c r="P220" s="8"/>
      <c r="Q220" s="8"/>
      <c r="R220" s="10">
        <v>13</v>
      </c>
      <c r="S220" s="8"/>
      <c r="T220" s="10">
        <v>756.54</v>
      </c>
      <c r="U220" s="10">
        <v>589.79</v>
      </c>
      <c r="V220" s="10">
        <v>34.53</v>
      </c>
      <c r="W220" s="10">
        <v>126.4</v>
      </c>
      <c r="X220" s="10">
        <v>10434600310</v>
      </c>
      <c r="Y220" s="10">
        <v>74317</v>
      </c>
      <c r="Z220" s="8"/>
      <c r="AA220" s="8"/>
      <c r="AB220" s="8"/>
      <c r="AC220" s="8"/>
      <c r="AD220" s="10">
        <v>1491.53</v>
      </c>
      <c r="AE220" s="8"/>
      <c r="AF220" s="8"/>
      <c r="AG220" s="10">
        <v>6.9</v>
      </c>
      <c r="AH220" s="10">
        <v>9.1999999999999993</v>
      </c>
      <c r="AI220" s="8"/>
      <c r="AJ220" s="10">
        <v>101.3</v>
      </c>
      <c r="AK220" s="10">
        <v>2995.51</v>
      </c>
      <c r="AL220" s="10">
        <v>1.31</v>
      </c>
      <c r="AM220" s="10">
        <v>13.98</v>
      </c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10">
        <v>1491.53</v>
      </c>
      <c r="BK220" s="10">
        <v>72.37</v>
      </c>
      <c r="BL220" s="10">
        <v>356.1</v>
      </c>
      <c r="BM220" s="10">
        <v>115.9</v>
      </c>
      <c r="BN220" s="10">
        <v>235.3</v>
      </c>
    </row>
    <row r="221" spans="1:66" ht="29.4" thickBot="1" x14ac:dyDescent="0.35">
      <c r="A221" s="7">
        <v>39904</v>
      </c>
      <c r="B221" s="12">
        <f t="shared" si="3"/>
        <v>22</v>
      </c>
      <c r="C221" s="8"/>
      <c r="D221" s="10">
        <v>11581.6</v>
      </c>
      <c r="E221" s="8"/>
      <c r="F221" s="10">
        <v>1786</v>
      </c>
      <c r="G221" s="8"/>
      <c r="H221" s="8"/>
      <c r="I221" s="10">
        <v>293.60000000000002</v>
      </c>
      <c r="J221" s="8"/>
      <c r="K221" s="8"/>
      <c r="L221" s="8"/>
      <c r="M221" s="8"/>
      <c r="N221" s="8"/>
      <c r="O221" s="8"/>
      <c r="P221" s="8"/>
      <c r="Q221" s="8"/>
      <c r="R221" s="10">
        <v>13</v>
      </c>
      <c r="S221" s="8"/>
      <c r="T221" s="10">
        <v>890.58</v>
      </c>
      <c r="U221" s="10">
        <v>629.49</v>
      </c>
      <c r="V221" s="10">
        <v>33.409999999999997</v>
      </c>
      <c r="W221" s="10">
        <v>147.82</v>
      </c>
      <c r="X221" s="10">
        <v>10489512478</v>
      </c>
      <c r="Y221" s="10">
        <v>63481</v>
      </c>
      <c r="Z221" s="8"/>
      <c r="AA221" s="8"/>
      <c r="AB221" s="8"/>
      <c r="AC221" s="8"/>
      <c r="AD221" s="10">
        <v>1475.15</v>
      </c>
      <c r="AE221" s="8"/>
      <c r="AF221" s="8"/>
      <c r="AG221" s="10">
        <v>6.7</v>
      </c>
      <c r="AH221" s="10">
        <v>8.8000000000000007</v>
      </c>
      <c r="AI221" s="8"/>
      <c r="AJ221" s="10">
        <v>100.7</v>
      </c>
      <c r="AK221" s="10">
        <v>2915.21</v>
      </c>
      <c r="AL221" s="10">
        <v>0.69</v>
      </c>
      <c r="AM221" s="10">
        <v>13.16</v>
      </c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10">
        <v>1475.15</v>
      </c>
      <c r="BK221" s="10">
        <v>71.849999999999994</v>
      </c>
      <c r="BL221" s="10">
        <v>335</v>
      </c>
      <c r="BM221" s="10">
        <v>133.30000000000001</v>
      </c>
      <c r="BN221" s="10">
        <v>237.3</v>
      </c>
    </row>
    <row r="222" spans="1:66" ht="29.4" thickBot="1" x14ac:dyDescent="0.35">
      <c r="A222" s="7">
        <v>39934</v>
      </c>
      <c r="B222" s="12">
        <f t="shared" si="3"/>
        <v>22</v>
      </c>
      <c r="C222" s="8"/>
      <c r="D222" s="10">
        <v>11838.7</v>
      </c>
      <c r="E222" s="8"/>
      <c r="F222" s="10">
        <v>3494</v>
      </c>
      <c r="G222" s="8"/>
      <c r="H222" s="8"/>
      <c r="I222" s="10">
        <v>295.89999999999998</v>
      </c>
      <c r="J222" s="8"/>
      <c r="K222" s="8"/>
      <c r="L222" s="8"/>
      <c r="M222" s="8"/>
      <c r="N222" s="8"/>
      <c r="O222" s="8"/>
      <c r="P222" s="8"/>
      <c r="Q222" s="8"/>
      <c r="R222" s="10">
        <v>12.5</v>
      </c>
      <c r="S222" s="8"/>
      <c r="T222" s="10">
        <v>1031.55</v>
      </c>
      <c r="U222" s="10">
        <v>602.86</v>
      </c>
      <c r="V222" s="10">
        <v>31.16</v>
      </c>
      <c r="W222" s="10">
        <v>178.1</v>
      </c>
      <c r="X222" s="10">
        <v>15972784777</v>
      </c>
      <c r="Y222" s="10">
        <v>65315</v>
      </c>
      <c r="Z222" s="8"/>
      <c r="AA222" s="8"/>
      <c r="AB222" s="8"/>
      <c r="AC222" s="8"/>
      <c r="AD222" s="10">
        <v>1446.37</v>
      </c>
      <c r="AE222" s="8"/>
      <c r="AF222" s="8"/>
      <c r="AG222" s="10">
        <v>6.5</v>
      </c>
      <c r="AH222" s="10">
        <v>8.5</v>
      </c>
      <c r="AI222" s="8"/>
      <c r="AJ222" s="10">
        <v>100.6</v>
      </c>
      <c r="AK222" s="10">
        <v>2869.44</v>
      </c>
      <c r="AL222" s="10">
        <v>0.56999999999999995</v>
      </c>
      <c r="AM222" s="10">
        <v>12.28</v>
      </c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10">
        <v>1446.37</v>
      </c>
      <c r="BK222" s="10">
        <v>71.14</v>
      </c>
      <c r="BL222" s="10">
        <v>341.8</v>
      </c>
      <c r="BM222" s="10">
        <v>151.6</v>
      </c>
      <c r="BN222" s="10">
        <v>240.4</v>
      </c>
    </row>
    <row r="223" spans="1:66" ht="29.4" thickBot="1" x14ac:dyDescent="0.35">
      <c r="A223" s="7">
        <v>39965</v>
      </c>
      <c r="B223" s="12">
        <f t="shared" si="3"/>
        <v>22</v>
      </c>
      <c r="C223" s="8"/>
      <c r="D223" s="10">
        <v>12331.6</v>
      </c>
      <c r="E223" s="8"/>
      <c r="F223" s="10">
        <v>3757</v>
      </c>
      <c r="G223" s="8"/>
      <c r="H223" s="8"/>
      <c r="I223" s="10">
        <v>359.7</v>
      </c>
      <c r="J223" s="8"/>
      <c r="K223" s="8"/>
      <c r="L223" s="8"/>
      <c r="M223" s="8"/>
      <c r="N223" s="8"/>
      <c r="O223" s="8"/>
      <c r="P223" s="8"/>
      <c r="Q223" s="8"/>
      <c r="R223" s="10">
        <v>12</v>
      </c>
      <c r="S223" s="8"/>
      <c r="T223" s="10">
        <v>1060.1199999999999</v>
      </c>
      <c r="U223" s="10">
        <v>576.39</v>
      </c>
      <c r="V223" s="10">
        <v>31.15</v>
      </c>
      <c r="W223" s="10">
        <v>155.79</v>
      </c>
      <c r="X223" s="10">
        <v>20609251813</v>
      </c>
      <c r="Y223" s="10">
        <v>80315</v>
      </c>
      <c r="Z223" s="8"/>
      <c r="AA223" s="8"/>
      <c r="AB223" s="8"/>
      <c r="AC223" s="8"/>
      <c r="AD223" s="10">
        <v>1449.34</v>
      </c>
      <c r="AE223" s="8"/>
      <c r="AF223" s="8"/>
      <c r="AG223" s="10">
        <v>6.3</v>
      </c>
      <c r="AH223" s="10">
        <v>8.3000000000000007</v>
      </c>
      <c r="AI223" s="8"/>
      <c r="AJ223" s="10">
        <v>100.6</v>
      </c>
      <c r="AK223" s="10">
        <v>2784.14</v>
      </c>
      <c r="AL223" s="10">
        <v>0.6</v>
      </c>
      <c r="AM223" s="10">
        <v>11.87</v>
      </c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10">
        <v>1449.34</v>
      </c>
      <c r="BK223" s="10">
        <v>70.7</v>
      </c>
      <c r="BL223" s="10">
        <v>336.1</v>
      </c>
      <c r="BM223" s="10">
        <v>172.9</v>
      </c>
      <c r="BN223" s="10">
        <v>243.7</v>
      </c>
    </row>
    <row r="224" spans="1:66" ht="29.4" thickBot="1" x14ac:dyDescent="0.35">
      <c r="A224" s="7">
        <v>39995</v>
      </c>
      <c r="B224" s="12">
        <f t="shared" si="3"/>
        <v>22</v>
      </c>
      <c r="C224" s="8"/>
      <c r="D224" s="10">
        <v>12650.5</v>
      </c>
      <c r="E224" s="8"/>
      <c r="F224" s="10">
        <v>3350</v>
      </c>
      <c r="G224" s="8"/>
      <c r="H224" s="8"/>
      <c r="I224" s="10">
        <v>369</v>
      </c>
      <c r="J224" s="8"/>
      <c r="K224" s="8"/>
      <c r="L224" s="8"/>
      <c r="M224" s="8"/>
      <c r="N224" s="8"/>
      <c r="O224" s="8"/>
      <c r="P224" s="8"/>
      <c r="Q224" s="8"/>
      <c r="R224" s="10">
        <v>11.5</v>
      </c>
      <c r="S224" s="8"/>
      <c r="T224" s="10">
        <v>967.8</v>
      </c>
      <c r="U224" s="10">
        <v>834.59</v>
      </c>
      <c r="V224" s="10">
        <v>31.37</v>
      </c>
      <c r="W224" s="10">
        <v>162.52000000000001</v>
      </c>
      <c r="X224" s="10">
        <v>16872712392</v>
      </c>
      <c r="Y224" s="10">
        <v>92828</v>
      </c>
      <c r="Z224" s="8"/>
      <c r="AA224" s="8"/>
      <c r="AB224" s="8"/>
      <c r="AC224" s="8"/>
      <c r="AD224" s="10">
        <v>1529.31</v>
      </c>
      <c r="AE224" s="8"/>
      <c r="AF224" s="8"/>
      <c r="AG224" s="10">
        <v>6.2</v>
      </c>
      <c r="AH224" s="10">
        <v>8.1</v>
      </c>
      <c r="AI224" s="8"/>
      <c r="AJ224" s="10">
        <v>100.6</v>
      </c>
      <c r="AK224" s="10">
        <v>2813.94</v>
      </c>
      <c r="AL224" s="10">
        <v>0.63</v>
      </c>
      <c r="AM224" s="10">
        <v>12.01</v>
      </c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10">
        <v>1529.31</v>
      </c>
      <c r="BK224" s="10">
        <v>70.69</v>
      </c>
      <c r="BL224" s="10">
        <v>374.3</v>
      </c>
      <c r="BM224" s="10">
        <v>291.3</v>
      </c>
      <c r="BN224" s="10">
        <v>246.3</v>
      </c>
    </row>
    <row r="225" spans="1:66" ht="29.4" thickBot="1" x14ac:dyDescent="0.35">
      <c r="A225" s="7">
        <v>40026</v>
      </c>
      <c r="B225" s="12">
        <f t="shared" si="3"/>
        <v>22</v>
      </c>
      <c r="C225" s="8"/>
      <c r="D225" s="10">
        <v>12618.1</v>
      </c>
      <c r="E225" s="8"/>
      <c r="F225" s="10">
        <v>2421</v>
      </c>
      <c r="G225" s="8"/>
      <c r="H225" s="8"/>
      <c r="I225" s="10">
        <v>359.2</v>
      </c>
      <c r="J225" s="8"/>
      <c r="K225" s="8"/>
      <c r="L225" s="8"/>
      <c r="M225" s="8"/>
      <c r="N225" s="8"/>
      <c r="O225" s="8"/>
      <c r="P225" s="8"/>
      <c r="Q225" s="8"/>
      <c r="R225" s="10">
        <v>10.75</v>
      </c>
      <c r="S225" s="8"/>
      <c r="T225" s="10">
        <v>1086.49</v>
      </c>
      <c r="U225" s="10">
        <v>1013.37</v>
      </c>
      <c r="V225" s="10">
        <v>32.29</v>
      </c>
      <c r="W225" s="10">
        <v>163.1</v>
      </c>
      <c r="X225" s="10">
        <v>9752699371</v>
      </c>
      <c r="Y225" s="10">
        <v>62467</v>
      </c>
      <c r="Z225" s="8"/>
      <c r="AA225" s="8"/>
      <c r="AB225" s="8"/>
      <c r="AC225" s="8"/>
      <c r="AD225" s="10">
        <v>1588.75</v>
      </c>
      <c r="AE225" s="8"/>
      <c r="AF225" s="8"/>
      <c r="AG225" s="10">
        <v>6</v>
      </c>
      <c r="AH225" s="10">
        <v>7.9</v>
      </c>
      <c r="AI225" s="8"/>
      <c r="AJ225" s="10">
        <v>100</v>
      </c>
      <c r="AK225" s="10">
        <v>2858.7</v>
      </c>
      <c r="AL225" s="10">
        <v>0</v>
      </c>
      <c r="AM225" s="10">
        <v>11.06</v>
      </c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10">
        <v>1588.75</v>
      </c>
      <c r="BK225" s="10">
        <v>70.67</v>
      </c>
      <c r="BL225" s="10">
        <v>375.6</v>
      </c>
      <c r="BM225" s="10">
        <v>436.2</v>
      </c>
      <c r="BN225" s="10">
        <v>248</v>
      </c>
    </row>
    <row r="226" spans="1:66" ht="29.4" thickBot="1" x14ac:dyDescent="0.35">
      <c r="A226" s="7">
        <v>40057</v>
      </c>
      <c r="B226" s="12">
        <f t="shared" si="3"/>
        <v>22</v>
      </c>
      <c r="C226" s="8"/>
      <c r="D226" s="10">
        <v>12797.3</v>
      </c>
      <c r="E226" s="8"/>
      <c r="F226" s="10">
        <v>2220</v>
      </c>
      <c r="G226" s="8"/>
      <c r="H226" s="8"/>
      <c r="I226" s="10">
        <v>377.3</v>
      </c>
      <c r="J226" s="8"/>
      <c r="K226" s="8"/>
      <c r="L226" s="8"/>
      <c r="M226" s="8"/>
      <c r="N226" s="8"/>
      <c r="O226" s="8"/>
      <c r="P226" s="8"/>
      <c r="Q226" s="8"/>
      <c r="R226" s="10">
        <v>10.5</v>
      </c>
      <c r="S226" s="8"/>
      <c r="T226" s="10">
        <v>1166.9100000000001</v>
      </c>
      <c r="U226" s="10">
        <v>1077.17</v>
      </c>
      <c r="V226" s="10">
        <v>30.88</v>
      </c>
      <c r="W226" s="10">
        <v>175</v>
      </c>
      <c r="X226" s="10">
        <v>16976111873</v>
      </c>
      <c r="Y226" s="10">
        <v>75919</v>
      </c>
      <c r="Z226" s="8"/>
      <c r="AA226" s="8"/>
      <c r="AB226" s="8"/>
      <c r="AC226" s="8"/>
      <c r="AD226" s="10">
        <v>1647.48</v>
      </c>
      <c r="AE226" s="8"/>
      <c r="AF226" s="8"/>
      <c r="AG226" s="10">
        <v>5.8</v>
      </c>
      <c r="AH226" s="10">
        <v>7.6</v>
      </c>
      <c r="AI226" s="8"/>
      <c r="AJ226" s="10">
        <v>100</v>
      </c>
      <c r="AK226" s="10">
        <v>2863.08</v>
      </c>
      <c r="AL226" s="10">
        <v>-0.03</v>
      </c>
      <c r="AM226" s="10">
        <v>10.69</v>
      </c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10">
        <v>1647.48</v>
      </c>
      <c r="BK226" s="10">
        <v>78.040000000000006</v>
      </c>
      <c r="BL226" s="10">
        <v>370.6</v>
      </c>
      <c r="BM226" s="10">
        <v>661.2</v>
      </c>
      <c r="BN226" s="10">
        <v>248.4</v>
      </c>
    </row>
    <row r="227" spans="1:66" ht="29.4" thickBot="1" x14ac:dyDescent="0.35">
      <c r="A227" s="7">
        <v>40087</v>
      </c>
      <c r="B227" s="12">
        <f t="shared" si="3"/>
        <v>22</v>
      </c>
      <c r="C227" s="8"/>
      <c r="D227" s="10">
        <v>13101.9</v>
      </c>
      <c r="E227" s="8"/>
      <c r="F227" s="10">
        <v>3103</v>
      </c>
      <c r="G227" s="8"/>
      <c r="H227" s="8"/>
      <c r="I227" s="10">
        <v>374.3</v>
      </c>
      <c r="J227" s="8"/>
      <c r="K227" s="8"/>
      <c r="L227" s="8"/>
      <c r="M227" s="8"/>
      <c r="N227" s="8"/>
      <c r="O227" s="8"/>
      <c r="P227" s="8"/>
      <c r="Q227" s="8"/>
      <c r="R227" s="10">
        <v>10</v>
      </c>
      <c r="S227" s="8"/>
      <c r="T227" s="10">
        <v>1299.8599999999999</v>
      </c>
      <c r="U227" s="10">
        <v>924.11</v>
      </c>
      <c r="V227" s="10">
        <v>29.33</v>
      </c>
      <c r="W227" s="10">
        <v>175.9</v>
      </c>
      <c r="X227" s="10">
        <v>19534440437</v>
      </c>
      <c r="Y227" s="10">
        <v>97196</v>
      </c>
      <c r="Z227" s="8"/>
      <c r="AA227" s="8"/>
      <c r="AB227" s="8"/>
      <c r="AC227" s="8"/>
      <c r="AD227" s="10">
        <v>1763.27</v>
      </c>
      <c r="AE227" s="8"/>
      <c r="AF227" s="8"/>
      <c r="AG227" s="10">
        <v>5.9</v>
      </c>
      <c r="AH227" s="10">
        <v>7.7</v>
      </c>
      <c r="AI227" s="8"/>
      <c r="AJ227" s="10">
        <v>100</v>
      </c>
      <c r="AK227" s="10">
        <v>2764.37</v>
      </c>
      <c r="AL227" s="10">
        <v>0</v>
      </c>
      <c r="AM227" s="10">
        <v>9.69</v>
      </c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10">
        <v>1763.27</v>
      </c>
      <c r="BK227" s="10">
        <v>80.930000000000007</v>
      </c>
      <c r="BL227" s="10">
        <v>391.8</v>
      </c>
      <c r="BM227" s="10">
        <v>448.4</v>
      </c>
      <c r="BN227" s="10">
        <v>247.3</v>
      </c>
    </row>
    <row r="228" spans="1:66" ht="29.4" thickBot="1" x14ac:dyDescent="0.35">
      <c r="A228" s="7">
        <v>40118</v>
      </c>
      <c r="B228" s="12">
        <f t="shared" si="3"/>
        <v>22</v>
      </c>
      <c r="C228" s="8"/>
      <c r="D228" s="10">
        <v>13376.9</v>
      </c>
      <c r="E228" s="8"/>
      <c r="F228" s="10">
        <v>3887</v>
      </c>
      <c r="G228" s="8"/>
      <c r="H228" s="8"/>
      <c r="I228" s="10">
        <v>380.8</v>
      </c>
      <c r="J228" s="8"/>
      <c r="K228" s="8"/>
      <c r="L228" s="8"/>
      <c r="M228" s="8"/>
      <c r="N228" s="8"/>
      <c r="O228" s="8"/>
      <c r="P228" s="8"/>
      <c r="Q228" s="8"/>
      <c r="R228" s="10">
        <v>9.5</v>
      </c>
      <c r="S228" s="8"/>
      <c r="T228" s="10">
        <v>1307.6600000000001</v>
      </c>
      <c r="U228" s="10">
        <v>1080.08</v>
      </c>
      <c r="V228" s="10">
        <v>28.67</v>
      </c>
      <c r="W228" s="10">
        <v>166.49</v>
      </c>
      <c r="X228" s="10">
        <v>16657524361</v>
      </c>
      <c r="Y228" s="10">
        <v>99076</v>
      </c>
      <c r="Z228" s="8"/>
      <c r="AA228" s="8"/>
      <c r="AB228" s="8"/>
      <c r="AC228" s="8"/>
      <c r="AD228" s="10">
        <v>1863.94</v>
      </c>
      <c r="AE228" s="8"/>
      <c r="AF228" s="8"/>
      <c r="AG228" s="10">
        <v>6.2</v>
      </c>
      <c r="AH228" s="10">
        <v>8.1999999999999993</v>
      </c>
      <c r="AI228" s="8"/>
      <c r="AJ228" s="10">
        <v>100.3</v>
      </c>
      <c r="AK228" s="10">
        <v>2712.56</v>
      </c>
      <c r="AL228" s="10">
        <v>0.28999999999999998</v>
      </c>
      <c r="AM228" s="10">
        <v>9.1</v>
      </c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10">
        <v>1863.94</v>
      </c>
      <c r="BK228" s="10">
        <v>117.49</v>
      </c>
      <c r="BL228" s="10">
        <v>390.8</v>
      </c>
      <c r="BM228" s="10">
        <v>281.8</v>
      </c>
      <c r="BN228" s="10">
        <v>245</v>
      </c>
    </row>
    <row r="229" spans="1:66" ht="29.4" thickBot="1" x14ac:dyDescent="0.35">
      <c r="A229" s="7">
        <v>40148</v>
      </c>
      <c r="B229" s="12">
        <f t="shared" si="3"/>
        <v>22</v>
      </c>
      <c r="C229" s="8"/>
      <c r="D229" s="10">
        <v>13713.3</v>
      </c>
      <c r="E229" s="8"/>
      <c r="F229" s="10">
        <v>3005</v>
      </c>
      <c r="G229" s="8"/>
      <c r="H229" s="8"/>
      <c r="I229" s="10">
        <v>526.79999999999995</v>
      </c>
      <c r="J229" s="8"/>
      <c r="K229" s="8"/>
      <c r="L229" s="8"/>
      <c r="M229" s="8"/>
      <c r="N229" s="8"/>
      <c r="O229" s="8"/>
      <c r="P229" s="8"/>
      <c r="Q229" s="8"/>
      <c r="R229" s="10">
        <v>9</v>
      </c>
      <c r="S229" s="8"/>
      <c r="T229" s="10">
        <v>1342.98</v>
      </c>
      <c r="U229" s="10">
        <v>1194.21</v>
      </c>
      <c r="V229" s="10">
        <v>30.18</v>
      </c>
      <c r="W229" s="10">
        <v>183.09</v>
      </c>
      <c r="X229" s="10">
        <v>925717557</v>
      </c>
      <c r="Y229" s="10">
        <v>4645</v>
      </c>
      <c r="Z229" s="8"/>
      <c r="AA229" s="8"/>
      <c r="AB229" s="8"/>
      <c r="AC229" s="8"/>
      <c r="AD229" s="10">
        <v>1962.41</v>
      </c>
      <c r="AE229" s="8"/>
      <c r="AF229" s="8"/>
      <c r="AG229" s="10">
        <v>6.2</v>
      </c>
      <c r="AH229" s="10">
        <v>8.1999999999999993</v>
      </c>
      <c r="AI229" s="8"/>
      <c r="AJ229" s="10">
        <v>100.4</v>
      </c>
      <c r="AK229" s="10">
        <v>2769.84</v>
      </c>
      <c r="AL229" s="10">
        <v>0.41</v>
      </c>
      <c r="AM229" s="10">
        <v>8.8000000000000007</v>
      </c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10">
        <v>1962.41</v>
      </c>
      <c r="BK229" s="10">
        <v>139.84</v>
      </c>
      <c r="BL229" s="10">
        <v>404.9</v>
      </c>
      <c r="BM229" s="10">
        <v>131.19999999999999</v>
      </c>
      <c r="BN229" s="10">
        <v>242.2</v>
      </c>
    </row>
    <row r="230" spans="1:66" ht="29.4" thickBot="1" x14ac:dyDescent="0.35">
      <c r="A230" s="7">
        <v>40179</v>
      </c>
      <c r="B230" s="12">
        <f t="shared" si="3"/>
        <v>22</v>
      </c>
      <c r="C230" s="8"/>
      <c r="D230" s="10">
        <v>15267.6</v>
      </c>
      <c r="E230" s="8"/>
      <c r="F230" s="10">
        <v>2848</v>
      </c>
      <c r="G230" s="8"/>
      <c r="H230" s="8"/>
      <c r="I230" s="10">
        <v>184.8</v>
      </c>
      <c r="J230" s="8"/>
      <c r="K230" s="8"/>
      <c r="L230" s="8"/>
      <c r="M230" s="8"/>
      <c r="N230" s="8"/>
      <c r="O230" s="8"/>
      <c r="P230" s="8"/>
      <c r="Q230" s="8"/>
      <c r="R230" s="10">
        <v>8.75</v>
      </c>
      <c r="S230" s="8"/>
      <c r="T230" s="10">
        <v>1433.65</v>
      </c>
      <c r="U230" s="10">
        <v>1372.11</v>
      </c>
      <c r="V230" s="10">
        <v>30.04</v>
      </c>
      <c r="W230" s="10">
        <v>186.44</v>
      </c>
      <c r="X230" s="10">
        <v>11129137043</v>
      </c>
      <c r="Y230" s="10">
        <v>73216</v>
      </c>
      <c r="Z230" s="8"/>
      <c r="AA230" s="8"/>
      <c r="AB230" s="8"/>
      <c r="AC230" s="8"/>
      <c r="AD230" s="10">
        <v>2094.73</v>
      </c>
      <c r="AE230" s="8"/>
      <c r="AF230" s="8"/>
      <c r="AG230" s="10">
        <v>6.7</v>
      </c>
      <c r="AH230" s="10">
        <v>9</v>
      </c>
      <c r="AI230" s="8"/>
      <c r="AJ230" s="10">
        <v>101.6</v>
      </c>
      <c r="AK230" s="10">
        <v>2769.02</v>
      </c>
      <c r="AL230" s="10">
        <v>1.64</v>
      </c>
      <c r="AM230" s="10">
        <v>8.02</v>
      </c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10">
        <v>2094.73</v>
      </c>
      <c r="BK230" s="10">
        <v>251.36</v>
      </c>
      <c r="BL230" s="10">
        <v>385.4</v>
      </c>
      <c r="BM230" s="10">
        <v>76.400000000000006</v>
      </c>
      <c r="BN230" s="10">
        <v>239.8</v>
      </c>
    </row>
    <row r="231" spans="1:66" ht="29.4" thickBot="1" x14ac:dyDescent="0.35">
      <c r="A231" s="7">
        <v>40210</v>
      </c>
      <c r="B231" s="12">
        <f t="shared" si="3"/>
        <v>22</v>
      </c>
      <c r="C231" s="8"/>
      <c r="D231" s="10">
        <v>14904.1</v>
      </c>
      <c r="E231" s="8"/>
      <c r="F231" s="10">
        <v>2738</v>
      </c>
      <c r="G231" s="8"/>
      <c r="H231" s="8"/>
      <c r="I231" s="10">
        <v>199.9</v>
      </c>
      <c r="J231" s="8"/>
      <c r="K231" s="8"/>
      <c r="L231" s="8"/>
      <c r="M231" s="8"/>
      <c r="N231" s="8"/>
      <c r="O231" s="8"/>
      <c r="P231" s="8"/>
      <c r="Q231" s="8"/>
      <c r="R231" s="10">
        <v>8.75</v>
      </c>
      <c r="S231" s="8"/>
      <c r="T231" s="10">
        <v>1351.72</v>
      </c>
      <c r="U231" s="10">
        <v>1436.97</v>
      </c>
      <c r="V231" s="10">
        <v>30.04</v>
      </c>
      <c r="W231" s="10">
        <v>167.61</v>
      </c>
      <c r="X231" s="10">
        <v>2156481257</v>
      </c>
      <c r="Y231" s="10">
        <v>19281</v>
      </c>
      <c r="Z231" s="8"/>
      <c r="AA231" s="8"/>
      <c r="AB231" s="8"/>
      <c r="AC231" s="8"/>
      <c r="AD231" s="10">
        <v>2107.5300000000002</v>
      </c>
      <c r="AE231" s="8"/>
      <c r="AF231" s="8"/>
      <c r="AG231" s="10">
        <v>6.3</v>
      </c>
      <c r="AH231" s="10">
        <v>8.5</v>
      </c>
      <c r="AI231" s="8"/>
      <c r="AJ231" s="10">
        <v>100.9</v>
      </c>
      <c r="AK231" s="10">
        <v>2757.89</v>
      </c>
      <c r="AL231" s="10">
        <v>0.86</v>
      </c>
      <c r="AM231" s="10">
        <v>7.18</v>
      </c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10">
        <v>2107.5300000000002</v>
      </c>
      <c r="BK231" s="10">
        <v>264.35000000000002</v>
      </c>
      <c r="BL231" s="10">
        <v>357.1</v>
      </c>
      <c r="BM231" s="10">
        <v>82.4</v>
      </c>
      <c r="BN231" s="10">
        <v>238.3</v>
      </c>
    </row>
    <row r="232" spans="1:66" ht="29.4" thickBot="1" x14ac:dyDescent="0.35">
      <c r="A232" s="7">
        <v>40238</v>
      </c>
      <c r="B232" s="12">
        <f t="shared" si="3"/>
        <v>22</v>
      </c>
      <c r="C232" s="8"/>
      <c r="D232" s="10">
        <v>15236.4</v>
      </c>
      <c r="E232" s="8"/>
      <c r="F232" s="10">
        <v>2998</v>
      </c>
      <c r="G232" s="8"/>
      <c r="H232" s="8"/>
      <c r="I232" s="10">
        <v>262.2</v>
      </c>
      <c r="J232" s="8"/>
      <c r="K232" s="8"/>
      <c r="L232" s="8"/>
      <c r="M232" s="8"/>
      <c r="N232" s="8"/>
      <c r="O232" s="8"/>
      <c r="P232" s="8"/>
      <c r="Q232" s="8"/>
      <c r="R232" s="10">
        <v>8.5</v>
      </c>
      <c r="S232" s="8"/>
      <c r="T232" s="10">
        <v>1410.42</v>
      </c>
      <c r="U232" s="10">
        <v>1351.98</v>
      </c>
      <c r="V232" s="10">
        <v>29.93</v>
      </c>
      <c r="W232" s="10">
        <v>171.5</v>
      </c>
      <c r="X232" s="10">
        <v>17606147233</v>
      </c>
      <c r="Y232" s="10">
        <v>93336</v>
      </c>
      <c r="Z232" s="8"/>
      <c r="AA232" s="8"/>
      <c r="AB232" s="8"/>
      <c r="AC232" s="8"/>
      <c r="AD232" s="10">
        <v>2118.25</v>
      </c>
      <c r="AE232" s="8"/>
      <c r="AF232" s="8"/>
      <c r="AG232" s="10">
        <v>6.4</v>
      </c>
      <c r="AH232" s="10">
        <v>8.5</v>
      </c>
      <c r="AI232" s="8"/>
      <c r="AJ232" s="10">
        <v>100.6</v>
      </c>
      <c r="AK232" s="10">
        <v>2684.21</v>
      </c>
      <c r="AL232" s="10">
        <v>0.63</v>
      </c>
      <c r="AM232" s="10">
        <v>6.46</v>
      </c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10">
        <v>2118.25</v>
      </c>
      <c r="BK232" s="10">
        <v>292.98</v>
      </c>
      <c r="BL232" s="10">
        <v>402.3</v>
      </c>
      <c r="BM232" s="10">
        <v>116</v>
      </c>
      <c r="BN232" s="10">
        <v>237.3</v>
      </c>
    </row>
    <row r="233" spans="1:66" ht="29.4" thickBot="1" x14ac:dyDescent="0.35">
      <c r="A233" s="7">
        <v>40269</v>
      </c>
      <c r="B233" s="12">
        <f t="shared" si="3"/>
        <v>22</v>
      </c>
      <c r="C233" s="8"/>
      <c r="D233" s="10">
        <v>15639.4</v>
      </c>
      <c r="E233" s="8"/>
      <c r="F233" s="10">
        <v>3354</v>
      </c>
      <c r="G233" s="8"/>
      <c r="H233" s="8"/>
      <c r="I233" s="10">
        <v>309.8</v>
      </c>
      <c r="J233" s="8"/>
      <c r="K233" s="8"/>
      <c r="L233" s="8"/>
      <c r="M233" s="8"/>
      <c r="N233" s="8"/>
      <c r="O233" s="8"/>
      <c r="P233" s="8"/>
      <c r="Q233" s="8"/>
      <c r="R233" s="10">
        <v>8.25</v>
      </c>
      <c r="S233" s="8"/>
      <c r="T233" s="10">
        <v>1478.74</v>
      </c>
      <c r="U233" s="10">
        <v>1581.09</v>
      </c>
      <c r="V233" s="10">
        <v>29.15</v>
      </c>
      <c r="W233" s="10">
        <v>170</v>
      </c>
      <c r="X233" s="10">
        <v>9925428826</v>
      </c>
      <c r="Y233" s="10">
        <v>53361</v>
      </c>
      <c r="Z233" s="8"/>
      <c r="AA233" s="8"/>
      <c r="AB233" s="8"/>
      <c r="AC233" s="8"/>
      <c r="AD233" s="10">
        <v>2177.0700000000002</v>
      </c>
      <c r="AE233" s="8"/>
      <c r="AF233" s="8"/>
      <c r="AG233" s="10">
        <v>6</v>
      </c>
      <c r="AH233" s="10">
        <v>8.1</v>
      </c>
      <c r="AI233" s="8"/>
      <c r="AJ233" s="10">
        <v>100.3</v>
      </c>
      <c r="AK233" s="10">
        <v>2630.27</v>
      </c>
      <c r="AL233" s="10">
        <v>0.28999999999999998</v>
      </c>
      <c r="AM233" s="10">
        <v>6.04</v>
      </c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10">
        <v>2177.0700000000002</v>
      </c>
      <c r="BK233" s="10">
        <v>301.20999999999998</v>
      </c>
      <c r="BL233" s="10">
        <v>387.8</v>
      </c>
      <c r="BM233" s="10">
        <v>132.6</v>
      </c>
      <c r="BN233" s="10">
        <v>236</v>
      </c>
    </row>
    <row r="234" spans="1:66" ht="29.4" thickBot="1" x14ac:dyDescent="0.35">
      <c r="A234" s="7">
        <v>40299</v>
      </c>
      <c r="B234" s="12">
        <f t="shared" si="3"/>
        <v>22</v>
      </c>
      <c r="C234" s="8"/>
      <c r="D234" s="10">
        <v>16098.6</v>
      </c>
      <c r="E234" s="8"/>
      <c r="F234" s="10">
        <v>4078</v>
      </c>
      <c r="G234" s="8"/>
      <c r="H234" s="8"/>
      <c r="I234" s="10">
        <v>318.8</v>
      </c>
      <c r="J234" s="8"/>
      <c r="K234" s="8"/>
      <c r="L234" s="8"/>
      <c r="M234" s="8"/>
      <c r="N234" s="8"/>
      <c r="O234" s="8"/>
      <c r="P234" s="8"/>
      <c r="Q234" s="8"/>
      <c r="R234" s="10">
        <v>8</v>
      </c>
      <c r="S234" s="8"/>
      <c r="T234" s="10">
        <v>1322.68</v>
      </c>
      <c r="U234" s="10">
        <v>1391.94</v>
      </c>
      <c r="V234" s="10">
        <v>30.3</v>
      </c>
      <c r="W234" s="10">
        <v>159.84</v>
      </c>
      <c r="X234" s="10">
        <v>5610715093</v>
      </c>
      <c r="Y234" s="10">
        <v>43700</v>
      </c>
      <c r="Z234" s="8"/>
      <c r="AA234" s="8"/>
      <c r="AB234" s="8"/>
      <c r="AC234" s="8"/>
      <c r="AD234" s="10">
        <v>2180.79</v>
      </c>
      <c r="AE234" s="8"/>
      <c r="AF234" s="8"/>
      <c r="AG234" s="10">
        <v>5.5</v>
      </c>
      <c r="AH234" s="10">
        <v>7.2</v>
      </c>
      <c r="AI234" s="8"/>
      <c r="AJ234" s="10">
        <v>100.5</v>
      </c>
      <c r="AK234" s="10">
        <v>2601.62</v>
      </c>
      <c r="AL234" s="10">
        <v>0.5</v>
      </c>
      <c r="AM234" s="10">
        <v>5.97</v>
      </c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10">
        <v>2180.79</v>
      </c>
      <c r="BK234" s="10">
        <v>301.19</v>
      </c>
      <c r="BL234" s="10">
        <v>390.6</v>
      </c>
      <c r="BM234" s="10">
        <v>150.69999999999999</v>
      </c>
      <c r="BN234" s="10">
        <v>233.9</v>
      </c>
    </row>
    <row r="235" spans="1:66" ht="29.4" thickBot="1" x14ac:dyDescent="0.35">
      <c r="A235" s="7">
        <v>40330</v>
      </c>
      <c r="B235" s="12">
        <f t="shared" si="3"/>
        <v>22</v>
      </c>
      <c r="C235" s="8"/>
      <c r="D235" s="10">
        <v>16470.599999999999</v>
      </c>
      <c r="E235" s="8"/>
      <c r="F235" s="10">
        <v>2406</v>
      </c>
      <c r="G235" s="8"/>
      <c r="H235" s="8"/>
      <c r="I235" s="10">
        <v>427.2</v>
      </c>
      <c r="J235" s="8"/>
      <c r="K235" s="8"/>
      <c r="L235" s="8"/>
      <c r="M235" s="8"/>
      <c r="N235" s="8"/>
      <c r="O235" s="8"/>
      <c r="P235" s="8"/>
      <c r="Q235" s="8"/>
      <c r="R235" s="10">
        <v>7.75</v>
      </c>
      <c r="S235" s="8"/>
      <c r="T235" s="10">
        <v>1348.06</v>
      </c>
      <c r="U235" s="10">
        <v>1534.68</v>
      </c>
      <c r="V235" s="10">
        <v>31.2</v>
      </c>
      <c r="W235" s="10">
        <v>149.1</v>
      </c>
      <c r="X235" s="10">
        <v>7127462107</v>
      </c>
      <c r="Y235" s="10">
        <v>62816</v>
      </c>
      <c r="Z235" s="8"/>
      <c r="AA235" s="8"/>
      <c r="AB235" s="8"/>
      <c r="AC235" s="8"/>
      <c r="AD235" s="10">
        <v>2146.6999999999998</v>
      </c>
      <c r="AE235" s="8"/>
      <c r="AF235" s="8"/>
      <c r="AG235" s="10">
        <v>5.0999999999999996</v>
      </c>
      <c r="AH235" s="10">
        <v>6.7</v>
      </c>
      <c r="AI235" s="8"/>
      <c r="AJ235" s="10">
        <v>100.4</v>
      </c>
      <c r="AK235" s="10">
        <v>2616.54</v>
      </c>
      <c r="AL235" s="10">
        <v>0.39</v>
      </c>
      <c r="AM235" s="10">
        <v>5.74</v>
      </c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10">
        <v>2146.6999999999998</v>
      </c>
      <c r="BK235" s="10">
        <v>309.61</v>
      </c>
      <c r="BL235" s="10">
        <v>367.4</v>
      </c>
      <c r="BM235" s="10">
        <v>164.6</v>
      </c>
      <c r="BN235" s="10">
        <v>230.6</v>
      </c>
    </row>
    <row r="236" spans="1:66" ht="29.4" thickBot="1" x14ac:dyDescent="0.35">
      <c r="A236" s="7">
        <v>40360</v>
      </c>
      <c r="B236" s="12">
        <f t="shared" si="3"/>
        <v>22</v>
      </c>
      <c r="C236" s="8"/>
      <c r="D236" s="10">
        <v>16900.900000000001</v>
      </c>
      <c r="E236" s="8"/>
      <c r="F236" s="10">
        <v>1967</v>
      </c>
      <c r="G236" s="8"/>
      <c r="H236" s="8"/>
      <c r="I236" s="10">
        <v>397</v>
      </c>
      <c r="J236" s="8"/>
      <c r="K236" s="8"/>
      <c r="L236" s="8"/>
      <c r="M236" s="8"/>
      <c r="N236" s="8"/>
      <c r="O236" s="8"/>
      <c r="P236" s="8"/>
      <c r="Q236" s="8"/>
      <c r="R236" s="10">
        <v>7.75</v>
      </c>
      <c r="S236" s="8"/>
      <c r="T236" s="10">
        <v>1348.41</v>
      </c>
      <c r="U236" s="10">
        <v>1601.67</v>
      </c>
      <c r="V236" s="10">
        <v>30.98</v>
      </c>
      <c r="W236" s="10">
        <v>162.85</v>
      </c>
      <c r="X236" s="10">
        <v>8467733334</v>
      </c>
      <c r="Y236" s="10">
        <v>51483</v>
      </c>
      <c r="Z236" s="8"/>
      <c r="AA236" s="8"/>
      <c r="AB236" s="8"/>
      <c r="AC236" s="8"/>
      <c r="AD236" s="10">
        <v>2228.75</v>
      </c>
      <c r="AE236" s="8"/>
      <c r="AF236" s="8"/>
      <c r="AG236" s="10">
        <v>5.2</v>
      </c>
      <c r="AH236" s="10">
        <v>6.8</v>
      </c>
      <c r="AI236" s="8"/>
      <c r="AJ236" s="10">
        <v>100.4</v>
      </c>
      <c r="AK236" s="10">
        <v>2666.41</v>
      </c>
      <c r="AL236" s="10">
        <v>0.36</v>
      </c>
      <c r="AM236" s="10">
        <v>5.46</v>
      </c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10">
        <v>2228.75</v>
      </c>
      <c r="BK236" s="10">
        <v>310.83</v>
      </c>
      <c r="BL236" s="10">
        <v>378.3</v>
      </c>
      <c r="BM236" s="10">
        <v>259.60000000000002</v>
      </c>
      <c r="BN236" s="10">
        <v>226.4</v>
      </c>
    </row>
    <row r="237" spans="1:66" ht="29.4" thickBot="1" x14ac:dyDescent="0.35">
      <c r="A237" s="7">
        <v>40391</v>
      </c>
      <c r="B237" s="12">
        <f t="shared" si="3"/>
        <v>22</v>
      </c>
      <c r="C237" s="8"/>
      <c r="D237" s="10">
        <v>17063.3</v>
      </c>
      <c r="E237" s="8"/>
      <c r="F237" s="10">
        <v>2713</v>
      </c>
      <c r="G237" s="8"/>
      <c r="H237" s="8"/>
      <c r="I237" s="10">
        <v>424.7</v>
      </c>
      <c r="J237" s="8"/>
      <c r="K237" s="8"/>
      <c r="L237" s="8"/>
      <c r="M237" s="8"/>
      <c r="N237" s="8"/>
      <c r="O237" s="8"/>
      <c r="P237" s="8"/>
      <c r="Q237" s="8"/>
      <c r="R237" s="10">
        <v>7.75</v>
      </c>
      <c r="S237" s="8"/>
      <c r="T237" s="10">
        <v>1382.5</v>
      </c>
      <c r="U237" s="10">
        <v>1438.94</v>
      </c>
      <c r="V237" s="10">
        <v>30.02</v>
      </c>
      <c r="W237" s="10">
        <v>159.15</v>
      </c>
      <c r="X237" s="10">
        <v>6349386942</v>
      </c>
      <c r="Y237" s="10">
        <v>39755</v>
      </c>
      <c r="Z237" s="8"/>
      <c r="AA237" s="8"/>
      <c r="AB237" s="8"/>
      <c r="AC237" s="8"/>
      <c r="AD237" s="10">
        <v>2298.13</v>
      </c>
      <c r="AE237" s="8"/>
      <c r="AF237" s="8"/>
      <c r="AG237" s="10">
        <v>5.0999999999999996</v>
      </c>
      <c r="AH237" s="10">
        <v>6.7</v>
      </c>
      <c r="AI237" s="8"/>
      <c r="AJ237" s="10">
        <v>100.6</v>
      </c>
      <c r="AK237" s="10">
        <v>2663.76</v>
      </c>
      <c r="AL237" s="10">
        <v>0.55000000000000004</v>
      </c>
      <c r="AM237" s="10">
        <v>6.04</v>
      </c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10">
        <v>2298.13</v>
      </c>
      <c r="BK237" s="10">
        <v>318.45</v>
      </c>
      <c r="BL237" s="10">
        <v>380.9</v>
      </c>
      <c r="BM237" s="10">
        <v>329.7</v>
      </c>
      <c r="BN237" s="10">
        <v>222.4</v>
      </c>
    </row>
    <row r="238" spans="1:66" ht="29.4" thickBot="1" x14ac:dyDescent="0.35">
      <c r="A238" s="7">
        <v>40422</v>
      </c>
      <c r="B238" s="12">
        <f t="shared" si="3"/>
        <v>22</v>
      </c>
      <c r="C238" s="8"/>
      <c r="D238" s="10">
        <v>17437.7</v>
      </c>
      <c r="E238" s="8"/>
      <c r="F238" s="10">
        <v>2446</v>
      </c>
      <c r="G238" s="8"/>
      <c r="H238" s="8"/>
      <c r="I238" s="10">
        <v>466.7</v>
      </c>
      <c r="J238" s="8"/>
      <c r="K238" s="8"/>
      <c r="L238" s="8"/>
      <c r="M238" s="8"/>
      <c r="N238" s="8"/>
      <c r="O238" s="8"/>
      <c r="P238" s="8"/>
      <c r="Q238" s="8"/>
      <c r="R238" s="10">
        <v>7.75</v>
      </c>
      <c r="S238" s="8"/>
      <c r="T238" s="10">
        <v>1423.34</v>
      </c>
      <c r="U238" s="10">
        <v>1358.94</v>
      </c>
      <c r="V238" s="10">
        <v>30.74</v>
      </c>
      <c r="W238" s="10">
        <v>160</v>
      </c>
      <c r="X238" s="10">
        <v>10888098229</v>
      </c>
      <c r="Y238" s="10">
        <v>47867</v>
      </c>
      <c r="Z238" s="8"/>
      <c r="AA238" s="8"/>
      <c r="AB238" s="8"/>
      <c r="AC238" s="8"/>
      <c r="AD238" s="10">
        <v>2369.79</v>
      </c>
      <c r="AE238" s="8"/>
      <c r="AF238" s="8"/>
      <c r="AG238" s="10">
        <v>4.9000000000000004</v>
      </c>
      <c r="AH238" s="10">
        <v>6.5</v>
      </c>
      <c r="AI238" s="8"/>
      <c r="AJ238" s="10">
        <v>100.8</v>
      </c>
      <c r="AK238" s="10">
        <v>2671.54</v>
      </c>
      <c r="AL238" s="10">
        <v>0.84</v>
      </c>
      <c r="AM238" s="10">
        <v>6.96</v>
      </c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10">
        <v>2369.79</v>
      </c>
      <c r="BK238" s="10">
        <v>323.22000000000003</v>
      </c>
      <c r="BL238" s="10">
        <v>379.8</v>
      </c>
      <c r="BM238" s="10">
        <v>491.3</v>
      </c>
      <c r="BN238" s="10">
        <v>220.2</v>
      </c>
    </row>
    <row r="239" spans="1:66" ht="29.4" thickBot="1" x14ac:dyDescent="0.35">
      <c r="A239" s="7">
        <v>40452</v>
      </c>
      <c r="B239" s="12">
        <f t="shared" si="3"/>
        <v>22</v>
      </c>
      <c r="C239" s="8"/>
      <c r="D239" s="10">
        <v>17690.2</v>
      </c>
      <c r="E239" s="8"/>
      <c r="F239" s="10">
        <v>2678</v>
      </c>
      <c r="G239" s="8"/>
      <c r="H239" s="8"/>
      <c r="I239" s="10">
        <v>419.8</v>
      </c>
      <c r="J239" s="8"/>
      <c r="K239" s="8"/>
      <c r="L239" s="8"/>
      <c r="M239" s="8"/>
      <c r="N239" s="8"/>
      <c r="O239" s="8"/>
      <c r="P239" s="8"/>
      <c r="Q239" s="8"/>
      <c r="R239" s="10">
        <v>7.75</v>
      </c>
      <c r="S239" s="8"/>
      <c r="T239" s="10">
        <v>1493.27</v>
      </c>
      <c r="U239" s="10">
        <v>1386.42</v>
      </c>
      <c r="V239" s="10">
        <v>30.13</v>
      </c>
      <c r="W239" s="10">
        <v>168.89</v>
      </c>
      <c r="X239" s="10">
        <v>10914973336</v>
      </c>
      <c r="Y239" s="10">
        <v>48285</v>
      </c>
      <c r="Z239" s="8"/>
      <c r="AA239" s="8"/>
      <c r="AB239" s="8"/>
      <c r="AC239" s="8"/>
      <c r="AD239" s="10">
        <v>2498.3200000000002</v>
      </c>
      <c r="AE239" s="8"/>
      <c r="AF239" s="8"/>
      <c r="AG239" s="10">
        <v>5</v>
      </c>
      <c r="AH239" s="10">
        <v>6.7</v>
      </c>
      <c r="AI239" s="8"/>
      <c r="AJ239" s="10">
        <v>100.5</v>
      </c>
      <c r="AK239" s="10">
        <v>2722.15</v>
      </c>
      <c r="AL239" s="10">
        <v>0.5</v>
      </c>
      <c r="AM239" s="10">
        <v>7.5</v>
      </c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10">
        <v>2498.3200000000002</v>
      </c>
      <c r="BK239" s="10">
        <v>320.83999999999997</v>
      </c>
      <c r="BL239" s="10">
        <v>406.8</v>
      </c>
      <c r="BM239" s="10">
        <v>428.2</v>
      </c>
      <c r="BN239" s="10">
        <v>220.9</v>
      </c>
    </row>
    <row r="240" spans="1:66" ht="29.4" thickBot="1" x14ac:dyDescent="0.35">
      <c r="A240" s="7">
        <v>40483</v>
      </c>
      <c r="B240" s="12">
        <f t="shared" si="3"/>
        <v>22</v>
      </c>
      <c r="C240" s="8"/>
      <c r="D240" s="10">
        <v>17848.3</v>
      </c>
      <c r="E240" s="8"/>
      <c r="F240" s="10">
        <v>2099</v>
      </c>
      <c r="G240" s="8"/>
      <c r="H240" s="8"/>
      <c r="I240" s="10">
        <v>430</v>
      </c>
      <c r="J240" s="8"/>
      <c r="K240" s="8"/>
      <c r="L240" s="8"/>
      <c r="M240" s="8"/>
      <c r="N240" s="8"/>
      <c r="O240" s="8"/>
      <c r="P240" s="8"/>
      <c r="Q240" s="8"/>
      <c r="R240" s="10">
        <v>7.75</v>
      </c>
      <c r="S240" s="8"/>
      <c r="T240" s="10">
        <v>1553.72</v>
      </c>
      <c r="U240" s="10">
        <v>1523.8</v>
      </c>
      <c r="V240" s="10">
        <v>30.77</v>
      </c>
      <c r="W240" s="10">
        <v>174.2</v>
      </c>
      <c r="X240" s="10">
        <v>8331750877</v>
      </c>
      <c r="Y240" s="10">
        <v>45883</v>
      </c>
      <c r="Z240" s="8"/>
      <c r="AA240" s="8"/>
      <c r="AB240" s="8"/>
      <c r="AC240" s="8"/>
      <c r="AD240" s="10">
        <v>2521</v>
      </c>
      <c r="AE240" s="8"/>
      <c r="AF240" s="8"/>
      <c r="AG240" s="10">
        <v>4.9000000000000004</v>
      </c>
      <c r="AH240" s="10">
        <v>6.6</v>
      </c>
      <c r="AI240" s="8"/>
      <c r="AJ240" s="10">
        <v>100.8</v>
      </c>
      <c r="AK240" s="10">
        <v>2772.8</v>
      </c>
      <c r="AL240" s="10">
        <v>0.81</v>
      </c>
      <c r="AM240" s="10">
        <v>8.06</v>
      </c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10">
        <v>2521</v>
      </c>
      <c r="BK240" s="10">
        <v>288.61</v>
      </c>
      <c r="BL240" s="10">
        <v>405.8</v>
      </c>
      <c r="BM240" s="10">
        <v>259.8</v>
      </c>
      <c r="BN240" s="10">
        <v>224.4</v>
      </c>
    </row>
    <row r="241" spans="1:66" ht="29.4" thickBot="1" x14ac:dyDescent="0.35">
      <c r="A241" s="7">
        <v>40513</v>
      </c>
      <c r="B241" s="12">
        <f t="shared" si="3"/>
        <v>22</v>
      </c>
      <c r="C241" s="8"/>
      <c r="D241" s="10">
        <v>18264.900000000001</v>
      </c>
      <c r="E241" s="8"/>
      <c r="F241" s="10">
        <v>1773</v>
      </c>
      <c r="G241" s="8"/>
      <c r="H241" s="8"/>
      <c r="I241" s="10">
        <v>613.20000000000005</v>
      </c>
      <c r="J241" s="8"/>
      <c r="K241" s="8"/>
      <c r="L241" s="8"/>
      <c r="M241" s="8"/>
      <c r="N241" s="8"/>
      <c r="O241" s="8"/>
      <c r="P241" s="8"/>
      <c r="Q241" s="8"/>
      <c r="R241" s="10">
        <v>7.75</v>
      </c>
      <c r="S241" s="8"/>
      <c r="T241" s="10">
        <v>1663.62</v>
      </c>
      <c r="U241" s="10">
        <v>1464.18</v>
      </c>
      <c r="V241" s="10">
        <v>30.86</v>
      </c>
      <c r="W241" s="10">
        <v>193.5</v>
      </c>
      <c r="X241" s="10">
        <v>4822569441</v>
      </c>
      <c r="Y241" s="10">
        <v>20743</v>
      </c>
      <c r="Z241" s="8"/>
      <c r="AA241" s="8"/>
      <c r="AB241" s="8"/>
      <c r="AC241" s="8"/>
      <c r="AD241" s="10">
        <v>2579.13</v>
      </c>
      <c r="AE241" s="8"/>
      <c r="AF241" s="8"/>
      <c r="AG241" s="10">
        <v>5.3</v>
      </c>
      <c r="AH241" s="10">
        <v>7</v>
      </c>
      <c r="AI241" s="8"/>
      <c r="AJ241" s="10">
        <v>101.1</v>
      </c>
      <c r="AK241" s="10">
        <v>2761.96</v>
      </c>
      <c r="AL241" s="10">
        <v>1.08</v>
      </c>
      <c r="AM241" s="10">
        <v>8.7799999999999994</v>
      </c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10">
        <v>2579.13</v>
      </c>
      <c r="BK241" s="10">
        <v>280.64</v>
      </c>
      <c r="BL241" s="10">
        <v>404.4</v>
      </c>
      <c r="BM241" s="10">
        <v>131</v>
      </c>
      <c r="BN241" s="10">
        <v>229.4</v>
      </c>
    </row>
    <row r="242" spans="1:66" ht="29.4" thickBot="1" x14ac:dyDescent="0.35">
      <c r="A242" s="7">
        <v>40544</v>
      </c>
      <c r="B242" s="12">
        <f t="shared" si="3"/>
        <v>26</v>
      </c>
      <c r="C242" s="8"/>
      <c r="D242" s="10">
        <v>20011.900000000001</v>
      </c>
      <c r="E242" s="8"/>
      <c r="F242" s="10">
        <v>1107</v>
      </c>
      <c r="G242" s="8"/>
      <c r="H242" s="8"/>
      <c r="I242" s="10">
        <v>201.3</v>
      </c>
      <c r="J242" s="8"/>
      <c r="K242" s="8"/>
      <c r="L242" s="8"/>
      <c r="M242" s="8"/>
      <c r="N242" s="8"/>
      <c r="O242" s="8"/>
      <c r="P242" s="8"/>
      <c r="Q242" s="8"/>
      <c r="R242" s="10">
        <v>7.75</v>
      </c>
      <c r="S242" s="8"/>
      <c r="T242" s="10">
        <v>1742.94</v>
      </c>
      <c r="U242" s="10">
        <v>1583.04</v>
      </c>
      <c r="V242" s="10">
        <v>29.67</v>
      </c>
      <c r="W242" s="10">
        <v>196.98</v>
      </c>
      <c r="X242" s="10">
        <v>10657903793</v>
      </c>
      <c r="Y242" s="10">
        <v>60964</v>
      </c>
      <c r="Z242" s="8"/>
      <c r="AA242" s="8"/>
      <c r="AB242" s="8"/>
      <c r="AC242" s="8"/>
      <c r="AD242" s="10">
        <v>2940.39</v>
      </c>
      <c r="AE242" s="10">
        <v>1115.8499999999999</v>
      </c>
      <c r="AF242" s="10">
        <v>647.01</v>
      </c>
      <c r="AG242" s="10">
        <v>5.7</v>
      </c>
      <c r="AH242" s="10">
        <v>7.6</v>
      </c>
      <c r="AI242" s="8"/>
      <c r="AJ242" s="10">
        <v>102.4</v>
      </c>
      <c r="AK242" s="10">
        <v>2695.52</v>
      </c>
      <c r="AL242" s="10">
        <v>2.37</v>
      </c>
      <c r="AM242" s="10">
        <v>9.56</v>
      </c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10">
        <v>39956.9</v>
      </c>
      <c r="BI242" s="10">
        <v>913.3</v>
      </c>
      <c r="BJ242" s="10">
        <v>2940.39</v>
      </c>
      <c r="BK242" s="10">
        <v>472.25</v>
      </c>
      <c r="BL242" s="10">
        <v>405</v>
      </c>
      <c r="BM242" s="10">
        <v>77.2</v>
      </c>
      <c r="BN242" s="10">
        <v>234.1</v>
      </c>
    </row>
    <row r="243" spans="1:66" ht="29.4" thickBot="1" x14ac:dyDescent="0.35">
      <c r="A243" s="7">
        <v>40575</v>
      </c>
      <c r="B243" s="12">
        <f t="shared" si="3"/>
        <v>26</v>
      </c>
      <c r="C243" s="8"/>
      <c r="D243" s="10">
        <v>19307.7</v>
      </c>
      <c r="E243" s="8"/>
      <c r="F243" s="10">
        <v>1251</v>
      </c>
      <c r="G243" s="8"/>
      <c r="H243" s="8"/>
      <c r="I243" s="10">
        <v>224.9</v>
      </c>
      <c r="J243" s="8"/>
      <c r="K243" s="8"/>
      <c r="L243" s="8"/>
      <c r="M243" s="8"/>
      <c r="N243" s="8"/>
      <c r="O243" s="8"/>
      <c r="P243" s="8"/>
      <c r="Q243" s="8"/>
      <c r="R243" s="10">
        <v>7.75</v>
      </c>
      <c r="S243" s="8"/>
      <c r="T243" s="10">
        <v>1726.18</v>
      </c>
      <c r="U243" s="10">
        <v>1570.66</v>
      </c>
      <c r="V243" s="10">
        <v>29.8</v>
      </c>
      <c r="W243" s="10">
        <v>210.71</v>
      </c>
      <c r="X243" s="10">
        <v>17090962472</v>
      </c>
      <c r="Y243" s="10">
        <v>78580</v>
      </c>
      <c r="Z243" s="8"/>
      <c r="AA243" s="8"/>
      <c r="AB243" s="8"/>
      <c r="AC243" s="8"/>
      <c r="AD243" s="10">
        <v>2935.42</v>
      </c>
      <c r="AE243" s="10">
        <v>2404.9699999999998</v>
      </c>
      <c r="AF243" s="10">
        <v>1949.05</v>
      </c>
      <c r="AG243" s="10">
        <v>5.6</v>
      </c>
      <c r="AH243" s="10">
        <v>7.4</v>
      </c>
      <c r="AI243" s="8"/>
      <c r="AJ243" s="10">
        <v>100.8</v>
      </c>
      <c r="AK243" s="10">
        <v>2674.53</v>
      </c>
      <c r="AL243" s="10">
        <v>0.78</v>
      </c>
      <c r="AM243" s="10">
        <v>9.4700000000000006</v>
      </c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10">
        <v>39798.6</v>
      </c>
      <c r="BI243" s="10">
        <v>824.2</v>
      </c>
      <c r="BJ243" s="10">
        <v>2935.42</v>
      </c>
      <c r="BK243" s="10">
        <v>471.46</v>
      </c>
      <c r="BL243" s="10">
        <v>377</v>
      </c>
      <c r="BM243" s="10">
        <v>83.4</v>
      </c>
      <c r="BN243" s="10">
        <v>237.6</v>
      </c>
    </row>
    <row r="244" spans="1:66" ht="29.4" thickBot="1" x14ac:dyDescent="0.35">
      <c r="A244" s="7">
        <v>40603</v>
      </c>
      <c r="B244" s="12">
        <f t="shared" si="3"/>
        <v>26</v>
      </c>
      <c r="C244" s="8"/>
      <c r="D244" s="10">
        <v>19536.7</v>
      </c>
      <c r="E244" s="8"/>
      <c r="F244" s="10">
        <v>1530</v>
      </c>
      <c r="G244" s="8"/>
      <c r="H244" s="8"/>
      <c r="I244" s="10">
        <v>307.39999999999998</v>
      </c>
      <c r="J244" s="8"/>
      <c r="K244" s="8"/>
      <c r="L244" s="8"/>
      <c r="M244" s="8"/>
      <c r="N244" s="8"/>
      <c r="O244" s="8"/>
      <c r="P244" s="8"/>
      <c r="Q244" s="8"/>
      <c r="R244" s="10">
        <v>8</v>
      </c>
      <c r="S244" s="8"/>
      <c r="T244" s="10">
        <v>1763.04</v>
      </c>
      <c r="U244" s="10">
        <v>1764.04</v>
      </c>
      <c r="V244" s="10">
        <v>28.48</v>
      </c>
      <c r="W244" s="10">
        <v>229.09</v>
      </c>
      <c r="X244" s="10">
        <v>17853218893</v>
      </c>
      <c r="Y244" s="10">
        <v>47322</v>
      </c>
      <c r="Z244" s="8"/>
      <c r="AA244" s="8"/>
      <c r="AB244" s="8"/>
      <c r="AC244" s="8"/>
      <c r="AD244" s="10">
        <v>3083.21</v>
      </c>
      <c r="AE244" s="10">
        <v>4392.49</v>
      </c>
      <c r="AF244" s="10">
        <v>3575.45</v>
      </c>
      <c r="AG244" s="10">
        <v>5.2</v>
      </c>
      <c r="AH244" s="10">
        <v>7</v>
      </c>
      <c r="AI244" s="8"/>
      <c r="AJ244" s="10">
        <v>100.6</v>
      </c>
      <c r="AK244" s="10">
        <v>2631.98</v>
      </c>
      <c r="AL244" s="10">
        <v>0.62</v>
      </c>
      <c r="AM244" s="10">
        <v>9.4600000000000009</v>
      </c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10">
        <v>39771.199999999997</v>
      </c>
      <c r="BI244" s="10">
        <v>817.6</v>
      </c>
      <c r="BJ244" s="10">
        <v>3083.21</v>
      </c>
      <c r="BK244" s="10">
        <v>471.46</v>
      </c>
      <c r="BL244" s="10">
        <v>406.5</v>
      </c>
      <c r="BM244" s="10">
        <v>117.2</v>
      </c>
      <c r="BN244" s="10">
        <v>240.1</v>
      </c>
    </row>
    <row r="245" spans="1:66" ht="29.4" thickBot="1" x14ac:dyDescent="0.35">
      <c r="A245" s="7">
        <v>40634</v>
      </c>
      <c r="B245" s="12">
        <f t="shared" si="3"/>
        <v>26</v>
      </c>
      <c r="C245" s="8"/>
      <c r="D245" s="10">
        <v>19788.7</v>
      </c>
      <c r="E245" s="8"/>
      <c r="F245" s="10">
        <v>1269</v>
      </c>
      <c r="G245" s="8"/>
      <c r="H245" s="8"/>
      <c r="I245" s="10">
        <v>334.7</v>
      </c>
      <c r="J245" s="8"/>
      <c r="K245" s="8"/>
      <c r="L245" s="8"/>
      <c r="M245" s="8"/>
      <c r="N245" s="8"/>
      <c r="O245" s="8"/>
      <c r="P245" s="8"/>
      <c r="Q245" s="8"/>
      <c r="R245" s="10">
        <v>8</v>
      </c>
      <c r="S245" s="8"/>
      <c r="T245" s="10">
        <v>1796.27</v>
      </c>
      <c r="U245" s="10">
        <v>1900.94</v>
      </c>
      <c r="V245" s="10">
        <v>28.37</v>
      </c>
      <c r="W245" s="10">
        <v>231.78</v>
      </c>
      <c r="X245" s="10">
        <v>9337624994</v>
      </c>
      <c r="Y245" s="10">
        <v>45945</v>
      </c>
      <c r="Z245" s="8"/>
      <c r="AA245" s="8"/>
      <c r="AB245" s="8"/>
      <c r="AC245" s="8"/>
      <c r="AD245" s="10">
        <v>3219.6</v>
      </c>
      <c r="AE245" s="10">
        <v>6326.04</v>
      </c>
      <c r="AF245" s="10">
        <v>5153.6899999999996</v>
      </c>
      <c r="AG245" s="10">
        <v>5.3</v>
      </c>
      <c r="AH245" s="10">
        <v>7.1</v>
      </c>
      <c r="AI245" s="8"/>
      <c r="AJ245" s="10">
        <v>100.4</v>
      </c>
      <c r="AK245" s="10">
        <v>2609.66</v>
      </c>
      <c r="AL245" s="10">
        <v>0.43</v>
      </c>
      <c r="AM245" s="10">
        <v>9.61</v>
      </c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10">
        <v>38836.9</v>
      </c>
      <c r="BI245" s="10">
        <v>816.1</v>
      </c>
      <c r="BJ245" s="10">
        <v>3219.6</v>
      </c>
      <c r="BK245" s="10">
        <v>466.34</v>
      </c>
      <c r="BL245" s="10">
        <v>396.3</v>
      </c>
      <c r="BM245" s="10">
        <v>133.80000000000001</v>
      </c>
      <c r="BN245" s="10">
        <v>242.3</v>
      </c>
    </row>
    <row r="246" spans="1:66" ht="29.4" thickBot="1" x14ac:dyDescent="0.35">
      <c r="A246" s="7">
        <v>40664</v>
      </c>
      <c r="B246" s="12">
        <f t="shared" si="3"/>
        <v>26</v>
      </c>
      <c r="C246" s="8"/>
      <c r="D246" s="10">
        <v>20020.8</v>
      </c>
      <c r="E246" s="8"/>
      <c r="F246" s="10">
        <v>1480</v>
      </c>
      <c r="G246" s="8"/>
      <c r="H246" s="8"/>
      <c r="I246" s="10">
        <v>353.3</v>
      </c>
      <c r="J246" s="8"/>
      <c r="K246" s="8"/>
      <c r="L246" s="8"/>
      <c r="M246" s="8"/>
      <c r="N246" s="8"/>
      <c r="O246" s="8"/>
      <c r="P246" s="8"/>
      <c r="Q246" s="8"/>
      <c r="R246" s="10">
        <v>8.25</v>
      </c>
      <c r="S246" s="8"/>
      <c r="T246" s="10">
        <v>1635.33</v>
      </c>
      <c r="U246" s="10">
        <v>1879.56</v>
      </c>
      <c r="V246" s="10">
        <v>28.07</v>
      </c>
      <c r="W246" s="10">
        <v>204.02</v>
      </c>
      <c r="X246" s="10">
        <v>14582824741</v>
      </c>
      <c r="Y246" s="10">
        <v>64607</v>
      </c>
      <c r="Z246" s="8"/>
      <c r="AA246" s="8"/>
      <c r="AB246" s="8"/>
      <c r="AC246" s="8"/>
      <c r="AD246" s="10">
        <v>3291.12</v>
      </c>
      <c r="AE246" s="10">
        <v>7992.01</v>
      </c>
      <c r="AF246" s="10">
        <v>6549.44</v>
      </c>
      <c r="AG246" s="10">
        <v>4.7</v>
      </c>
      <c r="AH246" s="10">
        <v>6.2</v>
      </c>
      <c r="AI246" s="8"/>
      <c r="AJ246" s="10">
        <v>100.5</v>
      </c>
      <c r="AK246" s="10">
        <v>2594.58</v>
      </c>
      <c r="AL246" s="10">
        <v>0.48</v>
      </c>
      <c r="AM246" s="10">
        <v>9.59</v>
      </c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10">
        <v>38832.800000000003</v>
      </c>
      <c r="BI246" s="10">
        <v>817.9</v>
      </c>
      <c r="BJ246" s="10">
        <v>3291.12</v>
      </c>
      <c r="BK246" s="10">
        <v>466.34</v>
      </c>
      <c r="BL246" s="10">
        <v>413.8</v>
      </c>
      <c r="BM246" s="10">
        <v>151.80000000000001</v>
      </c>
      <c r="BN246" s="10">
        <v>245.4</v>
      </c>
    </row>
    <row r="247" spans="1:66" ht="29.4" thickBot="1" x14ac:dyDescent="0.35">
      <c r="A247" s="7">
        <v>40695</v>
      </c>
      <c r="B247" s="12">
        <f t="shared" si="3"/>
        <v>26</v>
      </c>
      <c r="C247" s="8"/>
      <c r="D247" s="10">
        <v>20160.900000000001</v>
      </c>
      <c r="E247" s="8"/>
      <c r="F247" s="10">
        <v>1413</v>
      </c>
      <c r="G247" s="8"/>
      <c r="H247" s="8"/>
      <c r="I247" s="10">
        <v>471.1</v>
      </c>
      <c r="J247" s="8"/>
      <c r="K247" s="8"/>
      <c r="L247" s="8"/>
      <c r="M247" s="8"/>
      <c r="N247" s="8"/>
      <c r="O247" s="8"/>
      <c r="P247" s="8"/>
      <c r="Q247" s="8"/>
      <c r="R247" s="10">
        <v>8.25</v>
      </c>
      <c r="S247" s="8"/>
      <c r="T247" s="10">
        <v>1652.64</v>
      </c>
      <c r="U247" s="10">
        <v>1929.59</v>
      </c>
      <c r="V247" s="10">
        <v>27.88</v>
      </c>
      <c r="W247" s="10">
        <v>203.87</v>
      </c>
      <c r="X247" s="10">
        <v>12323726109</v>
      </c>
      <c r="Y247" s="10">
        <v>65750</v>
      </c>
      <c r="Z247" s="8"/>
      <c r="AA247" s="8"/>
      <c r="AB247" s="8"/>
      <c r="AC247" s="8"/>
      <c r="AD247" s="10">
        <v>3392.18</v>
      </c>
      <c r="AE247" s="10">
        <v>9885.1</v>
      </c>
      <c r="AF247" s="10">
        <v>8138.72</v>
      </c>
      <c r="AG247" s="10">
        <v>4.5</v>
      </c>
      <c r="AH247" s="10">
        <v>6</v>
      </c>
      <c r="AI247" s="8"/>
      <c r="AJ247" s="10">
        <v>100.2</v>
      </c>
      <c r="AK247" s="10">
        <v>2597.5500000000002</v>
      </c>
      <c r="AL247" s="10">
        <v>0.23</v>
      </c>
      <c r="AM247" s="10">
        <v>9.42</v>
      </c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10">
        <v>37010</v>
      </c>
      <c r="BI247" s="10">
        <v>816.5</v>
      </c>
      <c r="BJ247" s="10">
        <v>3392.18</v>
      </c>
      <c r="BK247" s="10">
        <v>453.65</v>
      </c>
      <c r="BL247" s="10">
        <v>394.6</v>
      </c>
      <c r="BM247" s="10">
        <v>166.9</v>
      </c>
      <c r="BN247" s="10">
        <v>250.1</v>
      </c>
    </row>
    <row r="248" spans="1:66" ht="29.4" thickBot="1" x14ac:dyDescent="0.35">
      <c r="A248" s="7">
        <v>40725</v>
      </c>
      <c r="B248" s="12">
        <f t="shared" si="3"/>
        <v>26</v>
      </c>
      <c r="C248" s="8"/>
      <c r="D248" s="10">
        <v>20721.900000000001</v>
      </c>
      <c r="E248" s="8"/>
      <c r="F248" s="10">
        <v>1264</v>
      </c>
      <c r="G248" s="8"/>
      <c r="H248" s="8"/>
      <c r="I248" s="10">
        <v>457.5</v>
      </c>
      <c r="J248" s="8"/>
      <c r="K248" s="8"/>
      <c r="L248" s="8"/>
      <c r="M248" s="8"/>
      <c r="N248" s="8"/>
      <c r="O248" s="8"/>
      <c r="P248" s="8"/>
      <c r="Q248" s="8"/>
      <c r="R248" s="10">
        <v>8.25</v>
      </c>
      <c r="S248" s="8"/>
      <c r="T248" s="10">
        <v>1712.58</v>
      </c>
      <c r="U248" s="10">
        <v>2089.52</v>
      </c>
      <c r="V248" s="10">
        <v>28.08</v>
      </c>
      <c r="W248" s="10">
        <v>199.44</v>
      </c>
      <c r="X248" s="10">
        <v>10458166466</v>
      </c>
      <c r="Y248" s="10">
        <v>43522</v>
      </c>
      <c r="Z248" s="8"/>
      <c r="AA248" s="8"/>
      <c r="AB248" s="8"/>
      <c r="AC248" s="8"/>
      <c r="AD248" s="10">
        <v>3585.1</v>
      </c>
      <c r="AE248" s="10">
        <v>11748.65</v>
      </c>
      <c r="AF248" s="10">
        <v>9665.35</v>
      </c>
      <c r="AG248" s="10">
        <v>4.9000000000000004</v>
      </c>
      <c r="AH248" s="10">
        <v>6.4</v>
      </c>
      <c r="AI248" s="8"/>
      <c r="AJ248" s="10">
        <v>100</v>
      </c>
      <c r="AK248" s="10">
        <v>2600</v>
      </c>
      <c r="AL248" s="10">
        <v>-0.01</v>
      </c>
      <c r="AM248" s="10">
        <v>9.01</v>
      </c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10">
        <v>36845.199999999997</v>
      </c>
      <c r="BI248" s="10">
        <v>813.5</v>
      </c>
      <c r="BJ248" s="10">
        <v>3585.1</v>
      </c>
      <c r="BK248" s="10">
        <v>453.65</v>
      </c>
      <c r="BL248" s="10">
        <v>395.1</v>
      </c>
      <c r="BM248" s="10">
        <v>296.2</v>
      </c>
      <c r="BN248" s="10">
        <v>256.2</v>
      </c>
    </row>
    <row r="249" spans="1:66" ht="29.4" thickBot="1" x14ac:dyDescent="0.35">
      <c r="A249" s="7">
        <v>40756</v>
      </c>
      <c r="B249" s="12">
        <f t="shared" si="3"/>
        <v>26</v>
      </c>
      <c r="C249" s="8"/>
      <c r="D249" s="10">
        <v>20828.099999999999</v>
      </c>
      <c r="E249" s="8"/>
      <c r="F249" s="10">
        <v>1619</v>
      </c>
      <c r="G249" s="8"/>
      <c r="H249" s="8"/>
      <c r="I249" s="10">
        <v>490.2</v>
      </c>
      <c r="J249" s="8"/>
      <c r="K249" s="8"/>
      <c r="L249" s="8"/>
      <c r="M249" s="8"/>
      <c r="N249" s="8"/>
      <c r="O249" s="8"/>
      <c r="P249" s="8"/>
      <c r="Q249" s="8"/>
      <c r="R249" s="10">
        <v>8.25</v>
      </c>
      <c r="S249" s="8"/>
      <c r="T249" s="10">
        <v>1515.48</v>
      </c>
      <c r="U249" s="10">
        <v>1936.29</v>
      </c>
      <c r="V249" s="10">
        <v>27.87</v>
      </c>
      <c r="W249" s="10">
        <v>178.08</v>
      </c>
      <c r="X249" s="10">
        <v>12122150064</v>
      </c>
      <c r="Y249" s="10">
        <v>61590</v>
      </c>
      <c r="Z249" s="8"/>
      <c r="AA249" s="8"/>
      <c r="AB249" s="8"/>
      <c r="AC249" s="8"/>
      <c r="AD249" s="10">
        <v>3689.18</v>
      </c>
      <c r="AE249" s="10">
        <v>13496.09</v>
      </c>
      <c r="AF249" s="10">
        <v>11138.56</v>
      </c>
      <c r="AG249" s="10">
        <v>4.5999999999999996</v>
      </c>
      <c r="AH249" s="10">
        <v>6</v>
      </c>
      <c r="AI249" s="8"/>
      <c r="AJ249" s="10">
        <v>99.8</v>
      </c>
      <c r="AK249" s="10">
        <v>2566.04</v>
      </c>
      <c r="AL249" s="10">
        <v>-0.24</v>
      </c>
      <c r="AM249" s="10">
        <v>8.16</v>
      </c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10">
        <v>36777.800000000003</v>
      </c>
      <c r="BI249" s="10">
        <v>795.8</v>
      </c>
      <c r="BJ249" s="10">
        <v>3689.18</v>
      </c>
      <c r="BK249" s="10">
        <v>449.64</v>
      </c>
      <c r="BL249" s="10">
        <v>387.2</v>
      </c>
      <c r="BM249" s="10">
        <v>412.8</v>
      </c>
      <c r="BN249" s="10">
        <v>262</v>
      </c>
    </row>
    <row r="250" spans="1:66" ht="29.4" thickBot="1" x14ac:dyDescent="0.35">
      <c r="A250" s="7">
        <v>40787</v>
      </c>
      <c r="B250" s="12">
        <f t="shared" si="3"/>
        <v>26</v>
      </c>
      <c r="C250" s="8"/>
      <c r="D250" s="10">
        <v>21061.9</v>
      </c>
      <c r="E250" s="8"/>
      <c r="F250" s="10">
        <v>1899</v>
      </c>
      <c r="G250" s="8"/>
      <c r="H250" s="8"/>
      <c r="I250" s="10">
        <v>548.5</v>
      </c>
      <c r="J250" s="8"/>
      <c r="K250" s="8"/>
      <c r="L250" s="8"/>
      <c r="M250" s="8"/>
      <c r="N250" s="8"/>
      <c r="O250" s="8"/>
      <c r="P250" s="8"/>
      <c r="Q250" s="8"/>
      <c r="R250" s="10">
        <v>8.25</v>
      </c>
      <c r="S250" s="8"/>
      <c r="T250" s="10">
        <v>1469.58</v>
      </c>
      <c r="U250" s="10">
        <v>1940.98</v>
      </c>
      <c r="V250" s="10">
        <v>30.87</v>
      </c>
      <c r="W250" s="10">
        <v>155.9</v>
      </c>
      <c r="X250" s="10">
        <v>13665729490</v>
      </c>
      <c r="Y250" s="10">
        <v>90093</v>
      </c>
      <c r="Z250" s="8"/>
      <c r="AA250" s="8"/>
      <c r="AB250" s="8"/>
      <c r="AC250" s="8"/>
      <c r="AD250" s="10">
        <v>3697.16</v>
      </c>
      <c r="AE250" s="10">
        <v>15170.78</v>
      </c>
      <c r="AF250" s="10">
        <v>12745.41</v>
      </c>
      <c r="AG250" s="10">
        <v>4.5999999999999996</v>
      </c>
      <c r="AH250" s="10">
        <v>6</v>
      </c>
      <c r="AI250" s="8"/>
      <c r="AJ250" s="10">
        <v>100</v>
      </c>
      <c r="AK250" s="10">
        <v>2673.05</v>
      </c>
      <c r="AL250" s="10">
        <v>-0.04</v>
      </c>
      <c r="AM250" s="10">
        <v>7.21</v>
      </c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10">
        <v>36880.6</v>
      </c>
      <c r="BI250" s="10">
        <v>969.4</v>
      </c>
      <c r="BJ250" s="10">
        <v>3697.16</v>
      </c>
      <c r="BK250" s="10">
        <v>447.83</v>
      </c>
      <c r="BL250" s="10">
        <v>381.6</v>
      </c>
      <c r="BM250" s="10">
        <v>680.4</v>
      </c>
      <c r="BN250" s="10">
        <v>265.39999999999998</v>
      </c>
    </row>
    <row r="251" spans="1:66" ht="29.4" thickBot="1" x14ac:dyDescent="0.35">
      <c r="A251" s="7">
        <v>40817</v>
      </c>
      <c r="B251" s="12">
        <f t="shared" si="3"/>
        <v>26</v>
      </c>
      <c r="C251" s="8"/>
      <c r="D251" s="10">
        <v>21480.400000000001</v>
      </c>
      <c r="E251" s="8"/>
      <c r="F251" s="10">
        <v>1965</v>
      </c>
      <c r="G251" s="8"/>
      <c r="H251" s="8"/>
      <c r="I251" s="10">
        <v>516</v>
      </c>
      <c r="J251" s="8"/>
      <c r="K251" s="8"/>
      <c r="L251" s="8"/>
      <c r="M251" s="8"/>
      <c r="N251" s="8"/>
      <c r="O251" s="8"/>
      <c r="P251" s="8"/>
      <c r="Q251" s="8"/>
      <c r="R251" s="10">
        <v>8.25</v>
      </c>
      <c r="S251" s="8"/>
      <c r="T251" s="10">
        <v>1410.48</v>
      </c>
      <c r="U251" s="10">
        <v>1939.68</v>
      </c>
      <c r="V251" s="10">
        <v>31.35</v>
      </c>
      <c r="W251" s="10">
        <v>179.32</v>
      </c>
      <c r="X251" s="10">
        <v>10878974024</v>
      </c>
      <c r="Y251" s="10">
        <v>66067</v>
      </c>
      <c r="Z251" s="8"/>
      <c r="AA251" s="8"/>
      <c r="AB251" s="8"/>
      <c r="AC251" s="8"/>
      <c r="AD251" s="10">
        <v>3995.04</v>
      </c>
      <c r="AE251" s="10">
        <v>17025.23</v>
      </c>
      <c r="AF251" s="10">
        <v>14324.55</v>
      </c>
      <c r="AG251" s="10">
        <v>4.7</v>
      </c>
      <c r="AH251" s="10">
        <v>6.2</v>
      </c>
      <c r="AI251" s="8"/>
      <c r="AJ251" s="10">
        <v>100.5</v>
      </c>
      <c r="AK251" s="10">
        <v>2827.1</v>
      </c>
      <c r="AL251" s="10">
        <v>0.48</v>
      </c>
      <c r="AM251" s="10">
        <v>7.19</v>
      </c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10">
        <v>36002</v>
      </c>
      <c r="BI251" s="10">
        <v>966</v>
      </c>
      <c r="BJ251" s="10">
        <v>3995.04</v>
      </c>
      <c r="BK251" s="10">
        <v>446.18</v>
      </c>
      <c r="BL251" s="10">
        <v>410.5</v>
      </c>
      <c r="BM251" s="10">
        <v>597.79999999999995</v>
      </c>
      <c r="BN251" s="10">
        <v>265.60000000000002</v>
      </c>
    </row>
    <row r="252" spans="1:66" ht="29.4" thickBot="1" x14ac:dyDescent="0.35">
      <c r="A252" s="7">
        <v>40848</v>
      </c>
      <c r="B252" s="12">
        <f t="shared" si="3"/>
        <v>27</v>
      </c>
      <c r="C252" s="8"/>
      <c r="D252" s="10">
        <v>21366.7</v>
      </c>
      <c r="E252" s="8"/>
      <c r="F252" s="10">
        <v>1846</v>
      </c>
      <c r="G252" s="8"/>
      <c r="H252" s="8"/>
      <c r="I252" s="10">
        <v>513.29999999999995</v>
      </c>
      <c r="J252" s="8"/>
      <c r="K252" s="8"/>
      <c r="L252" s="8"/>
      <c r="M252" s="8"/>
      <c r="N252" s="8"/>
      <c r="O252" s="8"/>
      <c r="P252" s="8"/>
      <c r="Q252" s="8"/>
      <c r="R252" s="10">
        <v>8.25</v>
      </c>
      <c r="S252" s="8"/>
      <c r="T252" s="10">
        <v>1464.08</v>
      </c>
      <c r="U252" s="10">
        <v>1610.22</v>
      </c>
      <c r="V252" s="10">
        <v>30.73</v>
      </c>
      <c r="W252" s="10">
        <v>175.4</v>
      </c>
      <c r="X252" s="10">
        <v>16073747097</v>
      </c>
      <c r="Y252" s="10">
        <v>100988</v>
      </c>
      <c r="Z252" s="10">
        <v>78.27</v>
      </c>
      <c r="AA252" s="8"/>
      <c r="AB252" s="8"/>
      <c r="AC252" s="8"/>
      <c r="AD252" s="10">
        <v>4012.61</v>
      </c>
      <c r="AE252" s="10">
        <v>18669.77</v>
      </c>
      <c r="AF252" s="10">
        <v>16029</v>
      </c>
      <c r="AG252" s="10">
        <v>4.7</v>
      </c>
      <c r="AH252" s="10">
        <v>6.2</v>
      </c>
      <c r="AI252" s="8"/>
      <c r="AJ252" s="10">
        <v>100.4</v>
      </c>
      <c r="AK252" s="10">
        <v>2726.42</v>
      </c>
      <c r="AL252" s="10">
        <v>0.42</v>
      </c>
      <c r="AM252" s="10">
        <v>6.78</v>
      </c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10">
        <v>35964.400000000001</v>
      </c>
      <c r="BI252" s="10">
        <v>966.8</v>
      </c>
      <c r="BJ252" s="10">
        <v>4012.61</v>
      </c>
      <c r="BK252" s="10">
        <v>454.03</v>
      </c>
      <c r="BL252" s="10">
        <v>409.3</v>
      </c>
      <c r="BM252" s="10">
        <v>362.7</v>
      </c>
      <c r="BN252" s="10">
        <v>262.8</v>
      </c>
    </row>
    <row r="253" spans="1:66" ht="29.4" thickBot="1" x14ac:dyDescent="0.35">
      <c r="A253" s="7">
        <v>40878</v>
      </c>
      <c r="B253" s="12">
        <f t="shared" si="3"/>
        <v>27</v>
      </c>
      <c r="C253" s="8"/>
      <c r="D253" s="10">
        <v>21920</v>
      </c>
      <c r="E253" s="8"/>
      <c r="F253" s="10">
        <v>1738</v>
      </c>
      <c r="G253" s="8"/>
      <c r="H253" s="8"/>
      <c r="I253" s="10">
        <v>722.1</v>
      </c>
      <c r="J253" s="8"/>
      <c r="K253" s="8"/>
      <c r="L253" s="8"/>
      <c r="M253" s="8"/>
      <c r="N253" s="8"/>
      <c r="O253" s="8"/>
      <c r="P253" s="8"/>
      <c r="Q253" s="8"/>
      <c r="R253" s="10">
        <v>8.25</v>
      </c>
      <c r="S253" s="8"/>
      <c r="T253" s="10">
        <v>1411.55</v>
      </c>
      <c r="U253" s="10">
        <v>1625.29</v>
      </c>
      <c r="V253" s="10">
        <v>31.68</v>
      </c>
      <c r="W253" s="10">
        <v>171.36</v>
      </c>
      <c r="X253" s="10">
        <v>4976388508</v>
      </c>
      <c r="Y253" s="10">
        <v>30053</v>
      </c>
      <c r="Z253" s="10">
        <v>82.87</v>
      </c>
      <c r="AA253" s="8"/>
      <c r="AB253" s="8"/>
      <c r="AC253" s="8"/>
      <c r="AD253" s="10">
        <v>4003.32</v>
      </c>
      <c r="AE253" s="10">
        <v>20855.37</v>
      </c>
      <c r="AF253" s="10">
        <v>19994.64</v>
      </c>
      <c r="AG253" s="10">
        <v>4.5</v>
      </c>
      <c r="AH253" s="10">
        <v>6</v>
      </c>
      <c r="AI253" s="8"/>
      <c r="AJ253" s="10">
        <v>100.4</v>
      </c>
      <c r="AK253" s="10">
        <v>2764.4</v>
      </c>
      <c r="AL253" s="10">
        <v>0.44</v>
      </c>
      <c r="AM253" s="10">
        <v>6.1</v>
      </c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10">
        <v>35838.1</v>
      </c>
      <c r="BI253" s="10">
        <v>965.6</v>
      </c>
      <c r="BJ253" s="10">
        <v>4003.32</v>
      </c>
      <c r="BK253" s="10">
        <v>459.36</v>
      </c>
      <c r="BL253" s="10">
        <v>423.3</v>
      </c>
      <c r="BM253" s="10">
        <v>136.5</v>
      </c>
      <c r="BN253" s="10">
        <v>258.3</v>
      </c>
    </row>
    <row r="254" spans="1:66" ht="29.4" thickBot="1" x14ac:dyDescent="0.35">
      <c r="A254" s="7">
        <v>40909</v>
      </c>
      <c r="B254" s="12">
        <f t="shared" si="3"/>
        <v>27</v>
      </c>
      <c r="C254" s="8"/>
      <c r="D254" s="10">
        <v>24204.799999999999</v>
      </c>
      <c r="E254" s="8"/>
      <c r="F254" s="10">
        <v>680</v>
      </c>
      <c r="G254" s="8"/>
      <c r="H254" s="8"/>
      <c r="I254" s="10">
        <v>238.8</v>
      </c>
      <c r="J254" s="8"/>
      <c r="K254" s="8"/>
      <c r="L254" s="8"/>
      <c r="M254" s="8"/>
      <c r="N254" s="8"/>
      <c r="O254" s="8"/>
      <c r="P254" s="8"/>
      <c r="Q254" s="8"/>
      <c r="R254" s="10">
        <v>8</v>
      </c>
      <c r="S254" s="8"/>
      <c r="T254" s="10">
        <v>1478.37</v>
      </c>
      <c r="U254" s="10">
        <v>1407.77</v>
      </c>
      <c r="V254" s="10">
        <v>30.88</v>
      </c>
      <c r="W254" s="10">
        <v>183.8</v>
      </c>
      <c r="X254" s="10">
        <v>7537683816</v>
      </c>
      <c r="Y254" s="10">
        <v>45992</v>
      </c>
      <c r="Z254" s="10">
        <v>92.6</v>
      </c>
      <c r="AA254" s="8"/>
      <c r="AB254" s="8"/>
      <c r="AC254" s="8"/>
      <c r="AD254" s="10">
        <v>4190.55</v>
      </c>
      <c r="AE254" s="10">
        <v>1446.53</v>
      </c>
      <c r="AF254" s="10">
        <v>1033.07</v>
      </c>
      <c r="AG254" s="10">
        <v>4.8</v>
      </c>
      <c r="AH254" s="10">
        <v>6.3</v>
      </c>
      <c r="AI254" s="8"/>
      <c r="AJ254" s="10">
        <v>100.5</v>
      </c>
      <c r="AK254" s="10">
        <v>2794.43</v>
      </c>
      <c r="AL254" s="10">
        <v>0.5</v>
      </c>
      <c r="AM254" s="10">
        <v>4.16</v>
      </c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10">
        <v>35801.4</v>
      </c>
      <c r="BI254" s="10">
        <v>1008.9</v>
      </c>
      <c r="BJ254" s="10">
        <v>4190.55</v>
      </c>
      <c r="BK254" s="10">
        <v>637.33000000000004</v>
      </c>
      <c r="BL254" s="10">
        <v>426.9</v>
      </c>
      <c r="BM254" s="10">
        <v>78.5</v>
      </c>
      <c r="BN254" s="10">
        <v>254.3</v>
      </c>
    </row>
    <row r="255" spans="1:66" ht="29.4" thickBot="1" x14ac:dyDescent="0.35">
      <c r="A255" s="7">
        <v>40940</v>
      </c>
      <c r="B255" s="12">
        <f t="shared" si="3"/>
        <v>27</v>
      </c>
      <c r="C255" s="8"/>
      <c r="D255" s="10">
        <v>23349.1</v>
      </c>
      <c r="E255" s="8"/>
      <c r="F255" s="10">
        <v>750</v>
      </c>
      <c r="G255" s="8"/>
      <c r="H255" s="8"/>
      <c r="I255" s="10">
        <v>257.3</v>
      </c>
      <c r="J255" s="8"/>
      <c r="K255" s="8"/>
      <c r="L255" s="8"/>
      <c r="M255" s="8"/>
      <c r="N255" s="8"/>
      <c r="O255" s="8"/>
      <c r="P255" s="8"/>
      <c r="Q255" s="8"/>
      <c r="R255" s="10">
        <v>8</v>
      </c>
      <c r="S255" s="8"/>
      <c r="T255" s="10">
        <v>1562.79</v>
      </c>
      <c r="U255" s="10">
        <v>1495.87</v>
      </c>
      <c r="V255" s="10">
        <v>29.88</v>
      </c>
      <c r="W255" s="10">
        <v>194.09</v>
      </c>
      <c r="X255" s="10">
        <v>8265539657</v>
      </c>
      <c r="Y255" s="10">
        <v>49380</v>
      </c>
      <c r="Z255" s="10">
        <v>95.61</v>
      </c>
      <c r="AA255" s="8"/>
      <c r="AB255" s="8"/>
      <c r="AC255" s="8"/>
      <c r="AD255" s="10">
        <v>4182</v>
      </c>
      <c r="AE255" s="10">
        <v>2947.39</v>
      </c>
      <c r="AF255" s="10">
        <v>2721.51</v>
      </c>
      <c r="AG255" s="10">
        <v>4.7</v>
      </c>
      <c r="AH255" s="10">
        <v>6.2</v>
      </c>
      <c r="AI255" s="8"/>
      <c r="AJ255" s="10">
        <v>100.4</v>
      </c>
      <c r="AK255" s="10">
        <v>2682.21</v>
      </c>
      <c r="AL255" s="10">
        <v>0.37</v>
      </c>
      <c r="AM255" s="10">
        <v>3.74</v>
      </c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10">
        <v>35776.5</v>
      </c>
      <c r="BI255" s="10">
        <v>1004.7</v>
      </c>
      <c r="BJ255" s="10">
        <v>4182</v>
      </c>
      <c r="BK255" s="10">
        <v>635.37</v>
      </c>
      <c r="BL255" s="10">
        <v>393.6</v>
      </c>
      <c r="BM255" s="10">
        <v>85.9</v>
      </c>
      <c r="BN255" s="10">
        <v>251.9</v>
      </c>
    </row>
    <row r="256" spans="1:66" ht="29.4" thickBot="1" x14ac:dyDescent="0.35">
      <c r="A256" s="7">
        <v>40969</v>
      </c>
      <c r="B256" s="12">
        <f t="shared" si="3"/>
        <v>27</v>
      </c>
      <c r="C256" s="8"/>
      <c r="D256" s="10">
        <v>23542.5</v>
      </c>
      <c r="E256" s="8"/>
      <c r="F256" s="10">
        <v>934</v>
      </c>
      <c r="G256" s="8"/>
      <c r="H256" s="8"/>
      <c r="I256" s="10">
        <v>347.6</v>
      </c>
      <c r="J256" s="8"/>
      <c r="K256" s="8"/>
      <c r="L256" s="8"/>
      <c r="M256" s="8"/>
      <c r="N256" s="8"/>
      <c r="O256" s="8"/>
      <c r="P256" s="8"/>
      <c r="Q256" s="8"/>
      <c r="R256" s="10">
        <v>8</v>
      </c>
      <c r="S256" s="8"/>
      <c r="T256" s="10">
        <v>1575.39</v>
      </c>
      <c r="U256" s="10">
        <v>1373.73</v>
      </c>
      <c r="V256" s="10">
        <v>29.59</v>
      </c>
      <c r="W256" s="10">
        <v>181.3</v>
      </c>
      <c r="X256" s="10">
        <v>11733971888</v>
      </c>
      <c r="Y256" s="10">
        <v>63073</v>
      </c>
      <c r="Z256" s="10">
        <v>98.49</v>
      </c>
      <c r="AA256" s="8"/>
      <c r="AB256" s="8"/>
      <c r="AC256" s="8"/>
      <c r="AD256" s="10">
        <v>4253.87</v>
      </c>
      <c r="AE256" s="10">
        <v>5103.49</v>
      </c>
      <c r="AF256" s="10">
        <v>4583.63</v>
      </c>
      <c r="AG256" s="10">
        <v>4.7</v>
      </c>
      <c r="AH256" s="10">
        <v>6.3</v>
      </c>
      <c r="AI256" s="8"/>
      <c r="AJ256" s="10">
        <v>100.6</v>
      </c>
      <c r="AK256" s="10">
        <v>2600.88</v>
      </c>
      <c r="AL256" s="10">
        <v>0.57999999999999996</v>
      </c>
      <c r="AM256" s="10">
        <v>3.7</v>
      </c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10">
        <v>35728.9</v>
      </c>
      <c r="BI256" s="10">
        <v>998.5</v>
      </c>
      <c r="BJ256" s="10">
        <v>4253.87</v>
      </c>
      <c r="BK256" s="10">
        <v>624.71</v>
      </c>
      <c r="BL256" s="10">
        <v>424.8</v>
      </c>
      <c r="BM256" s="10">
        <v>121.9</v>
      </c>
      <c r="BN256" s="10">
        <v>251.4</v>
      </c>
    </row>
    <row r="257" spans="1:66" ht="29.4" thickBot="1" x14ac:dyDescent="0.35">
      <c r="A257" s="7">
        <v>41000</v>
      </c>
      <c r="B257" s="12">
        <f t="shared" si="3"/>
        <v>27</v>
      </c>
      <c r="C257" s="8"/>
      <c r="D257" s="10">
        <v>23747.8</v>
      </c>
      <c r="E257" s="8"/>
      <c r="F257" s="10">
        <v>1155</v>
      </c>
      <c r="G257" s="8"/>
      <c r="H257" s="8"/>
      <c r="I257" s="10">
        <v>383.2</v>
      </c>
      <c r="J257" s="8"/>
      <c r="K257" s="8"/>
      <c r="L257" s="8"/>
      <c r="M257" s="8"/>
      <c r="N257" s="8"/>
      <c r="O257" s="8"/>
      <c r="P257" s="8"/>
      <c r="Q257" s="8"/>
      <c r="R257" s="10">
        <v>8</v>
      </c>
      <c r="S257" s="8"/>
      <c r="T257" s="10">
        <v>1491.48</v>
      </c>
      <c r="U257" s="10">
        <v>1455.32</v>
      </c>
      <c r="V257" s="10">
        <v>29.81</v>
      </c>
      <c r="W257" s="10">
        <v>169.27</v>
      </c>
      <c r="X257" s="10">
        <v>2535310062</v>
      </c>
      <c r="Y257" s="10">
        <v>12208</v>
      </c>
      <c r="Z257" s="10">
        <v>93.23</v>
      </c>
      <c r="AA257" s="8"/>
      <c r="AB257" s="8"/>
      <c r="AC257" s="8"/>
      <c r="AD257" s="10">
        <v>4291.7</v>
      </c>
      <c r="AE257" s="10">
        <v>7115.04</v>
      </c>
      <c r="AF257" s="10">
        <v>6478.58</v>
      </c>
      <c r="AG257" s="10">
        <v>4.2</v>
      </c>
      <c r="AH257" s="10">
        <v>5.6</v>
      </c>
      <c r="AI257" s="8"/>
      <c r="AJ257" s="10">
        <v>100.3</v>
      </c>
      <c r="AK257" s="10">
        <v>2624.78</v>
      </c>
      <c r="AL257" s="10">
        <v>0.31</v>
      </c>
      <c r="AM257" s="10">
        <v>3.57</v>
      </c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10">
        <v>34819.9</v>
      </c>
      <c r="BI257" s="10">
        <v>1017</v>
      </c>
      <c r="BJ257" s="10">
        <v>4291.7</v>
      </c>
      <c r="BK257" s="10">
        <v>623</v>
      </c>
      <c r="BL257" s="10">
        <v>406.7</v>
      </c>
      <c r="BM257" s="10">
        <v>139.30000000000001</v>
      </c>
      <c r="BN257" s="10">
        <v>252</v>
      </c>
    </row>
    <row r="258" spans="1:66" ht="29.4" thickBot="1" x14ac:dyDescent="0.35">
      <c r="A258" s="7">
        <v>41030</v>
      </c>
      <c r="B258" s="12">
        <f t="shared" si="3"/>
        <v>27</v>
      </c>
      <c r="C258" s="8"/>
      <c r="D258" s="10">
        <v>23923.8</v>
      </c>
      <c r="E258" s="8"/>
      <c r="F258" s="10">
        <v>923</v>
      </c>
      <c r="G258" s="8"/>
      <c r="H258" s="8"/>
      <c r="I258" s="10">
        <v>423.4</v>
      </c>
      <c r="J258" s="8"/>
      <c r="K258" s="8"/>
      <c r="L258" s="8"/>
      <c r="M258" s="8"/>
      <c r="N258" s="8"/>
      <c r="O258" s="8"/>
      <c r="P258" s="8"/>
      <c r="Q258" s="8"/>
      <c r="R258" s="10">
        <v>8</v>
      </c>
      <c r="S258" s="8"/>
      <c r="T258" s="10">
        <v>1341.43</v>
      </c>
      <c r="U258" s="10">
        <v>1644.1</v>
      </c>
      <c r="V258" s="10">
        <v>30.19</v>
      </c>
      <c r="W258" s="10">
        <v>147.03</v>
      </c>
      <c r="X258" s="10">
        <v>9671014830</v>
      </c>
      <c r="Y258" s="10">
        <v>55403</v>
      </c>
      <c r="Z258" s="10">
        <v>88.5</v>
      </c>
      <c r="AA258" s="8"/>
      <c r="AB258" s="8"/>
      <c r="AC258" s="8"/>
      <c r="AD258" s="10">
        <v>4325.6499999999996</v>
      </c>
      <c r="AE258" s="10">
        <v>9189.83</v>
      </c>
      <c r="AF258" s="10">
        <v>8138.91</v>
      </c>
      <c r="AG258" s="10">
        <v>4</v>
      </c>
      <c r="AH258" s="10">
        <v>5.2</v>
      </c>
      <c r="AI258" s="8"/>
      <c r="AJ258" s="10">
        <v>100.5</v>
      </c>
      <c r="AK258" s="10">
        <v>2619.52</v>
      </c>
      <c r="AL258" s="10">
        <v>0.52</v>
      </c>
      <c r="AM258" s="10">
        <v>3.61</v>
      </c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10">
        <v>41734.699999999997</v>
      </c>
      <c r="BI258" s="10">
        <v>1016.9</v>
      </c>
      <c r="BJ258" s="10">
        <v>4325.6499999999996</v>
      </c>
      <c r="BK258" s="10">
        <v>621.17999999999995</v>
      </c>
      <c r="BL258" s="10">
        <v>413.8</v>
      </c>
      <c r="BM258" s="10">
        <v>157.5</v>
      </c>
      <c r="BN258" s="10">
        <v>252.4</v>
      </c>
    </row>
    <row r="259" spans="1:66" ht="29.4" thickBot="1" x14ac:dyDescent="0.35">
      <c r="A259" s="7">
        <v>41061</v>
      </c>
      <c r="B259" s="12">
        <f t="shared" ref="B259:B322" si="4">COUNTA(C259:BN259)</f>
        <v>27</v>
      </c>
      <c r="C259" s="8"/>
      <c r="D259" s="10">
        <v>24036.3</v>
      </c>
      <c r="E259" s="8"/>
      <c r="F259" s="10">
        <v>1004</v>
      </c>
      <c r="G259" s="8"/>
      <c r="H259" s="8"/>
      <c r="I259" s="10">
        <v>524.1</v>
      </c>
      <c r="J259" s="8"/>
      <c r="K259" s="8"/>
      <c r="L259" s="8"/>
      <c r="M259" s="8"/>
      <c r="N259" s="8"/>
      <c r="O259" s="8"/>
      <c r="P259" s="8"/>
      <c r="Q259" s="8"/>
      <c r="R259" s="10">
        <v>8</v>
      </c>
      <c r="S259" s="8"/>
      <c r="T259" s="10">
        <v>1346.15</v>
      </c>
      <c r="U259" s="10">
        <v>1752.02</v>
      </c>
      <c r="V259" s="10">
        <v>32.82</v>
      </c>
      <c r="W259" s="10">
        <v>153.76</v>
      </c>
      <c r="X259" s="10">
        <v>6877316593</v>
      </c>
      <c r="Y259" s="10">
        <v>39253</v>
      </c>
      <c r="Z259" s="10">
        <v>83.85</v>
      </c>
      <c r="AA259" s="8"/>
      <c r="AB259" s="8"/>
      <c r="AC259" s="8"/>
      <c r="AD259" s="10">
        <v>4365.6499999999996</v>
      </c>
      <c r="AE259" s="10">
        <v>11101.47</v>
      </c>
      <c r="AF259" s="10">
        <v>9961.23</v>
      </c>
      <c r="AG259" s="10">
        <v>4</v>
      </c>
      <c r="AH259" s="10">
        <v>5.2</v>
      </c>
      <c r="AI259" s="8"/>
      <c r="AJ259" s="10">
        <v>100.9</v>
      </c>
      <c r="AK259" s="10">
        <v>2773.78</v>
      </c>
      <c r="AL259" s="10">
        <v>0.89</v>
      </c>
      <c r="AM259" s="10">
        <v>4.3</v>
      </c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10">
        <v>41639.300000000003</v>
      </c>
      <c r="BI259" s="10">
        <v>1015.8</v>
      </c>
      <c r="BJ259" s="10">
        <v>4365.6499999999996</v>
      </c>
      <c r="BK259" s="10">
        <v>621.17999999999995</v>
      </c>
      <c r="BL259" s="10">
        <v>392.5</v>
      </c>
      <c r="BM259" s="10">
        <v>170.9</v>
      </c>
      <c r="BN259" s="10">
        <v>251.8</v>
      </c>
    </row>
    <row r="260" spans="1:66" ht="29.4" thickBot="1" x14ac:dyDescent="0.35">
      <c r="A260" s="7">
        <v>41091</v>
      </c>
      <c r="B260" s="12">
        <f t="shared" si="4"/>
        <v>27</v>
      </c>
      <c r="C260" s="8"/>
      <c r="D260" s="10">
        <v>24461</v>
      </c>
      <c r="E260" s="8"/>
      <c r="F260" s="10">
        <v>897</v>
      </c>
      <c r="G260" s="8"/>
      <c r="H260" s="8"/>
      <c r="I260" s="10">
        <v>508.6</v>
      </c>
      <c r="J260" s="8"/>
      <c r="K260" s="8"/>
      <c r="L260" s="8"/>
      <c r="M260" s="8"/>
      <c r="N260" s="8"/>
      <c r="O260" s="8"/>
      <c r="P260" s="8"/>
      <c r="Q260" s="8"/>
      <c r="R260" s="10">
        <v>8</v>
      </c>
      <c r="S260" s="8"/>
      <c r="T260" s="10">
        <v>1411.29</v>
      </c>
      <c r="U260" s="10">
        <v>1632.21</v>
      </c>
      <c r="V260" s="10">
        <v>32.53</v>
      </c>
      <c r="W260" s="10">
        <v>150.75</v>
      </c>
      <c r="X260" s="10">
        <v>6372030957</v>
      </c>
      <c r="Y260" s="10">
        <v>40746</v>
      </c>
      <c r="Z260" s="10">
        <v>88.92</v>
      </c>
      <c r="AA260" s="8"/>
      <c r="AB260" s="8"/>
      <c r="AC260" s="8"/>
      <c r="AD260" s="10">
        <v>4423.59</v>
      </c>
      <c r="AE260" s="10">
        <v>13166.6</v>
      </c>
      <c r="AF260" s="10">
        <v>11764.56</v>
      </c>
      <c r="AG260" s="10">
        <v>4</v>
      </c>
      <c r="AH260" s="10">
        <v>5.2</v>
      </c>
      <c r="AI260" s="8"/>
      <c r="AJ260" s="10">
        <v>101.2</v>
      </c>
      <c r="AK260" s="10">
        <v>2810.45</v>
      </c>
      <c r="AL260" s="10">
        <v>1.23</v>
      </c>
      <c r="AM260" s="10">
        <v>5.59</v>
      </c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10">
        <v>41540.1</v>
      </c>
      <c r="BI260" s="10">
        <v>1012.6</v>
      </c>
      <c r="BJ260" s="10">
        <v>4423.59</v>
      </c>
      <c r="BK260" s="10">
        <v>621.17999999999995</v>
      </c>
      <c r="BL260" s="10">
        <v>402.3</v>
      </c>
      <c r="BM260" s="10">
        <v>282.8</v>
      </c>
      <c r="BN260" s="10">
        <v>250.5</v>
      </c>
    </row>
    <row r="261" spans="1:66" ht="29.4" thickBot="1" x14ac:dyDescent="0.35">
      <c r="A261" s="7">
        <v>41122</v>
      </c>
      <c r="B261" s="12">
        <f t="shared" si="4"/>
        <v>27</v>
      </c>
      <c r="C261" s="8"/>
      <c r="D261" s="10">
        <v>24306.3</v>
      </c>
      <c r="E261" s="8"/>
      <c r="F261" s="10">
        <v>703</v>
      </c>
      <c r="G261" s="8"/>
      <c r="H261" s="8"/>
      <c r="I261" s="10">
        <v>552.6</v>
      </c>
      <c r="J261" s="8"/>
      <c r="K261" s="8"/>
      <c r="L261" s="8"/>
      <c r="M261" s="8"/>
      <c r="N261" s="8"/>
      <c r="O261" s="8"/>
      <c r="P261" s="8"/>
      <c r="Q261" s="8"/>
      <c r="R261" s="10">
        <v>8</v>
      </c>
      <c r="S261" s="8"/>
      <c r="T261" s="10">
        <v>1441.47</v>
      </c>
      <c r="U261" s="10">
        <v>1453.91</v>
      </c>
      <c r="V261" s="10">
        <v>31.86</v>
      </c>
      <c r="W261" s="10">
        <v>157.4</v>
      </c>
      <c r="X261" s="10">
        <v>5027611534</v>
      </c>
      <c r="Y261" s="10">
        <v>34213</v>
      </c>
      <c r="Z261" s="10">
        <v>92.13</v>
      </c>
      <c r="AA261" s="8"/>
      <c r="AB261" s="8"/>
      <c r="AC261" s="8"/>
      <c r="AD261" s="10">
        <v>4507.38</v>
      </c>
      <c r="AE261" s="10">
        <v>15023.96</v>
      </c>
      <c r="AF261" s="10">
        <v>13430.75</v>
      </c>
      <c r="AG261" s="10">
        <v>3.8</v>
      </c>
      <c r="AH261" s="10">
        <v>5</v>
      </c>
      <c r="AI261" s="8"/>
      <c r="AJ261" s="10">
        <v>100.1</v>
      </c>
      <c r="AK261" s="10">
        <v>2742.85</v>
      </c>
      <c r="AL261" s="10">
        <v>0.1</v>
      </c>
      <c r="AM261" s="10">
        <v>5.95</v>
      </c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10">
        <v>41323.199999999997</v>
      </c>
      <c r="BI261" s="10">
        <v>980.5</v>
      </c>
      <c r="BJ261" s="10">
        <v>4507.38</v>
      </c>
      <c r="BK261" s="10">
        <v>625.79999999999995</v>
      </c>
      <c r="BL261" s="10">
        <v>403.9</v>
      </c>
      <c r="BM261" s="10">
        <v>392.2</v>
      </c>
      <c r="BN261" s="10">
        <v>249.4</v>
      </c>
    </row>
    <row r="262" spans="1:66" ht="29.4" thickBot="1" x14ac:dyDescent="0.35">
      <c r="A262" s="7">
        <v>41153</v>
      </c>
      <c r="B262" s="12">
        <f t="shared" si="4"/>
        <v>27</v>
      </c>
      <c r="C262" s="8"/>
      <c r="D262" s="10">
        <v>24284.2</v>
      </c>
      <c r="E262" s="8"/>
      <c r="F262" s="10">
        <v>766</v>
      </c>
      <c r="G262" s="8"/>
      <c r="H262" s="8"/>
      <c r="I262" s="10">
        <v>599</v>
      </c>
      <c r="J262" s="8"/>
      <c r="K262" s="8"/>
      <c r="L262" s="8"/>
      <c r="M262" s="8"/>
      <c r="N262" s="8"/>
      <c r="O262" s="8"/>
      <c r="P262" s="8"/>
      <c r="Q262" s="8"/>
      <c r="R262" s="10">
        <v>8.25</v>
      </c>
      <c r="S262" s="8"/>
      <c r="T262" s="10">
        <v>1477.02</v>
      </c>
      <c r="U262" s="10">
        <v>1227.6500000000001</v>
      </c>
      <c r="V262" s="10">
        <v>31.69</v>
      </c>
      <c r="W262" s="10">
        <v>157.75</v>
      </c>
      <c r="X262" s="10">
        <v>4065667266</v>
      </c>
      <c r="Y262" s="10">
        <v>30947</v>
      </c>
      <c r="Z262" s="10">
        <v>93.9</v>
      </c>
      <c r="AA262" s="8"/>
      <c r="AB262" s="8"/>
      <c r="AC262" s="8"/>
      <c r="AD262" s="10">
        <v>4427.45</v>
      </c>
      <c r="AE262" s="10">
        <v>16685.240000000002</v>
      </c>
      <c r="AF262" s="10">
        <v>15099.83</v>
      </c>
      <c r="AG262" s="10">
        <v>3.8</v>
      </c>
      <c r="AH262" s="10">
        <v>5</v>
      </c>
      <c r="AI262" s="8"/>
      <c r="AJ262" s="10">
        <v>100.6</v>
      </c>
      <c r="AK262" s="10">
        <v>2772.45</v>
      </c>
      <c r="AL262" s="10">
        <v>0.55000000000000004</v>
      </c>
      <c r="AM262" s="10">
        <v>6.58</v>
      </c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10">
        <v>41317.5</v>
      </c>
      <c r="BI262" s="10">
        <v>974.2</v>
      </c>
      <c r="BJ262" s="10">
        <v>4427.45</v>
      </c>
      <c r="BK262" s="10">
        <v>612.71</v>
      </c>
      <c r="BL262" s="10">
        <v>404.9</v>
      </c>
      <c r="BM262" s="10">
        <v>616.4</v>
      </c>
      <c r="BN262" s="10">
        <v>249.5</v>
      </c>
    </row>
    <row r="263" spans="1:66" ht="29.4" thickBot="1" x14ac:dyDescent="0.35">
      <c r="A263" s="7">
        <v>41183</v>
      </c>
      <c r="B263" s="12">
        <f t="shared" si="4"/>
        <v>27</v>
      </c>
      <c r="C263" s="8"/>
      <c r="D263" s="10">
        <v>24437.8</v>
      </c>
      <c r="E263" s="8"/>
      <c r="F263" s="10">
        <v>1026</v>
      </c>
      <c r="G263" s="8"/>
      <c r="H263" s="8"/>
      <c r="I263" s="10">
        <v>560.70000000000005</v>
      </c>
      <c r="J263" s="8"/>
      <c r="K263" s="8"/>
      <c r="L263" s="8"/>
      <c r="M263" s="8"/>
      <c r="N263" s="8"/>
      <c r="O263" s="8"/>
      <c r="P263" s="8"/>
      <c r="Q263" s="8"/>
      <c r="R263" s="10">
        <v>8.25</v>
      </c>
      <c r="S263" s="8"/>
      <c r="T263" s="10">
        <v>1458.66</v>
      </c>
      <c r="U263" s="10">
        <v>1357.71</v>
      </c>
      <c r="V263" s="10">
        <v>31.12</v>
      </c>
      <c r="W263" s="10">
        <v>144.9</v>
      </c>
      <c r="X263" s="10">
        <v>7406951643</v>
      </c>
      <c r="Y263" s="10">
        <v>50152</v>
      </c>
      <c r="Z263" s="10">
        <v>92.33</v>
      </c>
      <c r="AA263" s="8"/>
      <c r="AB263" s="8"/>
      <c r="AC263" s="8"/>
      <c r="AD263" s="10">
        <v>4463.66</v>
      </c>
      <c r="AE263" s="10">
        <v>18812.02</v>
      </c>
      <c r="AF263" s="10">
        <v>17033.919999999998</v>
      </c>
      <c r="AG263" s="10">
        <v>3.9</v>
      </c>
      <c r="AH263" s="10">
        <v>5.0999999999999996</v>
      </c>
      <c r="AI263" s="8"/>
      <c r="AJ263" s="10">
        <v>100.5</v>
      </c>
      <c r="AK263" s="10">
        <v>2708.58</v>
      </c>
      <c r="AL263" s="10">
        <v>0.46</v>
      </c>
      <c r="AM263" s="10">
        <v>6.55</v>
      </c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10">
        <v>40544.800000000003</v>
      </c>
      <c r="BI263" s="10">
        <v>970.7</v>
      </c>
      <c r="BJ263" s="10">
        <v>4463.66</v>
      </c>
      <c r="BK263" s="10">
        <v>626.19000000000005</v>
      </c>
      <c r="BL263" s="10">
        <v>415.3</v>
      </c>
      <c r="BM263" s="10">
        <v>505.1</v>
      </c>
      <c r="BN263" s="10">
        <v>250.7</v>
      </c>
    </row>
    <row r="264" spans="1:66" ht="29.4" thickBot="1" x14ac:dyDescent="0.35">
      <c r="A264" s="7">
        <v>41214</v>
      </c>
      <c r="B264" s="12">
        <f t="shared" si="4"/>
        <v>27</v>
      </c>
      <c r="C264" s="8"/>
      <c r="D264" s="10">
        <v>24444.799999999999</v>
      </c>
      <c r="E264" s="8"/>
      <c r="F264" s="10">
        <v>1086</v>
      </c>
      <c r="G264" s="8"/>
      <c r="H264" s="8"/>
      <c r="I264" s="10">
        <v>553.1</v>
      </c>
      <c r="J264" s="8"/>
      <c r="K264" s="8"/>
      <c r="L264" s="8"/>
      <c r="M264" s="8"/>
      <c r="N264" s="8"/>
      <c r="O264" s="8"/>
      <c r="P264" s="8"/>
      <c r="Q264" s="8"/>
      <c r="R264" s="10">
        <v>8.25</v>
      </c>
      <c r="S264" s="8"/>
      <c r="T264" s="10">
        <v>1403.07</v>
      </c>
      <c r="U264" s="10">
        <v>1428.88</v>
      </c>
      <c r="V264" s="10">
        <v>31.3</v>
      </c>
      <c r="W264" s="10">
        <v>138.66999999999999</v>
      </c>
      <c r="X264" s="10">
        <v>7711896709</v>
      </c>
      <c r="Y264" s="10">
        <v>50307</v>
      </c>
      <c r="Z264" s="10">
        <v>88.01</v>
      </c>
      <c r="AA264" s="8"/>
      <c r="AB264" s="8"/>
      <c r="AC264" s="8"/>
      <c r="AD264" s="10">
        <v>4592.7700000000004</v>
      </c>
      <c r="AE264" s="10">
        <v>20547.41</v>
      </c>
      <c r="AF264" s="10">
        <v>18812.849999999999</v>
      </c>
      <c r="AG264" s="10">
        <v>3.9</v>
      </c>
      <c r="AH264" s="10">
        <v>5.2</v>
      </c>
      <c r="AI264" s="8"/>
      <c r="AJ264" s="10">
        <v>100.3</v>
      </c>
      <c r="AK264" s="10">
        <v>2748.67</v>
      </c>
      <c r="AL264" s="10">
        <v>0.34</v>
      </c>
      <c r="AM264" s="10">
        <v>6.47</v>
      </c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10">
        <v>40916.6</v>
      </c>
      <c r="BI264" s="10">
        <v>1400.7</v>
      </c>
      <c r="BJ264" s="10">
        <v>4592.7700000000004</v>
      </c>
      <c r="BK264" s="10">
        <v>654.98</v>
      </c>
      <c r="BL264" s="10">
        <v>416.1</v>
      </c>
      <c r="BM264" s="10">
        <v>325.3</v>
      </c>
      <c r="BN264" s="10">
        <v>252.5</v>
      </c>
    </row>
    <row r="265" spans="1:66" ht="29.4" thickBot="1" x14ac:dyDescent="0.35">
      <c r="A265" s="7">
        <v>41244</v>
      </c>
      <c r="B265" s="12">
        <f t="shared" si="4"/>
        <v>27</v>
      </c>
      <c r="C265" s="8"/>
      <c r="D265" s="10">
        <v>24741</v>
      </c>
      <c r="E265" s="8"/>
      <c r="F265" s="10">
        <v>699</v>
      </c>
      <c r="G265" s="8"/>
      <c r="H265" s="8"/>
      <c r="I265" s="10">
        <v>765.7</v>
      </c>
      <c r="J265" s="8"/>
      <c r="K265" s="8"/>
      <c r="L265" s="8"/>
      <c r="M265" s="8"/>
      <c r="N265" s="8"/>
      <c r="O265" s="8"/>
      <c r="P265" s="8"/>
      <c r="Q265" s="8"/>
      <c r="R265" s="10">
        <v>8.25</v>
      </c>
      <c r="S265" s="8"/>
      <c r="T265" s="10">
        <v>1460.69</v>
      </c>
      <c r="U265" s="10">
        <v>1474.76</v>
      </c>
      <c r="V265" s="10">
        <v>30.73</v>
      </c>
      <c r="W265" s="10">
        <v>143.69999999999999</v>
      </c>
      <c r="X265" s="10">
        <v>4538393313</v>
      </c>
      <c r="Y265" s="10">
        <v>20727</v>
      </c>
      <c r="Z265" s="10">
        <v>92.45</v>
      </c>
      <c r="AA265" s="8"/>
      <c r="AB265" s="8"/>
      <c r="AC265" s="8"/>
      <c r="AD265" s="10">
        <v>4645.26</v>
      </c>
      <c r="AE265" s="10">
        <v>23435.1</v>
      </c>
      <c r="AF265" s="10">
        <v>23174.720000000001</v>
      </c>
      <c r="AG265" s="10">
        <v>3.8</v>
      </c>
      <c r="AH265" s="10">
        <v>5.0999999999999996</v>
      </c>
      <c r="AI265" s="8"/>
      <c r="AJ265" s="10">
        <v>100.5</v>
      </c>
      <c r="AK265" s="10">
        <v>2716.61</v>
      </c>
      <c r="AL265" s="10">
        <v>0.54</v>
      </c>
      <c r="AM265" s="10">
        <v>6.58</v>
      </c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10">
        <v>40872.9</v>
      </c>
      <c r="BI265" s="10">
        <v>1400.7</v>
      </c>
      <c r="BJ265" s="10">
        <v>4645.26</v>
      </c>
      <c r="BK265" s="10">
        <v>661.11</v>
      </c>
      <c r="BL265" s="10">
        <v>433.3</v>
      </c>
      <c r="BM265" s="10">
        <v>137.1</v>
      </c>
      <c r="BN265" s="10">
        <v>254.4</v>
      </c>
    </row>
    <row r="266" spans="1:66" ht="29.4" thickBot="1" x14ac:dyDescent="0.35">
      <c r="A266" s="7">
        <v>41275</v>
      </c>
      <c r="B266" s="12">
        <f t="shared" si="4"/>
        <v>27</v>
      </c>
      <c r="C266" s="8"/>
      <c r="D266" s="10">
        <v>27164.6</v>
      </c>
      <c r="E266" s="8"/>
      <c r="F266" s="10">
        <v>760</v>
      </c>
      <c r="G266" s="8"/>
      <c r="H266" s="8"/>
      <c r="I266" s="10">
        <v>269.7</v>
      </c>
      <c r="J266" s="8"/>
      <c r="K266" s="8"/>
      <c r="L266" s="8"/>
      <c r="M266" s="8"/>
      <c r="N266" s="8"/>
      <c r="O266" s="8"/>
      <c r="P266" s="8"/>
      <c r="Q266" s="8"/>
      <c r="R266" s="10">
        <v>8.25</v>
      </c>
      <c r="S266" s="8"/>
      <c r="T266" s="10">
        <v>1530.72</v>
      </c>
      <c r="U266" s="10">
        <v>1456.91</v>
      </c>
      <c r="V266" s="10">
        <v>30.3</v>
      </c>
      <c r="W266" s="10">
        <v>142.09</v>
      </c>
      <c r="X266" s="10">
        <v>5479910470</v>
      </c>
      <c r="Y266" s="10">
        <v>44212</v>
      </c>
      <c r="Z266" s="10">
        <v>106.86</v>
      </c>
      <c r="AA266" s="8"/>
      <c r="AB266" s="8"/>
      <c r="AC266" s="8"/>
      <c r="AD266" s="10">
        <v>4977.8999999999996</v>
      </c>
      <c r="AE266" s="10">
        <v>1591.68</v>
      </c>
      <c r="AF266" s="10">
        <v>1303.29</v>
      </c>
      <c r="AG266" s="10">
        <v>4.5</v>
      </c>
      <c r="AH266" s="10">
        <v>6</v>
      </c>
      <c r="AI266" s="8"/>
      <c r="AJ266" s="10">
        <v>101</v>
      </c>
      <c r="AK266" s="10">
        <v>2690.63</v>
      </c>
      <c r="AL266" s="10">
        <v>0.97</v>
      </c>
      <c r="AM266" s="10">
        <v>7.07</v>
      </c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10">
        <v>50769.2</v>
      </c>
      <c r="BI266" s="10">
        <v>11389.8</v>
      </c>
      <c r="BJ266" s="10">
        <v>4977.8999999999996</v>
      </c>
      <c r="BK266" s="10">
        <v>906.64</v>
      </c>
      <c r="BL266" s="10">
        <v>420.9</v>
      </c>
      <c r="BM266" s="10">
        <v>79.2</v>
      </c>
      <c r="BN266" s="10">
        <v>255.7</v>
      </c>
    </row>
    <row r="267" spans="1:66" ht="29.4" thickBot="1" x14ac:dyDescent="0.35">
      <c r="A267" s="7">
        <v>41306</v>
      </c>
      <c r="B267" s="12">
        <f t="shared" si="4"/>
        <v>27</v>
      </c>
      <c r="C267" s="8"/>
      <c r="D267" s="10">
        <v>26348.7</v>
      </c>
      <c r="E267" s="8"/>
      <c r="F267" s="10">
        <v>757</v>
      </c>
      <c r="G267" s="8"/>
      <c r="H267" s="8"/>
      <c r="I267" s="10">
        <v>284.10000000000002</v>
      </c>
      <c r="J267" s="8"/>
      <c r="K267" s="8"/>
      <c r="L267" s="8"/>
      <c r="M267" s="8"/>
      <c r="N267" s="8"/>
      <c r="O267" s="8"/>
      <c r="P267" s="8"/>
      <c r="Q267" s="8"/>
      <c r="R267" s="10">
        <v>8.25</v>
      </c>
      <c r="S267" s="8"/>
      <c r="T267" s="10">
        <v>1514.43</v>
      </c>
      <c r="U267" s="10">
        <v>1419.88</v>
      </c>
      <c r="V267" s="10">
        <v>30.17</v>
      </c>
      <c r="W267" s="10">
        <v>137.4</v>
      </c>
      <c r="X267" s="10">
        <v>4242772388</v>
      </c>
      <c r="Y267" s="10">
        <v>32721</v>
      </c>
      <c r="Z267" s="10">
        <v>106.75</v>
      </c>
      <c r="AA267" s="8"/>
      <c r="AB267" s="8"/>
      <c r="AC267" s="8"/>
      <c r="AD267" s="10">
        <v>4899.16</v>
      </c>
      <c r="AE267" s="10">
        <v>3206.59</v>
      </c>
      <c r="AF267" s="10">
        <v>3110.9</v>
      </c>
      <c r="AG267" s="10">
        <v>4.3</v>
      </c>
      <c r="AH267" s="10">
        <v>5.8</v>
      </c>
      <c r="AI267" s="8"/>
      <c r="AJ267" s="10">
        <v>100.6</v>
      </c>
      <c r="AK267" s="10">
        <v>2678.63</v>
      </c>
      <c r="AL267" s="10">
        <v>0.56000000000000005</v>
      </c>
      <c r="AM267" s="10">
        <v>7.28</v>
      </c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10">
        <v>50644.6</v>
      </c>
      <c r="BI267" s="10">
        <v>11308.8</v>
      </c>
      <c r="BJ267" s="10">
        <v>4899.16</v>
      </c>
      <c r="BK267" s="10">
        <v>906.64</v>
      </c>
      <c r="BL267" s="10">
        <v>384.5</v>
      </c>
      <c r="BM267" s="10">
        <v>86.6</v>
      </c>
      <c r="BN267" s="10">
        <v>256.60000000000002</v>
      </c>
    </row>
    <row r="268" spans="1:66" ht="29.4" thickBot="1" x14ac:dyDescent="0.35">
      <c r="A268" s="7">
        <v>41334</v>
      </c>
      <c r="B268" s="12">
        <f t="shared" si="4"/>
        <v>27</v>
      </c>
      <c r="C268" s="8"/>
      <c r="D268" s="10">
        <v>26768.400000000001</v>
      </c>
      <c r="E268" s="8"/>
      <c r="F268" s="10">
        <v>910</v>
      </c>
      <c r="G268" s="8"/>
      <c r="H268" s="8"/>
      <c r="I268" s="10">
        <v>385.8</v>
      </c>
      <c r="J268" s="8"/>
      <c r="K268" s="8"/>
      <c r="L268" s="8"/>
      <c r="M268" s="8"/>
      <c r="N268" s="8"/>
      <c r="O268" s="8"/>
      <c r="P268" s="8"/>
      <c r="Q268" s="8"/>
      <c r="R268" s="10">
        <v>8.25</v>
      </c>
      <c r="S268" s="8"/>
      <c r="T268" s="10">
        <v>1465.81</v>
      </c>
      <c r="U268" s="10">
        <v>1517.39</v>
      </c>
      <c r="V268" s="10">
        <v>30.89</v>
      </c>
      <c r="W268" s="10">
        <v>134.08000000000001</v>
      </c>
      <c r="X268" s="10">
        <v>2240316559</v>
      </c>
      <c r="Y268" s="10">
        <v>20249</v>
      </c>
      <c r="Z268" s="10">
        <v>102.9</v>
      </c>
      <c r="AA268" s="8"/>
      <c r="AB268" s="8"/>
      <c r="AC268" s="8"/>
      <c r="AD268" s="10">
        <v>4841.93</v>
      </c>
      <c r="AE268" s="10">
        <v>5401.56</v>
      </c>
      <c r="AF268" s="10">
        <v>5110.68</v>
      </c>
      <c r="AG268" s="10">
        <v>4.3</v>
      </c>
      <c r="AH268" s="10">
        <v>5.7</v>
      </c>
      <c r="AI268" s="8"/>
      <c r="AJ268" s="10">
        <v>100.3</v>
      </c>
      <c r="AK268" s="10">
        <v>2682.58</v>
      </c>
      <c r="AL268" s="10">
        <v>0.34</v>
      </c>
      <c r="AM268" s="10">
        <v>7.02</v>
      </c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10">
        <v>50616.5</v>
      </c>
      <c r="BI268" s="10">
        <v>11301.7</v>
      </c>
      <c r="BJ268" s="10">
        <v>4841.93</v>
      </c>
      <c r="BK268" s="10">
        <v>902.66</v>
      </c>
      <c r="BL268" s="10">
        <v>419.2</v>
      </c>
      <c r="BM268" s="10">
        <v>122.5</v>
      </c>
      <c r="BN268" s="10">
        <v>257.2</v>
      </c>
    </row>
    <row r="269" spans="1:66" ht="29.4" thickBot="1" x14ac:dyDescent="0.35">
      <c r="A269" s="7">
        <v>41365</v>
      </c>
      <c r="B269" s="12">
        <f t="shared" si="4"/>
        <v>27</v>
      </c>
      <c r="C269" s="8"/>
      <c r="D269" s="10">
        <v>27198.6</v>
      </c>
      <c r="E269" s="8"/>
      <c r="F269" s="10">
        <v>863</v>
      </c>
      <c r="G269" s="8"/>
      <c r="H269" s="8"/>
      <c r="I269" s="10">
        <v>399.7</v>
      </c>
      <c r="J269" s="8"/>
      <c r="K269" s="8"/>
      <c r="L269" s="8"/>
      <c r="M269" s="8"/>
      <c r="N269" s="8"/>
      <c r="O269" s="8"/>
      <c r="P269" s="8"/>
      <c r="Q269" s="8"/>
      <c r="R269" s="10">
        <v>8.25</v>
      </c>
      <c r="S269" s="8"/>
      <c r="T269" s="10">
        <v>1383.88</v>
      </c>
      <c r="U269" s="10">
        <v>1585.44</v>
      </c>
      <c r="V269" s="10">
        <v>31.34</v>
      </c>
      <c r="W269" s="10">
        <v>124.15</v>
      </c>
      <c r="X269" s="10">
        <v>4917325307</v>
      </c>
      <c r="Y269" s="10">
        <v>35851</v>
      </c>
      <c r="Z269" s="10">
        <v>97.89</v>
      </c>
      <c r="AA269" s="8"/>
      <c r="AB269" s="8"/>
      <c r="AC269" s="8"/>
      <c r="AD269" s="10">
        <v>4790.1899999999996</v>
      </c>
      <c r="AE269" s="10">
        <v>7707.72</v>
      </c>
      <c r="AF269" s="10">
        <v>7311.63</v>
      </c>
      <c r="AG269" s="10">
        <v>4.2</v>
      </c>
      <c r="AH269" s="10">
        <v>5.6</v>
      </c>
      <c r="AI269" s="8"/>
      <c r="AJ269" s="10">
        <v>100.5</v>
      </c>
      <c r="AK269" s="10">
        <v>2696.73</v>
      </c>
      <c r="AL269" s="10">
        <v>0.51</v>
      </c>
      <c r="AM269" s="10">
        <v>7.23</v>
      </c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10">
        <v>49803.9</v>
      </c>
      <c r="BI269" s="10">
        <v>11301.1</v>
      </c>
      <c r="BJ269" s="10">
        <v>4790.1899999999996</v>
      </c>
      <c r="BK269" s="10">
        <v>899.36</v>
      </c>
      <c r="BL269" s="10">
        <v>407.2</v>
      </c>
      <c r="BM269" s="10">
        <v>139.6</v>
      </c>
      <c r="BN269" s="10">
        <v>257.89999999999998</v>
      </c>
    </row>
    <row r="270" spans="1:66" ht="29.4" thickBot="1" x14ac:dyDescent="0.35">
      <c r="A270" s="7">
        <v>41395</v>
      </c>
      <c r="B270" s="12">
        <f t="shared" si="4"/>
        <v>27</v>
      </c>
      <c r="C270" s="8"/>
      <c r="D270" s="10">
        <v>27377.1</v>
      </c>
      <c r="E270" s="8"/>
      <c r="F270" s="10">
        <v>809</v>
      </c>
      <c r="G270" s="8"/>
      <c r="H270" s="8"/>
      <c r="I270" s="10">
        <v>449</v>
      </c>
      <c r="J270" s="8"/>
      <c r="K270" s="8"/>
      <c r="L270" s="8"/>
      <c r="M270" s="8"/>
      <c r="N270" s="8"/>
      <c r="O270" s="8"/>
      <c r="P270" s="8"/>
      <c r="Q270" s="8"/>
      <c r="R270" s="10">
        <v>8.25</v>
      </c>
      <c r="S270" s="8"/>
      <c r="T270" s="10">
        <v>1399.14</v>
      </c>
      <c r="U270" s="10">
        <v>1577.26</v>
      </c>
      <c r="V270" s="10">
        <v>31.23</v>
      </c>
      <c r="W270" s="10">
        <v>123.4</v>
      </c>
      <c r="X270" s="10">
        <v>11721974750</v>
      </c>
      <c r="Y270" s="10">
        <v>66294</v>
      </c>
      <c r="Z270" s="10">
        <v>102.86</v>
      </c>
      <c r="AA270" s="8"/>
      <c r="AB270" s="8"/>
      <c r="AC270" s="8"/>
      <c r="AD270" s="10">
        <v>4909.1899999999996</v>
      </c>
      <c r="AE270" s="10">
        <v>9441.5499999999993</v>
      </c>
      <c r="AF270" s="10">
        <v>8871.42</v>
      </c>
      <c r="AG270" s="10">
        <v>3.9</v>
      </c>
      <c r="AH270" s="10">
        <v>5.2</v>
      </c>
      <c r="AI270" s="8"/>
      <c r="AJ270" s="10">
        <v>100.7</v>
      </c>
      <c r="AK270" s="10">
        <v>2727.79</v>
      </c>
      <c r="AL270" s="10">
        <v>0.66</v>
      </c>
      <c r="AM270" s="10">
        <v>7.38</v>
      </c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10">
        <v>49837.4</v>
      </c>
      <c r="BI270" s="10">
        <v>11384.1</v>
      </c>
      <c r="BJ270" s="10">
        <v>4909.1899999999996</v>
      </c>
      <c r="BK270" s="10">
        <v>894.78</v>
      </c>
      <c r="BL270" s="10">
        <v>414.7</v>
      </c>
      <c r="BM270" s="10">
        <v>157.5</v>
      </c>
      <c r="BN270" s="10">
        <v>258.89999999999998</v>
      </c>
    </row>
    <row r="271" spans="1:66" ht="29.4" thickBot="1" x14ac:dyDescent="0.35">
      <c r="A271" s="7">
        <v>41426</v>
      </c>
      <c r="B271" s="12">
        <f t="shared" si="4"/>
        <v>27</v>
      </c>
      <c r="C271" s="8"/>
      <c r="D271" s="10">
        <v>27593.4</v>
      </c>
      <c r="E271" s="8"/>
      <c r="F271" s="10">
        <v>1171</v>
      </c>
      <c r="G271" s="8"/>
      <c r="H271" s="8"/>
      <c r="I271" s="10">
        <v>546.6</v>
      </c>
      <c r="J271" s="8"/>
      <c r="K271" s="8"/>
      <c r="L271" s="8"/>
      <c r="M271" s="8"/>
      <c r="N271" s="8"/>
      <c r="O271" s="8"/>
      <c r="P271" s="8"/>
      <c r="Q271" s="8"/>
      <c r="R271" s="10">
        <v>8.25</v>
      </c>
      <c r="S271" s="8"/>
      <c r="T271" s="10">
        <v>1316.66</v>
      </c>
      <c r="U271" s="10">
        <v>1489.34</v>
      </c>
      <c r="V271" s="10">
        <v>31.83</v>
      </c>
      <c r="W271" s="10">
        <v>109.1</v>
      </c>
      <c r="X271" s="10">
        <v>4929643762</v>
      </c>
      <c r="Y271" s="10">
        <v>46524</v>
      </c>
      <c r="Z271" s="10">
        <v>90.62</v>
      </c>
      <c r="AA271" s="8"/>
      <c r="AB271" s="8"/>
      <c r="AC271" s="8"/>
      <c r="AD271" s="10">
        <v>4949.33</v>
      </c>
      <c r="AE271" s="10">
        <v>11370.69</v>
      </c>
      <c r="AF271" s="10">
        <v>10835.39</v>
      </c>
      <c r="AG271" s="10">
        <v>4.0999999999999996</v>
      </c>
      <c r="AH271" s="10">
        <v>5.4</v>
      </c>
      <c r="AI271" s="8"/>
      <c r="AJ271" s="10">
        <v>100.4</v>
      </c>
      <c r="AK271" s="10">
        <v>2739.33</v>
      </c>
      <c r="AL271" s="10">
        <v>0.42</v>
      </c>
      <c r="AM271" s="10">
        <v>6.88</v>
      </c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10">
        <v>49645.5</v>
      </c>
      <c r="BI271" s="10">
        <v>11269.5</v>
      </c>
      <c r="BJ271" s="10">
        <v>4949.33</v>
      </c>
      <c r="BK271" s="10">
        <v>894.78</v>
      </c>
      <c r="BL271" s="10">
        <v>389.4</v>
      </c>
      <c r="BM271" s="10">
        <v>171.8</v>
      </c>
      <c r="BN271" s="10">
        <v>260.2</v>
      </c>
    </row>
    <row r="272" spans="1:66" ht="29.4" thickBot="1" x14ac:dyDescent="0.35">
      <c r="A272" s="7">
        <v>41456</v>
      </c>
      <c r="B272" s="12">
        <f t="shared" si="4"/>
        <v>27</v>
      </c>
      <c r="C272" s="8"/>
      <c r="D272" s="10">
        <v>28212.3</v>
      </c>
      <c r="E272" s="8"/>
      <c r="F272" s="10">
        <v>1062</v>
      </c>
      <c r="G272" s="8"/>
      <c r="H272" s="8"/>
      <c r="I272" s="10">
        <v>562.20000000000005</v>
      </c>
      <c r="J272" s="8"/>
      <c r="K272" s="8"/>
      <c r="L272" s="8"/>
      <c r="M272" s="8"/>
      <c r="N272" s="8"/>
      <c r="O272" s="8"/>
      <c r="P272" s="8"/>
      <c r="Q272" s="8"/>
      <c r="R272" s="10">
        <v>8.25</v>
      </c>
      <c r="S272" s="8"/>
      <c r="T272" s="10">
        <v>1381.93</v>
      </c>
      <c r="U272" s="10">
        <v>1356.65</v>
      </c>
      <c r="V272" s="10">
        <v>32.43</v>
      </c>
      <c r="W272" s="10">
        <v>128.61000000000001</v>
      </c>
      <c r="X272" s="10">
        <v>3420378375</v>
      </c>
      <c r="Y272" s="10">
        <v>30777</v>
      </c>
      <c r="Z272" s="10">
        <v>97.83</v>
      </c>
      <c r="AA272" s="8"/>
      <c r="AB272" s="8"/>
      <c r="AC272" s="8"/>
      <c r="AD272" s="10">
        <v>4951.26</v>
      </c>
      <c r="AE272" s="10">
        <v>13574.88</v>
      </c>
      <c r="AF272" s="10">
        <v>12837.95</v>
      </c>
      <c r="AG272" s="10">
        <v>4</v>
      </c>
      <c r="AH272" s="10">
        <v>5.3</v>
      </c>
      <c r="AI272" s="8"/>
      <c r="AJ272" s="10">
        <v>100.8</v>
      </c>
      <c r="AK272" s="10">
        <v>2828.23</v>
      </c>
      <c r="AL272" s="10">
        <v>0.82</v>
      </c>
      <c r="AM272" s="10">
        <v>6.45</v>
      </c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10">
        <v>49568.1</v>
      </c>
      <c r="BI272" s="10">
        <v>11266.5</v>
      </c>
      <c r="BJ272" s="10">
        <v>4951.26</v>
      </c>
      <c r="BK272" s="10">
        <v>893.68</v>
      </c>
      <c r="BL272" s="10">
        <v>399.9</v>
      </c>
      <c r="BM272" s="10">
        <v>296.39999999999998</v>
      </c>
      <c r="BN272" s="10">
        <v>261.7</v>
      </c>
    </row>
    <row r="273" spans="1:66" ht="29.4" thickBot="1" x14ac:dyDescent="0.35">
      <c r="A273" s="7">
        <v>41487</v>
      </c>
      <c r="B273" s="12">
        <f t="shared" si="4"/>
        <v>27</v>
      </c>
      <c r="C273" s="8"/>
      <c r="D273" s="10">
        <v>28443.9</v>
      </c>
      <c r="E273" s="8"/>
      <c r="F273" s="10">
        <v>1132</v>
      </c>
      <c r="G273" s="8"/>
      <c r="H273" s="8"/>
      <c r="I273" s="10">
        <v>555.6</v>
      </c>
      <c r="J273" s="8"/>
      <c r="K273" s="8"/>
      <c r="L273" s="8"/>
      <c r="M273" s="8"/>
      <c r="N273" s="8"/>
      <c r="O273" s="8"/>
      <c r="P273" s="8"/>
      <c r="Q273" s="8"/>
      <c r="R273" s="10">
        <v>8.25</v>
      </c>
      <c r="S273" s="8"/>
      <c r="T273" s="10">
        <v>1383.65</v>
      </c>
      <c r="U273" s="10">
        <v>1412.69</v>
      </c>
      <c r="V273" s="10">
        <v>33.049999999999997</v>
      </c>
      <c r="W273" s="10">
        <v>131.9</v>
      </c>
      <c r="X273" s="10">
        <v>2616597483</v>
      </c>
      <c r="Y273" s="10">
        <v>24895</v>
      </c>
      <c r="Z273" s="10">
        <v>89.82</v>
      </c>
      <c r="AA273" s="8"/>
      <c r="AB273" s="8"/>
      <c r="AC273" s="8"/>
      <c r="AD273" s="10">
        <v>4969.57</v>
      </c>
      <c r="AE273" s="10">
        <v>15472.14</v>
      </c>
      <c r="AF273" s="10">
        <v>14623.52</v>
      </c>
      <c r="AG273" s="10">
        <v>4</v>
      </c>
      <c r="AH273" s="10">
        <v>5.2</v>
      </c>
      <c r="AI273" s="8"/>
      <c r="AJ273" s="10">
        <v>100.1</v>
      </c>
      <c r="AK273" s="10">
        <v>2858.04</v>
      </c>
      <c r="AL273" s="10">
        <v>0.14000000000000001</v>
      </c>
      <c r="AM273" s="10">
        <v>6.49</v>
      </c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10">
        <v>49550.6</v>
      </c>
      <c r="BI273" s="10">
        <v>11270.5</v>
      </c>
      <c r="BJ273" s="10">
        <v>4969.57</v>
      </c>
      <c r="BK273" s="10">
        <v>890.66</v>
      </c>
      <c r="BL273" s="10">
        <v>405.1</v>
      </c>
      <c r="BM273" s="10">
        <v>402.4</v>
      </c>
      <c r="BN273" s="10">
        <v>263.2</v>
      </c>
    </row>
    <row r="274" spans="1:66" ht="29.4" thickBot="1" x14ac:dyDescent="0.35">
      <c r="A274" s="7">
        <v>41518</v>
      </c>
      <c r="B274" s="12">
        <f t="shared" si="4"/>
        <v>27</v>
      </c>
      <c r="C274" s="8"/>
      <c r="D274" s="10">
        <v>28499.9</v>
      </c>
      <c r="E274" s="8"/>
      <c r="F274" s="10">
        <v>2003</v>
      </c>
      <c r="G274" s="8"/>
      <c r="H274" s="8"/>
      <c r="I274" s="10">
        <v>601.4</v>
      </c>
      <c r="J274" s="8"/>
      <c r="K274" s="8"/>
      <c r="L274" s="8"/>
      <c r="M274" s="8"/>
      <c r="N274" s="8"/>
      <c r="O274" s="8"/>
      <c r="P274" s="8"/>
      <c r="Q274" s="8"/>
      <c r="R274" s="10">
        <v>8.25</v>
      </c>
      <c r="S274" s="8"/>
      <c r="T274" s="10">
        <v>1448.44</v>
      </c>
      <c r="U274" s="10">
        <v>1300.54</v>
      </c>
      <c r="V274" s="10">
        <v>32.74</v>
      </c>
      <c r="W274" s="10">
        <v>144.15</v>
      </c>
      <c r="X274" s="10">
        <v>5458073444</v>
      </c>
      <c r="Y274" s="10">
        <v>29100</v>
      </c>
      <c r="Z274" s="10">
        <v>95.83</v>
      </c>
      <c r="AA274" s="8"/>
      <c r="AB274" s="8"/>
      <c r="AC274" s="8"/>
      <c r="AD274" s="10">
        <v>5027.1099999999997</v>
      </c>
      <c r="AE274" s="10">
        <v>17417.5</v>
      </c>
      <c r="AF274" s="10">
        <v>16504.240000000002</v>
      </c>
      <c r="AG274" s="10">
        <v>4</v>
      </c>
      <c r="AH274" s="10">
        <v>5.3</v>
      </c>
      <c r="AI274" s="8"/>
      <c r="AJ274" s="10">
        <v>100.2</v>
      </c>
      <c r="AK274" s="10">
        <v>2884.79</v>
      </c>
      <c r="AL274" s="10">
        <v>0.21</v>
      </c>
      <c r="AM274" s="10">
        <v>6.13</v>
      </c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10">
        <v>49539.4</v>
      </c>
      <c r="BI274" s="10">
        <v>11264.2</v>
      </c>
      <c r="BJ274" s="10">
        <v>5027.1099999999997</v>
      </c>
      <c r="BK274" s="10">
        <v>909.99</v>
      </c>
      <c r="BL274" s="10">
        <v>412.3</v>
      </c>
      <c r="BM274" s="10">
        <v>623.20000000000005</v>
      </c>
      <c r="BN274" s="10">
        <v>264.5</v>
      </c>
    </row>
    <row r="275" spans="1:66" ht="29.4" thickBot="1" x14ac:dyDescent="0.35">
      <c r="A275" s="7">
        <v>41548</v>
      </c>
      <c r="B275" s="12">
        <f t="shared" si="4"/>
        <v>27</v>
      </c>
      <c r="C275" s="8"/>
      <c r="D275" s="10">
        <v>28352.6</v>
      </c>
      <c r="E275" s="8"/>
      <c r="F275" s="10">
        <v>1504</v>
      </c>
      <c r="G275" s="8"/>
      <c r="H275" s="8"/>
      <c r="I275" s="10">
        <v>591.9</v>
      </c>
      <c r="J275" s="8"/>
      <c r="K275" s="8"/>
      <c r="L275" s="8"/>
      <c r="M275" s="8"/>
      <c r="N275" s="8"/>
      <c r="O275" s="8"/>
      <c r="P275" s="8"/>
      <c r="Q275" s="8"/>
      <c r="R275" s="10">
        <v>8.25</v>
      </c>
      <c r="S275" s="8"/>
      <c r="T275" s="10">
        <v>1505.32</v>
      </c>
      <c r="U275" s="10">
        <v>1322.76</v>
      </c>
      <c r="V275" s="10">
        <v>31.74</v>
      </c>
      <c r="W275" s="10">
        <v>150.4</v>
      </c>
      <c r="X275" s="10">
        <v>7217330638</v>
      </c>
      <c r="Y275" s="10">
        <v>36550</v>
      </c>
      <c r="Z275" s="10">
        <v>102.85</v>
      </c>
      <c r="AA275" s="8"/>
      <c r="AB275" s="8"/>
      <c r="AC275" s="8"/>
      <c r="AD275" s="10">
        <v>5109.13</v>
      </c>
      <c r="AE275" s="10">
        <v>19700.87</v>
      </c>
      <c r="AF275" s="10">
        <v>18564.02</v>
      </c>
      <c r="AG275" s="10">
        <v>4.0999999999999996</v>
      </c>
      <c r="AH275" s="10">
        <v>5.5</v>
      </c>
      <c r="AI275" s="8"/>
      <c r="AJ275" s="10">
        <v>100.6</v>
      </c>
      <c r="AK275" s="10">
        <v>2847.35</v>
      </c>
      <c r="AL275" s="10">
        <v>0.56999999999999995</v>
      </c>
      <c r="AM275" s="10">
        <v>6.25</v>
      </c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10">
        <v>55778.8</v>
      </c>
      <c r="BI275" s="10">
        <v>11264.7</v>
      </c>
      <c r="BJ275" s="10">
        <v>5109.13</v>
      </c>
      <c r="BK275" s="10">
        <v>933.13</v>
      </c>
      <c r="BL275" s="10">
        <v>441.6</v>
      </c>
      <c r="BM275" s="10">
        <v>611.70000000000005</v>
      </c>
      <c r="BN275" s="10">
        <v>265.5</v>
      </c>
    </row>
    <row r="276" spans="1:66" ht="29.4" thickBot="1" x14ac:dyDescent="0.35">
      <c r="A276" s="7">
        <v>41579</v>
      </c>
      <c r="B276" s="12">
        <f t="shared" si="4"/>
        <v>27</v>
      </c>
      <c r="C276" s="8"/>
      <c r="D276" s="10">
        <v>28276.400000000001</v>
      </c>
      <c r="E276" s="8"/>
      <c r="F276" s="10">
        <v>1821</v>
      </c>
      <c r="G276" s="8"/>
      <c r="H276" s="8"/>
      <c r="I276" s="10">
        <v>586.1</v>
      </c>
      <c r="J276" s="8"/>
      <c r="K276" s="8"/>
      <c r="L276" s="8"/>
      <c r="M276" s="8"/>
      <c r="N276" s="8"/>
      <c r="O276" s="8"/>
      <c r="P276" s="8"/>
      <c r="Q276" s="8"/>
      <c r="R276" s="10">
        <v>8.25</v>
      </c>
      <c r="S276" s="8"/>
      <c r="T276" s="10">
        <v>1495.24</v>
      </c>
      <c r="U276" s="10">
        <v>1324.48</v>
      </c>
      <c r="V276" s="10">
        <v>32.450000000000003</v>
      </c>
      <c r="W276" s="10">
        <v>143.1</v>
      </c>
      <c r="X276" s="10">
        <v>7479374115</v>
      </c>
      <c r="Y276" s="10">
        <v>32310</v>
      </c>
      <c r="Z276" s="10">
        <v>102.91</v>
      </c>
      <c r="AA276" s="8"/>
      <c r="AB276" s="8"/>
      <c r="AC276" s="8"/>
      <c r="AD276" s="10">
        <v>5210.2</v>
      </c>
      <c r="AE276" s="10">
        <v>21570.16</v>
      </c>
      <c r="AF276" s="10">
        <v>20539.86</v>
      </c>
      <c r="AG276" s="10">
        <v>4.0999999999999996</v>
      </c>
      <c r="AH276" s="10">
        <v>5.4</v>
      </c>
      <c r="AI276" s="8"/>
      <c r="AJ276" s="10">
        <v>100.6</v>
      </c>
      <c r="AK276" s="10">
        <v>2845.19</v>
      </c>
      <c r="AL276" s="10">
        <v>0.56000000000000005</v>
      </c>
      <c r="AM276" s="10">
        <v>6.48</v>
      </c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10">
        <v>55890.7</v>
      </c>
      <c r="BI276" s="10">
        <v>11395</v>
      </c>
      <c r="BJ276" s="10">
        <v>5210.2</v>
      </c>
      <c r="BK276" s="10">
        <v>941.8</v>
      </c>
      <c r="BL276" s="10">
        <v>419.3</v>
      </c>
      <c r="BM276" s="10">
        <v>356.2</v>
      </c>
      <c r="BN276" s="10">
        <v>266.2</v>
      </c>
    </row>
    <row r="277" spans="1:66" ht="29.4" thickBot="1" x14ac:dyDescent="0.35">
      <c r="A277" s="7">
        <v>41609</v>
      </c>
      <c r="B277" s="12">
        <f t="shared" si="4"/>
        <v>27</v>
      </c>
      <c r="C277" s="8"/>
      <c r="D277" s="10">
        <v>28873.3</v>
      </c>
      <c r="E277" s="8"/>
      <c r="F277" s="10">
        <v>2277</v>
      </c>
      <c r="G277" s="8"/>
      <c r="H277" s="8"/>
      <c r="I277" s="10">
        <v>787.4</v>
      </c>
      <c r="J277" s="8"/>
      <c r="K277" s="8"/>
      <c r="L277" s="8"/>
      <c r="M277" s="8"/>
      <c r="N277" s="8"/>
      <c r="O277" s="8"/>
      <c r="P277" s="8"/>
      <c r="Q277" s="8"/>
      <c r="R277" s="10">
        <v>8.25</v>
      </c>
      <c r="S277" s="8"/>
      <c r="T277" s="10">
        <v>1475.4</v>
      </c>
      <c r="U277" s="10">
        <v>1451.43</v>
      </c>
      <c r="V277" s="10">
        <v>33.26</v>
      </c>
      <c r="W277" s="10">
        <v>138.75</v>
      </c>
      <c r="X277" s="10">
        <v>3192747255</v>
      </c>
      <c r="Y277" s="10">
        <v>20972</v>
      </c>
      <c r="Z277" s="10">
        <v>101.17</v>
      </c>
      <c r="AA277" s="8"/>
      <c r="AB277" s="8"/>
      <c r="AC277" s="8"/>
      <c r="AD277" s="10">
        <v>5338.13</v>
      </c>
      <c r="AE277" s="10">
        <v>24442.69</v>
      </c>
      <c r="AF277" s="10">
        <v>25290.91</v>
      </c>
      <c r="AG277" s="10">
        <v>4.2</v>
      </c>
      <c r="AH277" s="10">
        <v>5.6</v>
      </c>
      <c r="AI277" s="8"/>
      <c r="AJ277" s="10">
        <v>100.5</v>
      </c>
      <c r="AK277" s="10">
        <v>2922.79</v>
      </c>
      <c r="AL277" s="10">
        <v>0.51</v>
      </c>
      <c r="AM277" s="10">
        <v>6.45</v>
      </c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10">
        <v>55834.6</v>
      </c>
      <c r="BI277" s="10">
        <v>11394.9</v>
      </c>
      <c r="BJ277" s="10">
        <v>5338.13</v>
      </c>
      <c r="BK277" s="10">
        <v>979.7</v>
      </c>
      <c r="BL277" s="10">
        <v>444.5</v>
      </c>
      <c r="BM277" s="10">
        <v>138.1</v>
      </c>
      <c r="BN277" s="10">
        <v>266.60000000000002</v>
      </c>
    </row>
    <row r="278" spans="1:66" ht="29.4" thickBot="1" x14ac:dyDescent="0.35">
      <c r="A278" s="7">
        <v>41640</v>
      </c>
      <c r="B278" s="12">
        <f t="shared" si="4"/>
        <v>27</v>
      </c>
      <c r="C278" s="8"/>
      <c r="D278" s="10">
        <v>31155.599999999999</v>
      </c>
      <c r="E278" s="8"/>
      <c r="F278" s="10">
        <v>1110</v>
      </c>
      <c r="G278" s="8"/>
      <c r="H278" s="8"/>
      <c r="I278" s="10">
        <v>263.3</v>
      </c>
      <c r="J278" s="8"/>
      <c r="K278" s="8"/>
      <c r="L278" s="8"/>
      <c r="M278" s="8"/>
      <c r="N278" s="8"/>
      <c r="O278" s="8"/>
      <c r="P278" s="8"/>
      <c r="Q278" s="8"/>
      <c r="R278" s="10">
        <v>8.25</v>
      </c>
      <c r="S278" s="8"/>
      <c r="T278" s="10">
        <v>1478.06</v>
      </c>
      <c r="U278" s="10">
        <v>1518.54</v>
      </c>
      <c r="V278" s="10">
        <v>33.869999999999997</v>
      </c>
      <c r="W278" s="10">
        <v>145.16</v>
      </c>
      <c r="X278" s="10">
        <v>7249961710</v>
      </c>
      <c r="Y278" s="10">
        <v>45830</v>
      </c>
      <c r="Z278" s="10">
        <v>98.65</v>
      </c>
      <c r="AA278" s="8"/>
      <c r="AB278" s="8"/>
      <c r="AC278" s="8"/>
      <c r="AD278" s="10">
        <v>5722.24</v>
      </c>
      <c r="AE278" s="10">
        <v>1726.26</v>
      </c>
      <c r="AF278" s="10">
        <v>981.07</v>
      </c>
      <c r="AG278" s="10">
        <v>4.2</v>
      </c>
      <c r="AH278" s="10">
        <v>5.6</v>
      </c>
      <c r="AI278" s="8"/>
      <c r="AJ278" s="10">
        <v>100.6</v>
      </c>
      <c r="AK278" s="10">
        <v>2900.64</v>
      </c>
      <c r="AL278" s="10">
        <v>0.59</v>
      </c>
      <c r="AM278" s="10">
        <v>6.05</v>
      </c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10">
        <v>55794.2</v>
      </c>
      <c r="BI278" s="10">
        <v>11399.1</v>
      </c>
      <c r="BJ278" s="10">
        <v>5722.24</v>
      </c>
      <c r="BK278" s="10">
        <v>1289.8499999999999</v>
      </c>
      <c r="BL278" s="10">
        <v>434.7</v>
      </c>
      <c r="BM278" s="10">
        <v>81.3</v>
      </c>
      <c r="BN278" s="10">
        <v>266.89999999999998</v>
      </c>
    </row>
    <row r="279" spans="1:66" ht="29.4" thickBot="1" x14ac:dyDescent="0.35">
      <c r="A279" s="7">
        <v>41671</v>
      </c>
      <c r="B279" s="12">
        <f t="shared" si="4"/>
        <v>27</v>
      </c>
      <c r="C279" s="8"/>
      <c r="D279" s="10">
        <v>29861.200000000001</v>
      </c>
      <c r="E279" s="8"/>
      <c r="F279" s="10">
        <v>1258</v>
      </c>
      <c r="G279" s="8"/>
      <c r="H279" s="8"/>
      <c r="I279" s="10">
        <v>286.39999999999998</v>
      </c>
      <c r="J279" s="8"/>
      <c r="K279" s="8"/>
      <c r="L279" s="8"/>
      <c r="M279" s="8"/>
      <c r="N279" s="8"/>
      <c r="O279" s="8"/>
      <c r="P279" s="8"/>
      <c r="Q279" s="8"/>
      <c r="R279" s="10">
        <v>8.25</v>
      </c>
      <c r="S279" s="8"/>
      <c r="T279" s="10">
        <v>1475.62</v>
      </c>
      <c r="U279" s="10">
        <v>1425.86</v>
      </c>
      <c r="V279" s="10">
        <v>34.86</v>
      </c>
      <c r="W279" s="10">
        <v>139.19999999999999</v>
      </c>
      <c r="X279" s="10">
        <v>12526204042</v>
      </c>
      <c r="Y279" s="10">
        <v>64364</v>
      </c>
      <c r="Z279" s="10">
        <v>94.66</v>
      </c>
      <c r="AA279" s="8"/>
      <c r="AB279" s="8"/>
      <c r="AC279" s="8"/>
      <c r="AD279" s="10">
        <v>5733.57</v>
      </c>
      <c r="AE279" s="10">
        <v>3579.83</v>
      </c>
      <c r="AF279" s="10">
        <v>3373.52</v>
      </c>
      <c r="AG279" s="10">
        <v>4.2</v>
      </c>
      <c r="AH279" s="10">
        <v>5.6</v>
      </c>
      <c r="AI279" s="8"/>
      <c r="AJ279" s="10">
        <v>100.7</v>
      </c>
      <c r="AK279" s="10">
        <v>3079.94</v>
      </c>
      <c r="AL279" s="10">
        <v>0.7</v>
      </c>
      <c r="AM279" s="10">
        <v>6.2</v>
      </c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10">
        <v>55750.9</v>
      </c>
      <c r="BI279" s="10">
        <v>11399</v>
      </c>
      <c r="BJ279" s="10">
        <v>5733.57</v>
      </c>
      <c r="BK279" s="10">
        <v>1289.6400000000001</v>
      </c>
      <c r="BL279" s="10">
        <v>387</v>
      </c>
      <c r="BM279" s="10">
        <v>89.1</v>
      </c>
      <c r="BN279" s="10">
        <v>267.5</v>
      </c>
    </row>
    <row r="280" spans="1:66" ht="29.4" thickBot="1" x14ac:dyDescent="0.35">
      <c r="A280" s="7">
        <v>41699</v>
      </c>
      <c r="B280" s="12">
        <f t="shared" si="4"/>
        <v>27</v>
      </c>
      <c r="C280" s="8"/>
      <c r="D280" s="10">
        <v>30169</v>
      </c>
      <c r="E280" s="8"/>
      <c r="F280" s="10">
        <v>1362</v>
      </c>
      <c r="G280" s="8"/>
      <c r="H280" s="8"/>
      <c r="I280" s="10">
        <v>384.5</v>
      </c>
      <c r="J280" s="8"/>
      <c r="K280" s="8"/>
      <c r="L280" s="8"/>
      <c r="M280" s="8"/>
      <c r="N280" s="8"/>
      <c r="O280" s="8"/>
      <c r="P280" s="8"/>
      <c r="Q280" s="8"/>
      <c r="R280" s="10">
        <v>8.25</v>
      </c>
      <c r="S280" s="8"/>
      <c r="T280" s="10">
        <v>1316.31</v>
      </c>
      <c r="U280" s="10">
        <v>1431.11</v>
      </c>
      <c r="V280" s="10">
        <v>36.17</v>
      </c>
      <c r="W280" s="10">
        <v>135.5</v>
      </c>
      <c r="X280" s="10">
        <v>9202294959</v>
      </c>
      <c r="Y280" s="10">
        <v>59235</v>
      </c>
      <c r="Z280" s="10">
        <v>78.45</v>
      </c>
      <c r="AA280" s="8"/>
      <c r="AB280" s="8"/>
      <c r="AC280" s="8"/>
      <c r="AD280" s="10">
        <v>5754.95</v>
      </c>
      <c r="AE280" s="10">
        <v>5960.42</v>
      </c>
      <c r="AF280" s="10">
        <v>5432.04</v>
      </c>
      <c r="AG280" s="10">
        <v>4</v>
      </c>
      <c r="AH280" s="10">
        <v>5.4</v>
      </c>
      <c r="AI280" s="8"/>
      <c r="AJ280" s="10">
        <v>101</v>
      </c>
      <c r="AK280" s="10">
        <v>3145.34</v>
      </c>
      <c r="AL280" s="10">
        <v>1.02</v>
      </c>
      <c r="AM280" s="10">
        <v>6.92</v>
      </c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10">
        <v>55666.9</v>
      </c>
      <c r="BI280" s="10">
        <v>11322.6</v>
      </c>
      <c r="BJ280" s="10">
        <v>5754.95</v>
      </c>
      <c r="BK280" s="10">
        <v>1284.8900000000001</v>
      </c>
      <c r="BL280" s="10">
        <v>422</v>
      </c>
      <c r="BM280" s="10">
        <v>126.3</v>
      </c>
      <c r="BN280" s="10">
        <v>268.89999999999998</v>
      </c>
    </row>
    <row r="281" spans="1:66" ht="29.4" thickBot="1" x14ac:dyDescent="0.35">
      <c r="A281" s="7">
        <v>41730</v>
      </c>
      <c r="B281" s="12">
        <f t="shared" si="4"/>
        <v>27</v>
      </c>
      <c r="C281" s="8"/>
      <c r="D281" s="10">
        <v>29519.3</v>
      </c>
      <c r="E281" s="8"/>
      <c r="F281" s="10">
        <v>943</v>
      </c>
      <c r="G281" s="8"/>
      <c r="H281" s="8"/>
      <c r="I281" s="10">
        <v>402.5</v>
      </c>
      <c r="J281" s="8"/>
      <c r="K281" s="8"/>
      <c r="L281" s="8"/>
      <c r="M281" s="8"/>
      <c r="N281" s="8"/>
      <c r="O281" s="8"/>
      <c r="P281" s="8"/>
      <c r="Q281" s="8"/>
      <c r="R281" s="10">
        <v>8.25</v>
      </c>
      <c r="S281" s="8"/>
      <c r="T281" s="10">
        <v>1338.35</v>
      </c>
      <c r="U281" s="10">
        <v>1394.49</v>
      </c>
      <c r="V281" s="10">
        <v>35.619999999999997</v>
      </c>
      <c r="W281" s="10">
        <v>128.77000000000001</v>
      </c>
      <c r="X281" s="10">
        <v>4217126105</v>
      </c>
      <c r="Y281" s="10">
        <v>35582</v>
      </c>
      <c r="Z281" s="10">
        <v>72.650000000000006</v>
      </c>
      <c r="AA281" s="8"/>
      <c r="AB281" s="8"/>
      <c r="AC281" s="8"/>
      <c r="AD281" s="10">
        <v>5707.24</v>
      </c>
      <c r="AE281" s="10">
        <v>8498.33</v>
      </c>
      <c r="AF281" s="10">
        <v>7778.66</v>
      </c>
      <c r="AG281" s="10">
        <v>4</v>
      </c>
      <c r="AH281" s="10">
        <v>5.3</v>
      </c>
      <c r="AI281" s="8"/>
      <c r="AJ281" s="10">
        <v>100.9</v>
      </c>
      <c r="AK281" s="10">
        <v>3122.51</v>
      </c>
      <c r="AL281" s="10">
        <v>0.9</v>
      </c>
      <c r="AM281" s="10">
        <v>7.33</v>
      </c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10">
        <v>54881.5</v>
      </c>
      <c r="BI281" s="10">
        <v>11322.6</v>
      </c>
      <c r="BJ281" s="10">
        <v>5707.24</v>
      </c>
      <c r="BK281" s="10">
        <v>1276.04</v>
      </c>
      <c r="BL281" s="10">
        <v>405.6</v>
      </c>
      <c r="BM281" s="10">
        <v>145</v>
      </c>
      <c r="BN281" s="10">
        <v>271.10000000000002</v>
      </c>
    </row>
    <row r="282" spans="1:66" ht="29.4" thickBot="1" x14ac:dyDescent="0.35">
      <c r="A282" s="7">
        <v>41760</v>
      </c>
      <c r="B282" s="12">
        <f t="shared" si="4"/>
        <v>27</v>
      </c>
      <c r="C282" s="8"/>
      <c r="D282" s="10">
        <v>29879</v>
      </c>
      <c r="E282" s="8"/>
      <c r="F282" s="10">
        <v>934</v>
      </c>
      <c r="G282" s="8"/>
      <c r="H282" s="8"/>
      <c r="I282" s="10">
        <v>441.8</v>
      </c>
      <c r="J282" s="8"/>
      <c r="K282" s="8"/>
      <c r="L282" s="8"/>
      <c r="M282" s="8"/>
      <c r="N282" s="8"/>
      <c r="O282" s="8"/>
      <c r="P282" s="8"/>
      <c r="Q282" s="8"/>
      <c r="R282" s="10">
        <v>8.25</v>
      </c>
      <c r="S282" s="8"/>
      <c r="T282" s="10">
        <v>1395.08</v>
      </c>
      <c r="U282" s="10">
        <v>1347.41</v>
      </c>
      <c r="V282" s="10">
        <v>34.78</v>
      </c>
      <c r="W282" s="10">
        <v>141.69999999999999</v>
      </c>
      <c r="X282" s="10">
        <v>5645702750</v>
      </c>
      <c r="Y282" s="10">
        <v>38586</v>
      </c>
      <c r="Z282" s="10">
        <v>78.95</v>
      </c>
      <c r="AA282" s="8"/>
      <c r="AB282" s="8"/>
      <c r="AC282" s="8"/>
      <c r="AD282" s="10">
        <v>5714.97</v>
      </c>
      <c r="AE282" s="10">
        <v>10572.33</v>
      </c>
      <c r="AF282" s="10">
        <v>9519.75</v>
      </c>
      <c r="AG282" s="10">
        <v>3.7</v>
      </c>
      <c r="AH282" s="10">
        <v>4.9000000000000004</v>
      </c>
      <c r="AI282" s="8"/>
      <c r="AJ282" s="10">
        <v>100.9</v>
      </c>
      <c r="AK282" s="10">
        <v>3127.94</v>
      </c>
      <c r="AL282" s="10">
        <v>0.9</v>
      </c>
      <c r="AM282" s="10">
        <v>7.59</v>
      </c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10">
        <v>54875.4</v>
      </c>
      <c r="BI282" s="10">
        <v>11315.5</v>
      </c>
      <c r="BJ282" s="10">
        <v>5714.97</v>
      </c>
      <c r="BK282" s="10">
        <v>1276.04</v>
      </c>
      <c r="BL282" s="10">
        <v>420.6</v>
      </c>
      <c r="BM282" s="10">
        <v>163.69999999999999</v>
      </c>
      <c r="BN282" s="10">
        <v>273.7</v>
      </c>
    </row>
    <row r="283" spans="1:66" ht="29.4" thickBot="1" x14ac:dyDescent="0.35">
      <c r="A283" s="7">
        <v>41791</v>
      </c>
      <c r="B283" s="12">
        <f t="shared" si="4"/>
        <v>27</v>
      </c>
      <c r="C283" s="8"/>
      <c r="D283" s="10">
        <v>29890.799999999999</v>
      </c>
      <c r="E283" s="8"/>
      <c r="F283" s="10">
        <v>850</v>
      </c>
      <c r="G283" s="8"/>
      <c r="H283" s="8"/>
      <c r="I283" s="10">
        <v>568.70000000000005</v>
      </c>
      <c r="J283" s="8"/>
      <c r="K283" s="8"/>
      <c r="L283" s="8"/>
      <c r="M283" s="8"/>
      <c r="N283" s="8"/>
      <c r="O283" s="8"/>
      <c r="P283" s="8"/>
      <c r="Q283" s="8"/>
      <c r="R283" s="10">
        <v>8.25</v>
      </c>
      <c r="S283" s="8"/>
      <c r="T283" s="10">
        <v>1485.06</v>
      </c>
      <c r="U283" s="10">
        <v>1077.8900000000001</v>
      </c>
      <c r="V283" s="10">
        <v>34.28</v>
      </c>
      <c r="W283" s="10">
        <v>148.96</v>
      </c>
      <c r="X283" s="10">
        <v>5298188368</v>
      </c>
      <c r="Y283" s="10">
        <v>33468</v>
      </c>
      <c r="Z283" s="10">
        <v>86.56</v>
      </c>
      <c r="AA283" s="8"/>
      <c r="AB283" s="8"/>
      <c r="AC283" s="8"/>
      <c r="AD283" s="10">
        <v>5739.11</v>
      </c>
      <c r="AE283" s="10">
        <v>12671.17</v>
      </c>
      <c r="AF283" s="10">
        <v>11583.58</v>
      </c>
      <c r="AG283" s="10">
        <v>3.7</v>
      </c>
      <c r="AH283" s="10">
        <v>4.9000000000000004</v>
      </c>
      <c r="AI283" s="8"/>
      <c r="AJ283" s="10">
        <v>100.7</v>
      </c>
      <c r="AK283" s="10">
        <v>3033.17</v>
      </c>
      <c r="AL283" s="10">
        <v>0.62</v>
      </c>
      <c r="AM283" s="10">
        <v>7.8</v>
      </c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10">
        <v>54810.3</v>
      </c>
      <c r="BI283" s="10">
        <v>11313.9</v>
      </c>
      <c r="BJ283" s="10">
        <v>5739.11</v>
      </c>
      <c r="BK283" s="10">
        <v>1275.55</v>
      </c>
      <c r="BL283" s="10">
        <v>401.2</v>
      </c>
      <c r="BM283" s="10">
        <v>177.6</v>
      </c>
      <c r="BN283" s="10">
        <v>275.89999999999998</v>
      </c>
    </row>
    <row r="284" spans="1:66" ht="29.4" thickBot="1" x14ac:dyDescent="0.35">
      <c r="A284" s="7">
        <v>41821</v>
      </c>
      <c r="B284" s="12">
        <f t="shared" si="4"/>
        <v>27</v>
      </c>
      <c r="C284" s="8"/>
      <c r="D284" s="10">
        <v>30073.1</v>
      </c>
      <c r="E284" s="8"/>
      <c r="F284" s="10">
        <v>755</v>
      </c>
      <c r="G284" s="8"/>
      <c r="H284" s="8"/>
      <c r="I284" s="10">
        <v>568.70000000000005</v>
      </c>
      <c r="J284" s="8"/>
      <c r="K284" s="8"/>
      <c r="L284" s="8"/>
      <c r="M284" s="8"/>
      <c r="N284" s="8"/>
      <c r="O284" s="8"/>
      <c r="P284" s="8"/>
      <c r="Q284" s="8"/>
      <c r="R284" s="10">
        <v>8.25</v>
      </c>
      <c r="S284" s="8"/>
      <c r="T284" s="10">
        <v>1448.9</v>
      </c>
      <c r="U284" s="10">
        <v>1153.3599999999999</v>
      </c>
      <c r="V284" s="10">
        <v>35.08</v>
      </c>
      <c r="W284" s="10">
        <v>132</v>
      </c>
      <c r="X284" s="10">
        <v>5475432959</v>
      </c>
      <c r="Y284" s="10">
        <v>37624</v>
      </c>
      <c r="Z284" s="10">
        <v>76.56</v>
      </c>
      <c r="AA284" s="8"/>
      <c r="AB284" s="8"/>
      <c r="AC284" s="8"/>
      <c r="AD284" s="10">
        <v>5757.2</v>
      </c>
      <c r="AE284" s="10">
        <v>15108.22</v>
      </c>
      <c r="AF284" s="10">
        <v>13720.44</v>
      </c>
      <c r="AG284" s="10">
        <v>3.7</v>
      </c>
      <c r="AH284" s="10">
        <v>4.9000000000000004</v>
      </c>
      <c r="AI284" s="8"/>
      <c r="AJ284" s="10">
        <v>100.5</v>
      </c>
      <c r="AK284" s="10">
        <v>2957.38</v>
      </c>
      <c r="AL284" s="10">
        <v>0.49</v>
      </c>
      <c r="AM284" s="10">
        <v>7.45</v>
      </c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10">
        <v>54672.5</v>
      </c>
      <c r="BI284" s="10">
        <v>11313.9</v>
      </c>
      <c r="BJ284" s="10">
        <v>5757.2</v>
      </c>
      <c r="BK284" s="10">
        <v>1261.18</v>
      </c>
      <c r="BL284" s="10">
        <v>400</v>
      </c>
      <c r="BM284" s="10">
        <v>323.10000000000002</v>
      </c>
      <c r="BN284" s="10">
        <v>277.3</v>
      </c>
    </row>
    <row r="285" spans="1:66" ht="29.4" thickBot="1" x14ac:dyDescent="0.35">
      <c r="A285" s="7">
        <v>41852</v>
      </c>
      <c r="B285" s="12">
        <f t="shared" si="4"/>
        <v>27</v>
      </c>
      <c r="C285" s="8"/>
      <c r="D285" s="10">
        <v>30178.3</v>
      </c>
      <c r="E285" s="8"/>
      <c r="F285" s="10">
        <v>1147</v>
      </c>
      <c r="G285" s="8"/>
      <c r="H285" s="8"/>
      <c r="I285" s="10">
        <v>572.70000000000005</v>
      </c>
      <c r="J285" s="8"/>
      <c r="K285" s="8"/>
      <c r="L285" s="8"/>
      <c r="M285" s="8"/>
      <c r="N285" s="8"/>
      <c r="O285" s="8"/>
      <c r="P285" s="8"/>
      <c r="Q285" s="8"/>
      <c r="R285" s="10">
        <v>8.25</v>
      </c>
      <c r="S285" s="8"/>
      <c r="T285" s="10">
        <v>1404.19</v>
      </c>
      <c r="U285" s="10">
        <v>1295.75</v>
      </c>
      <c r="V285" s="10">
        <v>36.04</v>
      </c>
      <c r="W285" s="10">
        <v>131.94999999999999</v>
      </c>
      <c r="X285" s="10">
        <v>4850207669</v>
      </c>
      <c r="Y285" s="10">
        <v>30846</v>
      </c>
      <c r="Z285" s="10">
        <v>77.44</v>
      </c>
      <c r="AA285" s="8"/>
      <c r="AB285" s="8"/>
      <c r="AC285" s="8"/>
      <c r="AD285" s="10">
        <v>5791.26</v>
      </c>
      <c r="AE285" s="10">
        <v>17143.36</v>
      </c>
      <c r="AF285" s="10">
        <v>15631.62</v>
      </c>
      <c r="AG285" s="10">
        <v>3.7</v>
      </c>
      <c r="AH285" s="10">
        <v>4.8</v>
      </c>
      <c r="AI285" s="8"/>
      <c r="AJ285" s="10">
        <v>100.2</v>
      </c>
      <c r="AK285" s="10">
        <v>3088.79</v>
      </c>
      <c r="AL285" s="10">
        <v>0.24</v>
      </c>
      <c r="AM285" s="10">
        <v>7.56</v>
      </c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10">
        <v>54604.6</v>
      </c>
      <c r="BI285" s="10">
        <v>11310.4</v>
      </c>
      <c r="BJ285" s="10">
        <v>5791.26</v>
      </c>
      <c r="BK285" s="10">
        <v>1260.18</v>
      </c>
      <c r="BL285" s="10">
        <v>400.4</v>
      </c>
      <c r="BM285" s="10">
        <v>423.3</v>
      </c>
      <c r="BN285" s="10">
        <v>277.7</v>
      </c>
    </row>
    <row r="286" spans="1:66" ht="29.4" thickBot="1" x14ac:dyDescent="0.35">
      <c r="A286" s="7">
        <v>41883</v>
      </c>
      <c r="B286" s="12">
        <f t="shared" si="4"/>
        <v>27</v>
      </c>
      <c r="C286" s="8"/>
      <c r="D286" s="10">
        <v>30338.7</v>
      </c>
      <c r="E286" s="8"/>
      <c r="F286" s="10">
        <v>1063</v>
      </c>
      <c r="G286" s="8"/>
      <c r="H286" s="8"/>
      <c r="I286" s="10">
        <v>615.20000000000005</v>
      </c>
      <c r="J286" s="8"/>
      <c r="K286" s="8"/>
      <c r="L286" s="8"/>
      <c r="M286" s="8"/>
      <c r="N286" s="8"/>
      <c r="O286" s="8"/>
      <c r="P286" s="8"/>
      <c r="Q286" s="8"/>
      <c r="R286" s="10">
        <v>8.25</v>
      </c>
      <c r="S286" s="8"/>
      <c r="T286" s="10">
        <v>1441.75</v>
      </c>
      <c r="U286" s="10">
        <v>1383.02</v>
      </c>
      <c r="V286" s="10">
        <v>38.299999999999997</v>
      </c>
      <c r="W286" s="10">
        <v>137.9</v>
      </c>
      <c r="X286" s="10">
        <v>7054073290</v>
      </c>
      <c r="Y286" s="10">
        <v>46979</v>
      </c>
      <c r="Z286" s="10">
        <v>77.680000000000007</v>
      </c>
      <c r="AA286" s="8"/>
      <c r="AB286" s="8"/>
      <c r="AC286" s="8"/>
      <c r="AD286" s="10">
        <v>5742.74</v>
      </c>
      <c r="AE286" s="10">
        <v>19221.419999999998</v>
      </c>
      <c r="AF286" s="10">
        <v>17679.099999999999</v>
      </c>
      <c r="AG286" s="10">
        <v>3.7</v>
      </c>
      <c r="AH286" s="10">
        <v>4.9000000000000004</v>
      </c>
      <c r="AI286" s="8"/>
      <c r="AJ286" s="10">
        <v>100.7</v>
      </c>
      <c r="AK286" s="10">
        <v>3150.5</v>
      </c>
      <c r="AL286" s="10">
        <v>0.65</v>
      </c>
      <c r="AM286" s="10">
        <v>8.0299999999999994</v>
      </c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10">
        <v>54553.5</v>
      </c>
      <c r="BI286" s="10">
        <v>11304.2</v>
      </c>
      <c r="BJ286" s="10">
        <v>5742.74</v>
      </c>
      <c r="BK286" s="10">
        <v>1256.6600000000001</v>
      </c>
      <c r="BL286" s="10">
        <v>405.9</v>
      </c>
      <c r="BM286" s="10">
        <v>729.2</v>
      </c>
      <c r="BN286" s="10">
        <v>277.10000000000002</v>
      </c>
    </row>
    <row r="287" spans="1:66" ht="29.4" thickBot="1" x14ac:dyDescent="0.35">
      <c r="A287" s="7">
        <v>41913</v>
      </c>
      <c r="B287" s="12">
        <f t="shared" si="4"/>
        <v>27</v>
      </c>
      <c r="C287" s="8"/>
      <c r="D287" s="10">
        <v>30297.599999999999</v>
      </c>
      <c r="E287" s="8"/>
      <c r="F287" s="10">
        <v>1428</v>
      </c>
      <c r="G287" s="8"/>
      <c r="H287" s="8"/>
      <c r="I287" s="10">
        <v>603.20000000000005</v>
      </c>
      <c r="J287" s="8"/>
      <c r="K287" s="8"/>
      <c r="L287" s="8"/>
      <c r="M287" s="8"/>
      <c r="N287" s="8"/>
      <c r="O287" s="8"/>
      <c r="P287" s="8"/>
      <c r="Q287" s="8"/>
      <c r="R287" s="10">
        <v>8.25</v>
      </c>
      <c r="S287" s="8"/>
      <c r="T287" s="10">
        <v>1395.18</v>
      </c>
      <c r="U287" s="10">
        <v>1266.8800000000001</v>
      </c>
      <c r="V287" s="10">
        <v>42.39</v>
      </c>
      <c r="W287" s="10">
        <v>141.5</v>
      </c>
      <c r="X287" s="10">
        <v>10382332134</v>
      </c>
      <c r="Y287" s="10">
        <v>72832</v>
      </c>
      <c r="Z287" s="10">
        <v>72.34</v>
      </c>
      <c r="AA287" s="8"/>
      <c r="AB287" s="8"/>
      <c r="AC287" s="8"/>
      <c r="AD287" s="10">
        <v>5739.13</v>
      </c>
      <c r="AE287" s="10">
        <v>21563.53</v>
      </c>
      <c r="AF287" s="10">
        <v>19973.79</v>
      </c>
      <c r="AG287" s="10">
        <v>3.9</v>
      </c>
      <c r="AH287" s="10">
        <v>5.0999999999999996</v>
      </c>
      <c r="AI287" s="8"/>
      <c r="AJ287" s="10">
        <v>100.8</v>
      </c>
      <c r="AK287" s="10">
        <v>3276.79</v>
      </c>
      <c r="AL287" s="10">
        <v>0.82</v>
      </c>
      <c r="AM287" s="10">
        <v>8.3000000000000007</v>
      </c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10">
        <v>53746.400000000001</v>
      </c>
      <c r="BI287" s="10">
        <v>11304</v>
      </c>
      <c r="BJ287" s="10">
        <v>5739.13</v>
      </c>
      <c r="BK287" s="10">
        <v>1243.05</v>
      </c>
      <c r="BL287" s="10">
        <v>427.6</v>
      </c>
      <c r="BM287" s="10">
        <v>542</v>
      </c>
      <c r="BN287" s="10">
        <v>275.8</v>
      </c>
    </row>
    <row r="288" spans="1:66" ht="29.4" thickBot="1" x14ac:dyDescent="0.35">
      <c r="A288" s="7">
        <v>41944</v>
      </c>
      <c r="B288" s="12">
        <f t="shared" si="4"/>
        <v>27</v>
      </c>
      <c r="C288" s="8"/>
      <c r="D288" s="10">
        <v>29831.200000000001</v>
      </c>
      <c r="E288" s="8"/>
      <c r="F288" s="10">
        <v>1153</v>
      </c>
      <c r="G288" s="8"/>
      <c r="H288" s="8"/>
      <c r="I288" s="10">
        <v>600.5</v>
      </c>
      <c r="J288" s="8"/>
      <c r="K288" s="8"/>
      <c r="L288" s="8"/>
      <c r="M288" s="8"/>
      <c r="N288" s="8"/>
      <c r="O288" s="8"/>
      <c r="P288" s="8"/>
      <c r="Q288" s="8"/>
      <c r="R288" s="10">
        <v>8.25</v>
      </c>
      <c r="S288" s="8"/>
      <c r="T288" s="10">
        <v>1515.47</v>
      </c>
      <c r="U288" s="10">
        <v>1251.69</v>
      </c>
      <c r="V288" s="10">
        <v>47.33</v>
      </c>
      <c r="W288" s="10">
        <v>142.86000000000001</v>
      </c>
      <c r="X288" s="10">
        <v>6297420126</v>
      </c>
      <c r="Y288" s="10">
        <v>44387</v>
      </c>
      <c r="Z288" s="10">
        <v>73.28</v>
      </c>
      <c r="AA288" s="8"/>
      <c r="AB288" s="8"/>
      <c r="AC288" s="8"/>
      <c r="AD288" s="10">
        <v>5753.84</v>
      </c>
      <c r="AE288" s="10">
        <v>23439.37</v>
      </c>
      <c r="AF288" s="10">
        <v>21891.19</v>
      </c>
      <c r="AG288" s="10">
        <v>3.9</v>
      </c>
      <c r="AH288" s="10">
        <v>5.2</v>
      </c>
      <c r="AI288" s="8"/>
      <c r="AJ288" s="10">
        <v>101.3</v>
      </c>
      <c r="AK288" s="10">
        <v>3547.02</v>
      </c>
      <c r="AL288" s="10">
        <v>1.28</v>
      </c>
      <c r="AM288" s="10">
        <v>9.07</v>
      </c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10">
        <v>53704.6</v>
      </c>
      <c r="BI288" s="10">
        <v>11285.7</v>
      </c>
      <c r="BJ288" s="10">
        <v>5753.84</v>
      </c>
      <c r="BK288" s="10">
        <v>1243.05</v>
      </c>
      <c r="BL288" s="10">
        <v>418.6</v>
      </c>
      <c r="BM288" s="10">
        <v>360.1</v>
      </c>
      <c r="BN288" s="10">
        <v>274.5</v>
      </c>
    </row>
    <row r="289" spans="1:66" ht="29.4" thickBot="1" x14ac:dyDescent="0.35">
      <c r="A289" s="7">
        <v>41974</v>
      </c>
      <c r="B289" s="12">
        <f t="shared" si="4"/>
        <v>27</v>
      </c>
      <c r="C289" s="8"/>
      <c r="D289" s="10">
        <v>30141.9</v>
      </c>
      <c r="E289" s="8"/>
      <c r="F289" s="10">
        <v>782</v>
      </c>
      <c r="G289" s="8"/>
      <c r="H289" s="8"/>
      <c r="I289" s="10">
        <v>817.7</v>
      </c>
      <c r="J289" s="8"/>
      <c r="K289" s="8"/>
      <c r="L289" s="8"/>
      <c r="M289" s="8"/>
      <c r="N289" s="8"/>
      <c r="O289" s="8"/>
      <c r="P289" s="8"/>
      <c r="Q289" s="8"/>
      <c r="R289" s="10">
        <v>8.25</v>
      </c>
      <c r="S289" s="8"/>
      <c r="T289" s="10">
        <v>1469.99</v>
      </c>
      <c r="U289" s="10">
        <v>1189.23</v>
      </c>
      <c r="V289" s="10">
        <v>55.77</v>
      </c>
      <c r="W289" s="10">
        <v>130.31</v>
      </c>
      <c r="X289" s="10">
        <v>3288037801</v>
      </c>
      <c r="Y289" s="10">
        <v>35117</v>
      </c>
      <c r="Z289" s="10">
        <v>66.260000000000005</v>
      </c>
      <c r="AA289" s="8"/>
      <c r="AB289" s="8"/>
      <c r="AC289" s="8"/>
      <c r="AD289" s="10">
        <v>5759.2</v>
      </c>
      <c r="AE289" s="10">
        <v>26766.080000000002</v>
      </c>
      <c r="AF289" s="10">
        <v>27611.67</v>
      </c>
      <c r="AG289" s="10">
        <v>4</v>
      </c>
      <c r="AH289" s="10">
        <v>5.3</v>
      </c>
      <c r="AI289" s="8"/>
      <c r="AJ289" s="10">
        <v>102.6</v>
      </c>
      <c r="AK289" s="10">
        <v>3944.12</v>
      </c>
      <c r="AL289" s="10">
        <v>2.62</v>
      </c>
      <c r="AM289" s="10">
        <v>11.36</v>
      </c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10">
        <v>53972.2</v>
      </c>
      <c r="BI289" s="10">
        <v>11604.1</v>
      </c>
      <c r="BJ289" s="10">
        <v>5759.2</v>
      </c>
      <c r="BK289" s="10">
        <v>1332.06</v>
      </c>
      <c r="BL289" s="10">
        <v>431.9</v>
      </c>
      <c r="BM289" s="10">
        <v>144.5</v>
      </c>
      <c r="BN289" s="10">
        <v>273.8</v>
      </c>
    </row>
    <row r="290" spans="1:66" ht="29.4" thickBot="1" x14ac:dyDescent="0.35">
      <c r="A290" s="7">
        <v>42005</v>
      </c>
      <c r="B290" s="12">
        <f t="shared" si="4"/>
        <v>27</v>
      </c>
      <c r="C290" s="8"/>
      <c r="D290" s="10">
        <v>31615.7</v>
      </c>
      <c r="E290" s="8"/>
      <c r="F290" s="10">
        <v>608</v>
      </c>
      <c r="G290" s="8"/>
      <c r="H290" s="8"/>
      <c r="I290" s="10">
        <v>305.2</v>
      </c>
      <c r="J290" s="8"/>
      <c r="K290" s="8"/>
      <c r="L290" s="8"/>
      <c r="M290" s="8"/>
      <c r="N290" s="8"/>
      <c r="O290" s="8"/>
      <c r="P290" s="8"/>
      <c r="Q290" s="8"/>
      <c r="R290" s="10">
        <v>8.25</v>
      </c>
      <c r="S290" s="8"/>
      <c r="T290" s="10">
        <v>1583.67</v>
      </c>
      <c r="U290" s="10">
        <v>765.37</v>
      </c>
      <c r="V290" s="10">
        <v>65.150000000000006</v>
      </c>
      <c r="W290" s="10">
        <v>143.82</v>
      </c>
      <c r="X290" s="10">
        <v>6029895954</v>
      </c>
      <c r="Y290" s="10">
        <v>57595</v>
      </c>
      <c r="Z290" s="10">
        <v>63.28</v>
      </c>
      <c r="AA290" s="8"/>
      <c r="AB290" s="8"/>
      <c r="AC290" s="8"/>
      <c r="AD290" s="10">
        <v>7241.17</v>
      </c>
      <c r="AE290" s="10">
        <v>1661.53</v>
      </c>
      <c r="AF290" s="10">
        <v>1833.26</v>
      </c>
      <c r="AG290" s="10">
        <v>4.2</v>
      </c>
      <c r="AH290" s="10">
        <v>5.5</v>
      </c>
      <c r="AI290" s="8"/>
      <c r="AJ290" s="10">
        <v>103.9</v>
      </c>
      <c r="AK290" s="10">
        <v>4388.09</v>
      </c>
      <c r="AL290" s="10">
        <v>3.85</v>
      </c>
      <c r="AM290" s="10">
        <v>14.97</v>
      </c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10">
        <v>54355.4</v>
      </c>
      <c r="BI290" s="10">
        <v>12083.2</v>
      </c>
      <c r="BJ290" s="10">
        <v>7241.17</v>
      </c>
      <c r="BK290" s="10">
        <v>1765.46</v>
      </c>
      <c r="BL290" s="10">
        <v>417.7</v>
      </c>
      <c r="BM290" s="10">
        <v>82.7</v>
      </c>
      <c r="BN290" s="10">
        <v>274.10000000000002</v>
      </c>
    </row>
    <row r="291" spans="1:66" ht="29.4" thickBot="1" x14ac:dyDescent="0.35">
      <c r="A291" s="7">
        <v>42036</v>
      </c>
      <c r="B291" s="12">
        <f t="shared" si="4"/>
        <v>27</v>
      </c>
      <c r="C291" s="8"/>
      <c r="D291" s="10">
        <v>31033.7</v>
      </c>
      <c r="E291" s="8"/>
      <c r="F291" s="10">
        <v>540</v>
      </c>
      <c r="G291" s="8"/>
      <c r="H291" s="8"/>
      <c r="I291" s="10">
        <v>358.4</v>
      </c>
      <c r="J291" s="8"/>
      <c r="K291" s="8"/>
      <c r="L291" s="8"/>
      <c r="M291" s="8"/>
      <c r="N291" s="8"/>
      <c r="O291" s="8"/>
      <c r="P291" s="8"/>
      <c r="Q291" s="8"/>
      <c r="R291" s="10">
        <v>8.25</v>
      </c>
      <c r="S291" s="8"/>
      <c r="T291" s="10">
        <v>1753.44</v>
      </c>
      <c r="U291" s="10">
        <v>910.42</v>
      </c>
      <c r="V291" s="10">
        <v>64.52</v>
      </c>
      <c r="W291" s="10">
        <v>152.94999999999999</v>
      </c>
      <c r="X291" s="10">
        <v>5572134742</v>
      </c>
      <c r="Y291" s="10">
        <v>48001</v>
      </c>
      <c r="Z291" s="10">
        <v>67.209999999999994</v>
      </c>
      <c r="AA291" s="8"/>
      <c r="AB291" s="8"/>
      <c r="AC291" s="8"/>
      <c r="AD291" s="10">
        <v>7240.9</v>
      </c>
      <c r="AE291" s="10">
        <v>3403</v>
      </c>
      <c r="AF291" s="10">
        <v>4237.1400000000003</v>
      </c>
      <c r="AG291" s="10">
        <v>4.4000000000000004</v>
      </c>
      <c r="AH291" s="10">
        <v>5.8</v>
      </c>
      <c r="AI291" s="8"/>
      <c r="AJ291" s="10">
        <v>102.2</v>
      </c>
      <c r="AK291" s="10">
        <v>5101.83</v>
      </c>
      <c r="AL291" s="10">
        <v>2.2200000000000002</v>
      </c>
      <c r="AM291" s="10">
        <v>16.71</v>
      </c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10">
        <v>54305.5</v>
      </c>
      <c r="BI291" s="10">
        <v>12070.3</v>
      </c>
      <c r="BJ291" s="10">
        <v>7240.9</v>
      </c>
      <c r="BK291" s="10">
        <v>1761.56</v>
      </c>
      <c r="BL291" s="10">
        <v>382.6</v>
      </c>
      <c r="BM291" s="10">
        <v>90.9</v>
      </c>
      <c r="BN291" s="10">
        <v>275.3</v>
      </c>
    </row>
    <row r="292" spans="1:66" ht="29.4" thickBot="1" x14ac:dyDescent="0.35">
      <c r="A292" s="7">
        <v>42064</v>
      </c>
      <c r="B292" s="12">
        <f t="shared" si="4"/>
        <v>27</v>
      </c>
      <c r="C292" s="8"/>
      <c r="D292" s="10">
        <v>31225</v>
      </c>
      <c r="E292" s="8"/>
      <c r="F292" s="10">
        <v>602</v>
      </c>
      <c r="G292" s="8"/>
      <c r="H292" s="8"/>
      <c r="I292" s="10">
        <v>451.8</v>
      </c>
      <c r="J292" s="8"/>
      <c r="K292" s="8"/>
      <c r="L292" s="8"/>
      <c r="M292" s="8"/>
      <c r="N292" s="8"/>
      <c r="O292" s="8"/>
      <c r="P292" s="8"/>
      <c r="Q292" s="8"/>
      <c r="R292" s="10">
        <v>8.25</v>
      </c>
      <c r="S292" s="8"/>
      <c r="T292" s="10">
        <v>1656.6</v>
      </c>
      <c r="U292" s="10">
        <v>822.76</v>
      </c>
      <c r="V292" s="10">
        <v>60.36</v>
      </c>
      <c r="W292" s="10">
        <v>138.9</v>
      </c>
      <c r="X292" s="10">
        <v>5077441925</v>
      </c>
      <c r="Y292" s="10">
        <v>42750</v>
      </c>
      <c r="Z292" s="10">
        <v>72.31</v>
      </c>
      <c r="AA292" s="8"/>
      <c r="AB292" s="8"/>
      <c r="AC292" s="8"/>
      <c r="AD292" s="10">
        <v>7159.78</v>
      </c>
      <c r="AE292" s="10">
        <v>6044.56</v>
      </c>
      <c r="AF292" s="10">
        <v>6491.84</v>
      </c>
      <c r="AG292" s="10">
        <v>4.5</v>
      </c>
      <c r="AH292" s="10">
        <v>5.9</v>
      </c>
      <c r="AI292" s="8"/>
      <c r="AJ292" s="10">
        <v>101.2</v>
      </c>
      <c r="AK292" s="10">
        <v>4590.59</v>
      </c>
      <c r="AL292" s="10">
        <v>1.21</v>
      </c>
      <c r="AM292" s="10">
        <v>16.93</v>
      </c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10">
        <v>54268</v>
      </c>
      <c r="BI292" s="10">
        <v>12064.3</v>
      </c>
      <c r="BJ292" s="10">
        <v>7159.78</v>
      </c>
      <c r="BK292" s="10">
        <v>1628.23</v>
      </c>
      <c r="BL292" s="10">
        <v>425.4</v>
      </c>
      <c r="BM292" s="10">
        <v>130.30000000000001</v>
      </c>
      <c r="BN292" s="10">
        <v>276.89999999999998</v>
      </c>
    </row>
    <row r="293" spans="1:66" ht="29.4" thickBot="1" x14ac:dyDescent="0.35">
      <c r="A293" s="7">
        <v>42095</v>
      </c>
      <c r="B293" s="12">
        <f t="shared" si="4"/>
        <v>27</v>
      </c>
      <c r="C293" s="8"/>
      <c r="D293" s="10">
        <v>31028.799999999999</v>
      </c>
      <c r="E293" s="8"/>
      <c r="F293" s="10">
        <v>591</v>
      </c>
      <c r="G293" s="8"/>
      <c r="H293" s="8"/>
      <c r="I293" s="10">
        <v>457</v>
      </c>
      <c r="J293" s="8"/>
      <c r="K293" s="8"/>
      <c r="L293" s="8"/>
      <c r="M293" s="8"/>
      <c r="N293" s="8"/>
      <c r="O293" s="8"/>
      <c r="P293" s="8"/>
      <c r="Q293" s="8"/>
      <c r="R293" s="10">
        <v>8.25</v>
      </c>
      <c r="S293" s="8"/>
      <c r="T293" s="10">
        <v>1677.48</v>
      </c>
      <c r="U293" s="10">
        <v>1003.42</v>
      </c>
      <c r="V293" s="10">
        <v>53.22</v>
      </c>
      <c r="W293" s="10">
        <v>153.5</v>
      </c>
      <c r="X293" s="10">
        <v>4663750644</v>
      </c>
      <c r="Y293" s="10">
        <v>40111</v>
      </c>
      <c r="Z293" s="10">
        <v>71.88</v>
      </c>
      <c r="AA293" s="8"/>
      <c r="AB293" s="8"/>
      <c r="AC293" s="8"/>
      <c r="AD293" s="10">
        <v>6986.48</v>
      </c>
      <c r="AE293" s="10">
        <v>8704.91</v>
      </c>
      <c r="AF293" s="10">
        <v>9531.84</v>
      </c>
      <c r="AG293" s="10">
        <v>4.4000000000000004</v>
      </c>
      <c r="AH293" s="10">
        <v>5.8</v>
      </c>
      <c r="AI293" s="8"/>
      <c r="AJ293" s="10">
        <v>100.5</v>
      </c>
      <c r="AK293" s="10">
        <v>4346.9399999999996</v>
      </c>
      <c r="AL293" s="10">
        <v>0.46</v>
      </c>
      <c r="AM293" s="10">
        <v>16.420000000000002</v>
      </c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10">
        <v>53481.4</v>
      </c>
      <c r="BI293" s="10">
        <v>12064.2</v>
      </c>
      <c r="BJ293" s="10">
        <v>6986.48</v>
      </c>
      <c r="BK293" s="10">
        <v>1603.44</v>
      </c>
      <c r="BL293" s="10">
        <v>401.3</v>
      </c>
      <c r="BM293" s="10">
        <v>148.19999999999999</v>
      </c>
      <c r="BN293" s="10">
        <v>278.5</v>
      </c>
    </row>
    <row r="294" spans="1:66" ht="29.4" thickBot="1" x14ac:dyDescent="0.35">
      <c r="A294" s="7">
        <v>42125</v>
      </c>
      <c r="B294" s="12">
        <f t="shared" si="4"/>
        <v>27</v>
      </c>
      <c r="C294" s="8"/>
      <c r="D294" s="10">
        <v>31696.9</v>
      </c>
      <c r="E294" s="8"/>
      <c r="F294" s="10">
        <v>589</v>
      </c>
      <c r="G294" s="8"/>
      <c r="H294" s="8"/>
      <c r="I294" s="10">
        <v>482.3</v>
      </c>
      <c r="J294" s="8"/>
      <c r="K294" s="8"/>
      <c r="L294" s="8"/>
      <c r="M294" s="8"/>
      <c r="N294" s="8"/>
      <c r="O294" s="8"/>
      <c r="P294" s="8"/>
      <c r="Q294" s="8"/>
      <c r="R294" s="10">
        <v>8.25</v>
      </c>
      <c r="S294" s="8"/>
      <c r="T294" s="10">
        <v>1673.45</v>
      </c>
      <c r="U294" s="10">
        <v>1075.47</v>
      </c>
      <c r="V294" s="10">
        <v>50.47</v>
      </c>
      <c r="W294" s="10">
        <v>139</v>
      </c>
      <c r="X294" s="10">
        <v>8210669738</v>
      </c>
      <c r="Y294" s="10">
        <v>66235</v>
      </c>
      <c r="Z294" s="10">
        <v>75.849999999999994</v>
      </c>
      <c r="AA294" s="8"/>
      <c r="AB294" s="8"/>
      <c r="AC294" s="8"/>
      <c r="AD294" s="10">
        <v>7100.31</v>
      </c>
      <c r="AE294" s="10">
        <v>10514.74</v>
      </c>
      <c r="AF294" s="10">
        <v>11360.49</v>
      </c>
      <c r="AG294" s="10">
        <v>4.3</v>
      </c>
      <c r="AH294" s="10">
        <v>5.6</v>
      </c>
      <c r="AI294" s="8"/>
      <c r="AJ294" s="10">
        <v>100.4</v>
      </c>
      <c r="AK294" s="10">
        <v>3946.42</v>
      </c>
      <c r="AL294" s="10">
        <v>0.35</v>
      </c>
      <c r="AM294" s="10">
        <v>15.78</v>
      </c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10">
        <v>51480.4</v>
      </c>
      <c r="BI294" s="10">
        <v>12064.3</v>
      </c>
      <c r="BJ294" s="10">
        <v>7100.31</v>
      </c>
      <c r="BK294" s="10">
        <v>1607.6</v>
      </c>
      <c r="BL294" s="10">
        <v>405.8</v>
      </c>
      <c r="BM294" s="10">
        <v>166.3</v>
      </c>
      <c r="BN294" s="10">
        <v>279.8</v>
      </c>
    </row>
    <row r="295" spans="1:66" ht="29.4" thickBot="1" x14ac:dyDescent="0.35">
      <c r="A295" s="7">
        <v>42156</v>
      </c>
      <c r="B295" s="12">
        <f t="shared" si="4"/>
        <v>27</v>
      </c>
      <c r="C295" s="8"/>
      <c r="D295" s="10">
        <v>31820.400000000001</v>
      </c>
      <c r="E295" s="8"/>
      <c r="F295" s="10">
        <v>800</v>
      </c>
      <c r="G295" s="8"/>
      <c r="H295" s="8"/>
      <c r="I295" s="10">
        <v>635.29999999999995</v>
      </c>
      <c r="J295" s="8"/>
      <c r="K295" s="8"/>
      <c r="L295" s="8"/>
      <c r="M295" s="8"/>
      <c r="N295" s="8"/>
      <c r="O295" s="8"/>
      <c r="P295" s="8"/>
      <c r="Q295" s="8"/>
      <c r="R295" s="10">
        <v>8.25</v>
      </c>
      <c r="S295" s="8"/>
      <c r="T295" s="10">
        <v>1650.3</v>
      </c>
      <c r="U295" s="10">
        <v>957.38</v>
      </c>
      <c r="V295" s="10">
        <v>54.45</v>
      </c>
      <c r="W295" s="10">
        <v>145.85</v>
      </c>
      <c r="X295" s="10">
        <v>3899723379</v>
      </c>
      <c r="Y295" s="10">
        <v>28633</v>
      </c>
      <c r="Z295" s="10">
        <v>72.349999999999994</v>
      </c>
      <c r="AA295" s="8"/>
      <c r="AB295" s="8"/>
      <c r="AC295" s="8"/>
      <c r="AD295" s="10">
        <v>7160.38</v>
      </c>
      <c r="AE295" s="10">
        <v>12748.64</v>
      </c>
      <c r="AF295" s="10">
        <v>13631.48</v>
      </c>
      <c r="AG295" s="10">
        <v>4.0999999999999996</v>
      </c>
      <c r="AH295" s="10">
        <v>5.3</v>
      </c>
      <c r="AI295" s="8"/>
      <c r="AJ295" s="10">
        <v>100.2</v>
      </c>
      <c r="AK295" s="10">
        <v>4018.51</v>
      </c>
      <c r="AL295" s="10">
        <v>0.19</v>
      </c>
      <c r="AM295" s="10">
        <v>15.29</v>
      </c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10">
        <v>51453.7</v>
      </c>
      <c r="BI295" s="10">
        <v>12062.8</v>
      </c>
      <c r="BJ295" s="10">
        <v>7160.38</v>
      </c>
      <c r="BK295" s="10">
        <v>1583.11</v>
      </c>
      <c r="BL295" s="10">
        <v>389.4</v>
      </c>
      <c r="BM295" s="10">
        <v>178.5</v>
      </c>
      <c r="BN295" s="10">
        <v>280.8</v>
      </c>
    </row>
    <row r="296" spans="1:66" ht="29.4" thickBot="1" x14ac:dyDescent="0.35">
      <c r="A296" s="7">
        <v>42186</v>
      </c>
      <c r="B296" s="12">
        <f t="shared" si="4"/>
        <v>27</v>
      </c>
      <c r="C296" s="8"/>
      <c r="D296" s="10">
        <v>31936.3</v>
      </c>
      <c r="E296" s="8"/>
      <c r="F296" s="10">
        <v>1131</v>
      </c>
      <c r="G296" s="8"/>
      <c r="H296" s="8"/>
      <c r="I296" s="10">
        <v>605.79999999999995</v>
      </c>
      <c r="J296" s="8"/>
      <c r="K296" s="8"/>
      <c r="L296" s="8"/>
      <c r="M296" s="8"/>
      <c r="N296" s="8"/>
      <c r="O296" s="8"/>
      <c r="P296" s="8"/>
      <c r="Q296" s="8"/>
      <c r="R296" s="10">
        <v>8.25</v>
      </c>
      <c r="S296" s="8"/>
      <c r="T296" s="10">
        <v>1627.94</v>
      </c>
      <c r="U296" s="10">
        <v>885.78</v>
      </c>
      <c r="V296" s="10">
        <v>57.18</v>
      </c>
      <c r="W296" s="10">
        <v>142.5</v>
      </c>
      <c r="X296" s="10">
        <v>4394721682</v>
      </c>
      <c r="Y296" s="10">
        <v>37934</v>
      </c>
      <c r="Z296" s="10">
        <v>72.3</v>
      </c>
      <c r="AA296" s="8"/>
      <c r="AB296" s="8"/>
      <c r="AC296" s="8"/>
      <c r="AD296" s="10">
        <v>7041.29</v>
      </c>
      <c r="AE296" s="10">
        <v>15243.27</v>
      </c>
      <c r="AF296" s="10">
        <v>16055.36</v>
      </c>
      <c r="AG296" s="10">
        <v>4.0999999999999996</v>
      </c>
      <c r="AH296" s="10">
        <v>5.3</v>
      </c>
      <c r="AI296" s="8"/>
      <c r="AJ296" s="10">
        <v>100.8</v>
      </c>
      <c r="AK296" s="10">
        <v>4200.53</v>
      </c>
      <c r="AL296" s="10">
        <v>0.8</v>
      </c>
      <c r="AM296" s="10">
        <v>15.64</v>
      </c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10">
        <v>51324.3</v>
      </c>
      <c r="BI296" s="10">
        <v>11989.1</v>
      </c>
      <c r="BJ296" s="10">
        <v>7041.29</v>
      </c>
      <c r="BK296" s="10">
        <v>1585.65</v>
      </c>
      <c r="BL296" s="10">
        <v>409.7</v>
      </c>
      <c r="BM296" s="10">
        <v>313.39999999999998</v>
      </c>
      <c r="BN296" s="10">
        <v>281.2</v>
      </c>
    </row>
    <row r="297" spans="1:66" ht="29.4" thickBot="1" x14ac:dyDescent="0.35">
      <c r="A297" s="7">
        <v>42217</v>
      </c>
      <c r="B297" s="12">
        <f t="shared" si="4"/>
        <v>27</v>
      </c>
      <c r="C297" s="8"/>
      <c r="D297" s="10">
        <v>32072.5</v>
      </c>
      <c r="E297" s="8"/>
      <c r="F297" s="10">
        <v>903</v>
      </c>
      <c r="G297" s="8"/>
      <c r="H297" s="8"/>
      <c r="I297" s="10">
        <v>611</v>
      </c>
      <c r="J297" s="8"/>
      <c r="K297" s="8"/>
      <c r="L297" s="8"/>
      <c r="M297" s="8"/>
      <c r="N297" s="8"/>
      <c r="O297" s="8"/>
      <c r="P297" s="8"/>
      <c r="Q297" s="8"/>
      <c r="R297" s="10">
        <v>8.25</v>
      </c>
      <c r="S297" s="8"/>
      <c r="T297" s="10">
        <v>1687.82</v>
      </c>
      <c r="U297" s="10">
        <v>795.51</v>
      </c>
      <c r="V297" s="10">
        <v>65.42</v>
      </c>
      <c r="W297" s="10">
        <v>148.19</v>
      </c>
      <c r="X297" s="10">
        <v>4650415155</v>
      </c>
      <c r="Y297" s="10">
        <v>32206</v>
      </c>
      <c r="Z297" s="10">
        <v>72.45</v>
      </c>
      <c r="AA297" s="8"/>
      <c r="AB297" s="8"/>
      <c r="AC297" s="8"/>
      <c r="AD297" s="10">
        <v>7171.13</v>
      </c>
      <c r="AE297" s="10">
        <v>17316.8</v>
      </c>
      <c r="AF297" s="10">
        <v>18168.53</v>
      </c>
      <c r="AG297" s="10">
        <v>4.0999999999999996</v>
      </c>
      <c r="AH297" s="10">
        <v>5.3</v>
      </c>
      <c r="AI297" s="8"/>
      <c r="AJ297" s="10">
        <v>100.4</v>
      </c>
      <c r="AK297" s="10">
        <v>4398.1499999999996</v>
      </c>
      <c r="AL297" s="10">
        <v>0.35</v>
      </c>
      <c r="AM297" s="10">
        <v>15.77</v>
      </c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10">
        <v>51289.8</v>
      </c>
      <c r="BI297" s="10">
        <v>11983.7</v>
      </c>
      <c r="BJ297" s="10">
        <v>7171.13</v>
      </c>
      <c r="BK297" s="10">
        <v>1589.31</v>
      </c>
      <c r="BL297" s="10">
        <v>402.9</v>
      </c>
      <c r="BM297" s="10">
        <v>429.2</v>
      </c>
      <c r="BN297" s="10">
        <v>281.2</v>
      </c>
    </row>
    <row r="298" spans="1:66" ht="29.4" thickBot="1" x14ac:dyDescent="0.35">
      <c r="A298" s="7">
        <v>42248</v>
      </c>
      <c r="B298" s="12">
        <f t="shared" si="4"/>
        <v>27</v>
      </c>
      <c r="C298" s="8"/>
      <c r="D298" s="10">
        <v>32361</v>
      </c>
      <c r="E298" s="8"/>
      <c r="F298" s="10">
        <v>900</v>
      </c>
      <c r="G298" s="8"/>
      <c r="H298" s="8"/>
      <c r="I298" s="10">
        <v>696.8</v>
      </c>
      <c r="J298" s="8"/>
      <c r="K298" s="8"/>
      <c r="L298" s="8"/>
      <c r="M298" s="8"/>
      <c r="N298" s="8"/>
      <c r="O298" s="8"/>
      <c r="P298" s="8"/>
      <c r="Q298" s="8"/>
      <c r="R298" s="10">
        <v>8.25</v>
      </c>
      <c r="S298" s="8"/>
      <c r="T298" s="10">
        <v>1688.44</v>
      </c>
      <c r="U298" s="10">
        <v>799.1</v>
      </c>
      <c r="V298" s="10">
        <v>66.78</v>
      </c>
      <c r="W298" s="10">
        <v>134.55000000000001</v>
      </c>
      <c r="X298" s="10">
        <v>5924011593</v>
      </c>
      <c r="Y298" s="10">
        <v>48903</v>
      </c>
      <c r="Z298" s="10">
        <v>73.98</v>
      </c>
      <c r="AA298" s="8"/>
      <c r="AB298" s="8"/>
      <c r="AC298" s="8"/>
      <c r="AD298" s="10">
        <v>6955.45</v>
      </c>
      <c r="AE298" s="10">
        <v>19496.189999999999</v>
      </c>
      <c r="AF298" s="10">
        <v>20248.02</v>
      </c>
      <c r="AG298" s="10">
        <v>4</v>
      </c>
      <c r="AH298" s="10">
        <v>5.2</v>
      </c>
      <c r="AI298" s="8"/>
      <c r="AJ298" s="10">
        <v>100.6</v>
      </c>
      <c r="AK298" s="10">
        <v>4903.67</v>
      </c>
      <c r="AL298" s="10">
        <v>0.56999999999999995</v>
      </c>
      <c r="AM298" s="10">
        <v>15.68</v>
      </c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10">
        <v>51300</v>
      </c>
      <c r="BI298" s="10">
        <v>11977.8</v>
      </c>
      <c r="BJ298" s="10">
        <v>6955.45</v>
      </c>
      <c r="BK298" s="10">
        <v>1582.95</v>
      </c>
      <c r="BL298" s="10">
        <v>411.3</v>
      </c>
      <c r="BM298" s="10">
        <v>748.1</v>
      </c>
      <c r="BN298" s="10">
        <v>281.3</v>
      </c>
    </row>
    <row r="299" spans="1:66" ht="29.4" thickBot="1" x14ac:dyDescent="0.35">
      <c r="A299" s="7">
        <v>42278</v>
      </c>
      <c r="B299" s="12">
        <f t="shared" si="4"/>
        <v>27</v>
      </c>
      <c r="C299" s="8"/>
      <c r="D299" s="10">
        <v>32052.5</v>
      </c>
      <c r="E299" s="8"/>
      <c r="F299" s="10">
        <v>721</v>
      </c>
      <c r="G299" s="8"/>
      <c r="H299" s="8"/>
      <c r="I299" s="10">
        <v>706.4</v>
      </c>
      <c r="J299" s="8"/>
      <c r="K299" s="8"/>
      <c r="L299" s="8"/>
      <c r="M299" s="8"/>
      <c r="N299" s="8"/>
      <c r="O299" s="8"/>
      <c r="P299" s="8"/>
      <c r="Q299" s="8"/>
      <c r="R299" s="10">
        <v>8.25</v>
      </c>
      <c r="S299" s="8"/>
      <c r="T299" s="10">
        <v>1701.56</v>
      </c>
      <c r="U299" s="10">
        <v>875.55</v>
      </c>
      <c r="V299" s="10">
        <v>63.25</v>
      </c>
      <c r="W299" s="10">
        <v>135.75</v>
      </c>
      <c r="X299" s="10">
        <v>3371400159</v>
      </c>
      <c r="Y299" s="10">
        <v>24797</v>
      </c>
      <c r="Z299" s="10">
        <v>87.7</v>
      </c>
      <c r="AA299" s="8"/>
      <c r="AB299" s="8"/>
      <c r="AC299" s="8"/>
      <c r="AD299" s="10">
        <v>6979.19</v>
      </c>
      <c r="AE299" s="10">
        <v>21911.06</v>
      </c>
      <c r="AF299" s="10">
        <v>22500.83</v>
      </c>
      <c r="AG299" s="10">
        <v>4.3</v>
      </c>
      <c r="AH299" s="10">
        <v>5.5</v>
      </c>
      <c r="AI299" s="8"/>
      <c r="AJ299" s="10">
        <v>100.7</v>
      </c>
      <c r="AK299" s="10">
        <v>4878.8</v>
      </c>
      <c r="AL299" s="10">
        <v>0.74</v>
      </c>
      <c r="AM299" s="10">
        <v>15.59</v>
      </c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10">
        <v>50226.400000000001</v>
      </c>
      <c r="BI299" s="10">
        <v>11977.8</v>
      </c>
      <c r="BJ299" s="10">
        <v>6979.19</v>
      </c>
      <c r="BK299" s="10">
        <v>1585.07</v>
      </c>
      <c r="BL299" s="10">
        <v>450.3</v>
      </c>
      <c r="BM299" s="10">
        <v>577.20000000000005</v>
      </c>
      <c r="BN299" s="10">
        <v>281.60000000000002</v>
      </c>
    </row>
    <row r="300" spans="1:66" ht="29.4" thickBot="1" x14ac:dyDescent="0.35">
      <c r="A300" s="7">
        <v>42309</v>
      </c>
      <c r="B300" s="12">
        <f t="shared" si="4"/>
        <v>27</v>
      </c>
      <c r="C300" s="8"/>
      <c r="D300" s="10">
        <v>32161</v>
      </c>
      <c r="E300" s="8"/>
      <c r="F300" s="10">
        <v>584</v>
      </c>
      <c r="G300" s="8"/>
      <c r="H300" s="8"/>
      <c r="I300" s="10">
        <v>730.7</v>
      </c>
      <c r="J300" s="8"/>
      <c r="K300" s="8"/>
      <c r="L300" s="8"/>
      <c r="M300" s="8"/>
      <c r="N300" s="8"/>
      <c r="O300" s="8"/>
      <c r="P300" s="8"/>
      <c r="Q300" s="8"/>
      <c r="R300" s="10">
        <v>8.25</v>
      </c>
      <c r="S300" s="8"/>
      <c r="T300" s="10">
        <v>1780.46</v>
      </c>
      <c r="U300" s="10">
        <v>897.56</v>
      </c>
      <c r="V300" s="10">
        <v>65.03</v>
      </c>
      <c r="W300" s="10">
        <v>138</v>
      </c>
      <c r="X300" s="10">
        <v>5785687937</v>
      </c>
      <c r="Y300" s="10">
        <v>39826</v>
      </c>
      <c r="Z300" s="10">
        <v>105.6</v>
      </c>
      <c r="AA300" s="8"/>
      <c r="AB300" s="8"/>
      <c r="AC300" s="8"/>
      <c r="AD300" s="10">
        <v>7119.13</v>
      </c>
      <c r="AE300" s="10">
        <v>23679.24</v>
      </c>
      <c r="AF300" s="10">
        <v>24664.92</v>
      </c>
      <c r="AG300" s="10">
        <v>4.4000000000000004</v>
      </c>
      <c r="AH300" s="10">
        <v>5.8</v>
      </c>
      <c r="AI300" s="8"/>
      <c r="AJ300" s="10">
        <v>100.8</v>
      </c>
      <c r="AK300" s="10">
        <v>4728.3900000000003</v>
      </c>
      <c r="AL300" s="10">
        <v>0.75</v>
      </c>
      <c r="AM300" s="10">
        <v>14.98</v>
      </c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10">
        <v>50189.3</v>
      </c>
      <c r="BI300" s="10">
        <v>11977.8</v>
      </c>
      <c r="BJ300" s="10">
        <v>7119.13</v>
      </c>
      <c r="BK300" s="10">
        <v>1643.91</v>
      </c>
      <c r="BL300" s="10">
        <v>434.9</v>
      </c>
      <c r="BM300" s="10">
        <v>364.5</v>
      </c>
      <c r="BN300" s="10">
        <v>282.39999999999998</v>
      </c>
    </row>
    <row r="301" spans="1:66" ht="29.4" thickBot="1" x14ac:dyDescent="0.35">
      <c r="A301" s="7">
        <v>42339</v>
      </c>
      <c r="B301" s="12">
        <f t="shared" si="4"/>
        <v>27</v>
      </c>
      <c r="C301" s="8"/>
      <c r="D301" s="10">
        <v>32745</v>
      </c>
      <c r="E301" s="8"/>
      <c r="F301" s="10">
        <v>478</v>
      </c>
      <c r="G301" s="8"/>
      <c r="H301" s="8"/>
      <c r="I301" s="10">
        <v>969.7</v>
      </c>
      <c r="J301" s="8"/>
      <c r="K301" s="8"/>
      <c r="L301" s="8"/>
      <c r="M301" s="8"/>
      <c r="N301" s="8"/>
      <c r="O301" s="8"/>
      <c r="P301" s="8"/>
      <c r="Q301" s="8"/>
      <c r="R301" s="10">
        <v>8.25</v>
      </c>
      <c r="S301" s="8"/>
      <c r="T301" s="10">
        <v>1743.58</v>
      </c>
      <c r="U301" s="10">
        <v>785.02</v>
      </c>
      <c r="V301" s="10">
        <v>69.7</v>
      </c>
      <c r="W301" s="10">
        <v>136.09</v>
      </c>
      <c r="X301" s="10">
        <v>2401569766</v>
      </c>
      <c r="Y301" s="10">
        <v>20667</v>
      </c>
      <c r="Z301" s="10">
        <v>101.34</v>
      </c>
      <c r="AA301" s="8"/>
      <c r="AB301" s="8"/>
      <c r="AC301" s="8"/>
      <c r="AD301" s="10">
        <v>7160.04</v>
      </c>
      <c r="AE301" s="10">
        <v>26922.01</v>
      </c>
      <c r="AF301" s="10">
        <v>29741.5</v>
      </c>
      <c r="AG301" s="10">
        <v>4.4000000000000004</v>
      </c>
      <c r="AH301" s="10">
        <v>5.8</v>
      </c>
      <c r="AI301" s="8"/>
      <c r="AJ301" s="10">
        <v>100.8</v>
      </c>
      <c r="AK301" s="10">
        <v>4784.05</v>
      </c>
      <c r="AL301" s="10">
        <v>0.77</v>
      </c>
      <c r="AM301" s="10">
        <v>12.91</v>
      </c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10">
        <v>50128.6</v>
      </c>
      <c r="BI301" s="10">
        <v>11976.3</v>
      </c>
      <c r="BJ301" s="10">
        <v>7160.04</v>
      </c>
      <c r="BK301" s="10">
        <v>1638.91</v>
      </c>
      <c r="BL301" s="10">
        <v>450.1</v>
      </c>
      <c r="BM301" s="10">
        <v>148.1</v>
      </c>
      <c r="BN301" s="10">
        <v>283.5</v>
      </c>
    </row>
    <row r="302" spans="1:66" ht="29.4" thickBot="1" x14ac:dyDescent="0.35">
      <c r="A302" s="7">
        <v>42370</v>
      </c>
      <c r="B302" s="12">
        <f t="shared" si="4"/>
        <v>27</v>
      </c>
      <c r="C302" s="8"/>
      <c r="D302" s="10">
        <v>35179.699999999997</v>
      </c>
      <c r="E302" s="8"/>
      <c r="F302" s="10">
        <v>317</v>
      </c>
      <c r="G302" s="8"/>
      <c r="H302" s="8"/>
      <c r="I302" s="10">
        <v>300.3</v>
      </c>
      <c r="J302" s="8"/>
      <c r="K302" s="8"/>
      <c r="L302" s="8"/>
      <c r="M302" s="8"/>
      <c r="N302" s="8"/>
      <c r="O302" s="8"/>
      <c r="P302" s="8"/>
      <c r="Q302" s="8"/>
      <c r="R302" s="10">
        <v>11</v>
      </c>
      <c r="S302" s="8"/>
      <c r="T302" s="10">
        <v>1700.2</v>
      </c>
      <c r="U302" s="10">
        <v>628.41</v>
      </c>
      <c r="V302" s="10">
        <v>77.930000000000007</v>
      </c>
      <c r="W302" s="10">
        <v>136.6</v>
      </c>
      <c r="X302" s="10">
        <v>5641526425</v>
      </c>
      <c r="Y302" s="10">
        <v>39710</v>
      </c>
      <c r="Z302" s="10">
        <v>91.52</v>
      </c>
      <c r="AA302" s="8"/>
      <c r="AB302" s="8"/>
      <c r="AC302" s="8"/>
      <c r="AD302" s="10">
        <v>7307.61</v>
      </c>
      <c r="AE302" s="10">
        <v>1653.12</v>
      </c>
      <c r="AF302" s="10">
        <v>1095.48</v>
      </c>
      <c r="AG302" s="10">
        <v>4.4000000000000004</v>
      </c>
      <c r="AH302" s="10">
        <v>5.8</v>
      </c>
      <c r="AI302" s="8"/>
      <c r="AJ302" s="10">
        <v>101</v>
      </c>
      <c r="AK302" s="10">
        <v>5227.18</v>
      </c>
      <c r="AL302" s="10">
        <v>0.96</v>
      </c>
      <c r="AM302" s="10">
        <v>9.77</v>
      </c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10">
        <v>50002.3</v>
      </c>
      <c r="BI302" s="10">
        <v>11875.9</v>
      </c>
      <c r="BJ302" s="10">
        <v>7307.61</v>
      </c>
      <c r="BK302" s="10">
        <v>1734.52</v>
      </c>
      <c r="BL302" s="10">
        <v>422.4</v>
      </c>
      <c r="BM302" s="10">
        <v>85.4</v>
      </c>
      <c r="BN302" s="10">
        <v>284.8</v>
      </c>
    </row>
    <row r="303" spans="1:66" ht="29.4" thickBot="1" x14ac:dyDescent="0.35">
      <c r="A303" s="7">
        <v>42401</v>
      </c>
      <c r="B303" s="12">
        <f t="shared" si="4"/>
        <v>27</v>
      </c>
      <c r="C303" s="8"/>
      <c r="D303" s="10">
        <v>33966.5</v>
      </c>
      <c r="E303" s="8"/>
      <c r="F303" s="10">
        <v>329</v>
      </c>
      <c r="G303" s="8"/>
      <c r="H303" s="8"/>
      <c r="I303" s="10">
        <v>357.4</v>
      </c>
      <c r="J303" s="8"/>
      <c r="K303" s="8"/>
      <c r="L303" s="8"/>
      <c r="M303" s="8"/>
      <c r="N303" s="8"/>
      <c r="O303" s="8"/>
      <c r="P303" s="8"/>
      <c r="Q303" s="8"/>
      <c r="R303" s="10">
        <v>11</v>
      </c>
      <c r="S303" s="8"/>
      <c r="T303" s="10">
        <v>1772.2</v>
      </c>
      <c r="U303" s="10">
        <v>735.81</v>
      </c>
      <c r="V303" s="10">
        <v>77.33</v>
      </c>
      <c r="W303" s="10">
        <v>141.4</v>
      </c>
      <c r="X303" s="10">
        <v>5340321096</v>
      </c>
      <c r="Y303" s="10">
        <v>42272</v>
      </c>
      <c r="Z303" s="10">
        <v>102.1</v>
      </c>
      <c r="AA303" s="8"/>
      <c r="AB303" s="8"/>
      <c r="AC303" s="8"/>
      <c r="AD303" s="10">
        <v>7272.79</v>
      </c>
      <c r="AE303" s="10">
        <v>3264.67</v>
      </c>
      <c r="AF303" s="10">
        <v>3348.62</v>
      </c>
      <c r="AG303" s="10">
        <v>4.4000000000000004</v>
      </c>
      <c r="AH303" s="10">
        <v>5.8</v>
      </c>
      <c r="AI303" s="8"/>
      <c r="AJ303" s="10">
        <v>100.6</v>
      </c>
      <c r="AK303" s="10">
        <v>5348.66</v>
      </c>
      <c r="AL303" s="10">
        <v>0.63</v>
      </c>
      <c r="AM303" s="10">
        <v>8.06</v>
      </c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10">
        <v>49995.5</v>
      </c>
      <c r="BI303" s="10">
        <v>11875.9</v>
      </c>
      <c r="BJ303" s="10">
        <v>7272.79</v>
      </c>
      <c r="BK303" s="10">
        <v>1733.29</v>
      </c>
      <c r="BL303" s="10">
        <v>398.4</v>
      </c>
      <c r="BM303" s="10">
        <v>94.4</v>
      </c>
      <c r="BN303" s="10">
        <v>286.39999999999998</v>
      </c>
    </row>
    <row r="304" spans="1:66" ht="29.4" thickBot="1" x14ac:dyDescent="0.35">
      <c r="A304" s="7">
        <v>42430</v>
      </c>
      <c r="B304" s="12">
        <f t="shared" si="4"/>
        <v>27</v>
      </c>
      <c r="C304" s="8"/>
      <c r="D304" s="10">
        <v>34309.599999999999</v>
      </c>
      <c r="E304" s="8"/>
      <c r="F304" s="10">
        <v>429</v>
      </c>
      <c r="G304" s="8"/>
      <c r="H304" s="8"/>
      <c r="I304" s="10">
        <v>464.7</v>
      </c>
      <c r="J304" s="8"/>
      <c r="K304" s="8"/>
      <c r="L304" s="8"/>
      <c r="M304" s="8"/>
      <c r="N304" s="8"/>
      <c r="O304" s="8"/>
      <c r="P304" s="8"/>
      <c r="Q304" s="8"/>
      <c r="R304" s="10">
        <v>11</v>
      </c>
      <c r="S304" s="8"/>
      <c r="T304" s="10">
        <v>1873.57</v>
      </c>
      <c r="U304" s="10">
        <v>834.24</v>
      </c>
      <c r="V304" s="10">
        <v>70.42</v>
      </c>
      <c r="W304" s="10">
        <v>147.75</v>
      </c>
      <c r="X304" s="10">
        <v>5157297127</v>
      </c>
      <c r="Y304" s="10">
        <v>33342</v>
      </c>
      <c r="Z304" s="10">
        <v>108.3</v>
      </c>
      <c r="AA304" s="8"/>
      <c r="AB304" s="8"/>
      <c r="AC304" s="8"/>
      <c r="AD304" s="10">
        <v>7239.12</v>
      </c>
      <c r="AE304" s="10">
        <v>5876.13</v>
      </c>
      <c r="AF304" s="10">
        <v>6339.09</v>
      </c>
      <c r="AG304" s="10">
        <v>4.5999999999999996</v>
      </c>
      <c r="AH304" s="10">
        <v>6</v>
      </c>
      <c r="AI304" s="8"/>
      <c r="AJ304" s="10">
        <v>100.5</v>
      </c>
      <c r="AK304" s="10">
        <v>5356.96</v>
      </c>
      <c r="AL304" s="10">
        <v>0.46</v>
      </c>
      <c r="AM304" s="10">
        <v>7.26</v>
      </c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10">
        <v>49987.4</v>
      </c>
      <c r="BI304" s="10">
        <v>11870.1</v>
      </c>
      <c r="BJ304" s="10">
        <v>7239.12</v>
      </c>
      <c r="BK304" s="10">
        <v>1670.32</v>
      </c>
      <c r="BL304" s="10">
        <v>425.1</v>
      </c>
      <c r="BM304" s="10">
        <v>135</v>
      </c>
      <c r="BN304" s="10">
        <v>288.5</v>
      </c>
    </row>
    <row r="305" spans="1:66" ht="29.4" thickBot="1" x14ac:dyDescent="0.35">
      <c r="A305" s="7">
        <v>42461</v>
      </c>
      <c r="B305" s="12">
        <f t="shared" si="4"/>
        <v>27</v>
      </c>
      <c r="C305" s="8"/>
      <c r="D305" s="10">
        <v>34689.4</v>
      </c>
      <c r="E305" s="8"/>
      <c r="F305" s="10">
        <v>703</v>
      </c>
      <c r="G305" s="8"/>
      <c r="H305" s="8"/>
      <c r="I305" s="10">
        <v>460</v>
      </c>
      <c r="J305" s="8"/>
      <c r="K305" s="8"/>
      <c r="L305" s="8"/>
      <c r="M305" s="8"/>
      <c r="N305" s="8"/>
      <c r="O305" s="8"/>
      <c r="P305" s="8"/>
      <c r="Q305" s="8"/>
      <c r="R305" s="10">
        <v>11</v>
      </c>
      <c r="S305" s="8"/>
      <c r="T305" s="10">
        <v>1914.26</v>
      </c>
      <c r="U305" s="10">
        <v>926.64</v>
      </c>
      <c r="V305" s="10">
        <v>66.680000000000007</v>
      </c>
      <c r="W305" s="10">
        <v>168.47</v>
      </c>
      <c r="X305" s="10">
        <v>11863365588</v>
      </c>
      <c r="Y305" s="10">
        <v>83170</v>
      </c>
      <c r="Z305" s="10">
        <v>118.41</v>
      </c>
      <c r="AA305" s="8"/>
      <c r="AB305" s="8"/>
      <c r="AC305" s="8"/>
      <c r="AD305" s="10">
        <v>7265.91</v>
      </c>
      <c r="AE305" s="10">
        <v>8330.0300000000007</v>
      </c>
      <c r="AF305" s="10">
        <v>9029.4699999999993</v>
      </c>
      <c r="AG305" s="10">
        <v>4.5</v>
      </c>
      <c r="AH305" s="10">
        <v>5.9</v>
      </c>
      <c r="AI305" s="8"/>
      <c r="AJ305" s="10">
        <v>100.4</v>
      </c>
      <c r="AK305" s="10">
        <v>4947.33</v>
      </c>
      <c r="AL305" s="10">
        <v>0.44</v>
      </c>
      <c r="AM305" s="10">
        <v>7.24</v>
      </c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10">
        <v>49363.199999999997</v>
      </c>
      <c r="BI305" s="10">
        <v>11870.1</v>
      </c>
      <c r="BJ305" s="10">
        <v>7265.91</v>
      </c>
      <c r="BK305" s="10">
        <v>1589.48</v>
      </c>
      <c r="BL305" s="10">
        <v>404.7</v>
      </c>
      <c r="BM305" s="10">
        <v>153.4</v>
      </c>
      <c r="BN305" s="10">
        <v>290.8</v>
      </c>
    </row>
    <row r="306" spans="1:66" ht="29.4" thickBot="1" x14ac:dyDescent="0.35">
      <c r="A306" s="7">
        <v>42491</v>
      </c>
      <c r="B306" s="12">
        <f t="shared" si="4"/>
        <v>27</v>
      </c>
      <c r="C306" s="8"/>
      <c r="D306" s="10">
        <v>35105.5</v>
      </c>
      <c r="E306" s="8"/>
      <c r="F306" s="10">
        <v>612</v>
      </c>
      <c r="G306" s="8"/>
      <c r="H306" s="8"/>
      <c r="I306" s="10">
        <v>479.6</v>
      </c>
      <c r="J306" s="8"/>
      <c r="K306" s="8"/>
      <c r="L306" s="8"/>
      <c r="M306" s="8"/>
      <c r="N306" s="8"/>
      <c r="O306" s="8"/>
      <c r="P306" s="8"/>
      <c r="Q306" s="8"/>
      <c r="R306" s="10">
        <v>11</v>
      </c>
      <c r="S306" s="8"/>
      <c r="T306" s="10">
        <v>1904.7</v>
      </c>
      <c r="U306" s="10">
        <v>926.82</v>
      </c>
      <c r="V306" s="10">
        <v>65.84</v>
      </c>
      <c r="W306" s="10">
        <v>145.5</v>
      </c>
      <c r="X306" s="10">
        <v>6135210263</v>
      </c>
      <c r="Y306" s="10">
        <v>39275</v>
      </c>
      <c r="Z306" s="10">
        <v>127.87</v>
      </c>
      <c r="AA306" s="8"/>
      <c r="AB306" s="8"/>
      <c r="AC306" s="8"/>
      <c r="AD306" s="10">
        <v>7299.49</v>
      </c>
      <c r="AE306" s="10">
        <v>10212.98</v>
      </c>
      <c r="AF306" s="10">
        <v>11106.6</v>
      </c>
      <c r="AG306" s="10">
        <v>4.3</v>
      </c>
      <c r="AH306" s="10">
        <v>5.6</v>
      </c>
      <c r="AI306" s="8"/>
      <c r="AJ306" s="10">
        <v>100.4</v>
      </c>
      <c r="AK306" s="10">
        <v>4751.6899999999996</v>
      </c>
      <c r="AL306" s="10">
        <v>0.41</v>
      </c>
      <c r="AM306" s="10">
        <v>7.3</v>
      </c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10">
        <v>49253.4</v>
      </c>
      <c r="BI306" s="10">
        <v>11870.1</v>
      </c>
      <c r="BJ306" s="10">
        <v>7299.49</v>
      </c>
      <c r="BK306" s="10">
        <v>1521.46</v>
      </c>
      <c r="BL306" s="10">
        <v>409.7</v>
      </c>
      <c r="BM306" s="10">
        <v>171.9</v>
      </c>
      <c r="BN306" s="10">
        <v>293</v>
      </c>
    </row>
    <row r="307" spans="1:66" ht="29.4" thickBot="1" x14ac:dyDescent="0.35">
      <c r="A307" s="7">
        <v>42522</v>
      </c>
      <c r="B307" s="12">
        <f t="shared" si="4"/>
        <v>27</v>
      </c>
      <c r="C307" s="8"/>
      <c r="D307" s="10">
        <v>35642.9</v>
      </c>
      <c r="E307" s="8"/>
      <c r="F307" s="10">
        <v>660</v>
      </c>
      <c r="G307" s="8"/>
      <c r="H307" s="8"/>
      <c r="I307" s="10">
        <v>627.1</v>
      </c>
      <c r="J307" s="8"/>
      <c r="K307" s="8"/>
      <c r="L307" s="8"/>
      <c r="M307" s="8"/>
      <c r="N307" s="8"/>
      <c r="O307" s="8"/>
      <c r="P307" s="8"/>
      <c r="Q307" s="8"/>
      <c r="R307" s="10">
        <v>10.5</v>
      </c>
      <c r="S307" s="8"/>
      <c r="T307" s="10">
        <v>1896.93</v>
      </c>
      <c r="U307" s="10">
        <v>910.08</v>
      </c>
      <c r="V307" s="10">
        <v>65.22</v>
      </c>
      <c r="W307" s="10">
        <v>139.51</v>
      </c>
      <c r="X307" s="10">
        <v>3553466835</v>
      </c>
      <c r="Y307" s="10">
        <v>27670</v>
      </c>
      <c r="Z307" s="10">
        <v>133.5</v>
      </c>
      <c r="AA307" s="8"/>
      <c r="AB307" s="8"/>
      <c r="AC307" s="8"/>
      <c r="AD307" s="10">
        <v>7261.74</v>
      </c>
      <c r="AE307" s="10">
        <v>12521.52</v>
      </c>
      <c r="AF307" s="10">
        <v>13582.93</v>
      </c>
      <c r="AG307" s="10">
        <v>4.2</v>
      </c>
      <c r="AH307" s="10">
        <v>5.4</v>
      </c>
      <c r="AI307" s="8"/>
      <c r="AJ307" s="10">
        <v>100.4</v>
      </c>
      <c r="AK307" s="10">
        <v>4823.1899999999996</v>
      </c>
      <c r="AL307" s="10">
        <v>0.36</v>
      </c>
      <c r="AM307" s="10">
        <v>7.48</v>
      </c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10">
        <v>50946.5</v>
      </c>
      <c r="BI307" s="10">
        <v>11868.5</v>
      </c>
      <c r="BJ307" s="10">
        <v>7261.74</v>
      </c>
      <c r="BK307" s="10">
        <v>1519.47</v>
      </c>
      <c r="BL307" s="10">
        <v>395.7</v>
      </c>
      <c r="BM307" s="10">
        <v>183.7</v>
      </c>
      <c r="BN307" s="10">
        <v>294.8</v>
      </c>
    </row>
    <row r="308" spans="1:66" ht="29.4" thickBot="1" x14ac:dyDescent="0.35">
      <c r="A308" s="7">
        <v>42552</v>
      </c>
      <c r="B308" s="12">
        <f t="shared" si="4"/>
        <v>27</v>
      </c>
      <c r="C308" s="8"/>
      <c r="D308" s="10">
        <v>35856.9</v>
      </c>
      <c r="E308" s="8"/>
      <c r="F308" s="10">
        <v>656</v>
      </c>
      <c r="G308" s="8"/>
      <c r="H308" s="8"/>
      <c r="I308" s="10">
        <v>635.70000000000005</v>
      </c>
      <c r="J308" s="8"/>
      <c r="K308" s="8"/>
      <c r="L308" s="8"/>
      <c r="M308" s="8"/>
      <c r="N308" s="8"/>
      <c r="O308" s="8"/>
      <c r="P308" s="8"/>
      <c r="Q308" s="8"/>
      <c r="R308" s="10">
        <v>10.5</v>
      </c>
      <c r="S308" s="8"/>
      <c r="T308" s="10">
        <v>1921.73</v>
      </c>
      <c r="U308" s="10">
        <v>947.07</v>
      </c>
      <c r="V308" s="10">
        <v>64.34</v>
      </c>
      <c r="W308" s="10">
        <v>137.30000000000001</v>
      </c>
      <c r="X308" s="10">
        <v>4922715397</v>
      </c>
      <c r="Y308" s="10">
        <v>37734</v>
      </c>
      <c r="Z308" s="10">
        <v>136.75</v>
      </c>
      <c r="AA308" s="8"/>
      <c r="AB308" s="8"/>
      <c r="AC308" s="8"/>
      <c r="AD308" s="10">
        <v>7363.16</v>
      </c>
      <c r="AE308" s="10">
        <v>14932.89</v>
      </c>
      <c r="AF308" s="10">
        <v>15784.15</v>
      </c>
      <c r="AG308" s="10">
        <v>4.0999999999999996</v>
      </c>
      <c r="AH308" s="10">
        <v>5.3</v>
      </c>
      <c r="AI308" s="8"/>
      <c r="AJ308" s="10">
        <v>100.5</v>
      </c>
      <c r="AK308" s="10">
        <v>4675.3599999999997</v>
      </c>
      <c r="AL308" s="10">
        <v>0.54</v>
      </c>
      <c r="AM308" s="10">
        <v>7.21</v>
      </c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10">
        <v>50882.5</v>
      </c>
      <c r="BI308" s="10">
        <v>11868.5</v>
      </c>
      <c r="BJ308" s="10">
        <v>7363.16</v>
      </c>
      <c r="BK308" s="10">
        <v>1519.47</v>
      </c>
      <c r="BL308" s="10">
        <v>416.2</v>
      </c>
      <c r="BM308" s="10">
        <v>336.6</v>
      </c>
      <c r="BN308" s="10">
        <v>296.2</v>
      </c>
    </row>
    <row r="309" spans="1:66" ht="29.4" thickBot="1" x14ac:dyDescent="0.35">
      <c r="A309" s="7">
        <v>42583</v>
      </c>
      <c r="B309" s="12">
        <f t="shared" si="4"/>
        <v>27</v>
      </c>
      <c r="C309" s="8"/>
      <c r="D309" s="10">
        <v>36031.699999999997</v>
      </c>
      <c r="E309" s="8"/>
      <c r="F309" s="10">
        <v>711</v>
      </c>
      <c r="G309" s="8"/>
      <c r="H309" s="8"/>
      <c r="I309" s="10">
        <v>641.9</v>
      </c>
      <c r="J309" s="8"/>
      <c r="K309" s="8"/>
      <c r="L309" s="8"/>
      <c r="M309" s="8"/>
      <c r="N309" s="8"/>
      <c r="O309" s="8"/>
      <c r="P309" s="8"/>
      <c r="Q309" s="8"/>
      <c r="R309" s="10">
        <v>10.5</v>
      </c>
      <c r="S309" s="8"/>
      <c r="T309" s="10">
        <v>1963.96</v>
      </c>
      <c r="U309" s="10">
        <v>966.29</v>
      </c>
      <c r="V309" s="10">
        <v>64.94</v>
      </c>
      <c r="W309" s="10">
        <v>134.94999999999999</v>
      </c>
      <c r="X309" s="10">
        <v>4350582733</v>
      </c>
      <c r="Y309" s="10">
        <v>36129</v>
      </c>
      <c r="Z309" s="10">
        <v>137.37</v>
      </c>
      <c r="AA309" s="8"/>
      <c r="AB309" s="8"/>
      <c r="AC309" s="8"/>
      <c r="AD309" s="10">
        <v>7431.19</v>
      </c>
      <c r="AE309" s="10">
        <v>17197.810000000001</v>
      </c>
      <c r="AF309" s="10">
        <v>18101.86</v>
      </c>
      <c r="AG309" s="10">
        <v>4</v>
      </c>
      <c r="AH309" s="10">
        <v>5.2</v>
      </c>
      <c r="AI309" s="8"/>
      <c r="AJ309" s="10">
        <v>100</v>
      </c>
      <c r="AK309" s="10">
        <v>4842</v>
      </c>
      <c r="AL309" s="10">
        <v>0.01</v>
      </c>
      <c r="AM309" s="10">
        <v>6.84</v>
      </c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10">
        <v>50871.5</v>
      </c>
      <c r="BI309" s="10">
        <v>11861.6</v>
      </c>
      <c r="BJ309" s="10">
        <v>7431.19</v>
      </c>
      <c r="BK309" s="10">
        <v>1518.31</v>
      </c>
      <c r="BL309" s="10">
        <v>415.8</v>
      </c>
      <c r="BM309" s="10">
        <v>453.7</v>
      </c>
      <c r="BN309" s="10">
        <v>296.8</v>
      </c>
    </row>
    <row r="310" spans="1:66" ht="29.4" thickBot="1" x14ac:dyDescent="0.35">
      <c r="A310" s="7">
        <v>42614</v>
      </c>
      <c r="B310" s="12">
        <f t="shared" si="4"/>
        <v>27</v>
      </c>
      <c r="C310" s="8"/>
      <c r="D310" s="10">
        <v>36169.599999999999</v>
      </c>
      <c r="E310" s="8"/>
      <c r="F310" s="10">
        <v>875</v>
      </c>
      <c r="G310" s="8"/>
      <c r="H310" s="8"/>
      <c r="I310" s="10">
        <v>696.4</v>
      </c>
      <c r="J310" s="8"/>
      <c r="K310" s="8"/>
      <c r="L310" s="8"/>
      <c r="M310" s="8"/>
      <c r="N310" s="8"/>
      <c r="O310" s="8"/>
      <c r="P310" s="8"/>
      <c r="Q310" s="8"/>
      <c r="R310" s="10">
        <v>10.5</v>
      </c>
      <c r="S310" s="8"/>
      <c r="T310" s="10">
        <v>2005.44</v>
      </c>
      <c r="U310" s="10">
        <v>979.54</v>
      </c>
      <c r="V310" s="10">
        <v>64.56</v>
      </c>
      <c r="W310" s="10">
        <v>134.9</v>
      </c>
      <c r="X310" s="10">
        <v>3205127920</v>
      </c>
      <c r="Y310" s="10">
        <v>26252</v>
      </c>
      <c r="Z310" s="10">
        <v>150.07</v>
      </c>
      <c r="AA310" s="8"/>
      <c r="AB310" s="8"/>
      <c r="AC310" s="8"/>
      <c r="AD310" s="10">
        <v>7345.05</v>
      </c>
      <c r="AE310" s="10">
        <v>19374.54</v>
      </c>
      <c r="AF310" s="10">
        <v>20493.580000000002</v>
      </c>
      <c r="AG310" s="10">
        <v>4</v>
      </c>
      <c r="AH310" s="10">
        <v>5.2</v>
      </c>
      <c r="AI310" s="8"/>
      <c r="AJ310" s="10">
        <v>100.2</v>
      </c>
      <c r="AK310" s="10">
        <v>4719.17</v>
      </c>
      <c r="AL310" s="10">
        <v>0.17</v>
      </c>
      <c r="AM310" s="10">
        <v>6.42</v>
      </c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10">
        <v>50864.6</v>
      </c>
      <c r="BI310" s="10">
        <v>11855.9</v>
      </c>
      <c r="BJ310" s="10">
        <v>7345.05</v>
      </c>
      <c r="BK310" s="10">
        <v>1518.31</v>
      </c>
      <c r="BL310" s="10">
        <v>429.1</v>
      </c>
      <c r="BM310" s="10">
        <v>783.3</v>
      </c>
      <c r="BN310" s="10">
        <v>296.60000000000002</v>
      </c>
    </row>
    <row r="311" spans="1:66" ht="29.4" thickBot="1" x14ac:dyDescent="0.35">
      <c r="A311" s="7">
        <v>42644</v>
      </c>
      <c r="B311" s="12">
        <f t="shared" si="4"/>
        <v>27</v>
      </c>
      <c r="C311" s="8"/>
      <c r="D311" s="10">
        <v>36148.800000000003</v>
      </c>
      <c r="E311" s="8"/>
      <c r="F311" s="10">
        <v>857</v>
      </c>
      <c r="G311" s="8"/>
      <c r="H311" s="8"/>
      <c r="I311" s="10">
        <v>741.4</v>
      </c>
      <c r="J311" s="8"/>
      <c r="K311" s="8"/>
      <c r="L311" s="8"/>
      <c r="M311" s="8"/>
      <c r="N311" s="8"/>
      <c r="O311" s="8"/>
      <c r="P311" s="8"/>
      <c r="Q311" s="8"/>
      <c r="R311" s="10">
        <v>10</v>
      </c>
      <c r="S311" s="8"/>
      <c r="T311" s="10">
        <v>1977.36</v>
      </c>
      <c r="U311" s="10">
        <v>989.52</v>
      </c>
      <c r="V311" s="10">
        <v>62.62</v>
      </c>
      <c r="W311" s="10">
        <v>138.84</v>
      </c>
      <c r="X311" s="10">
        <v>5985480871</v>
      </c>
      <c r="Y311" s="10">
        <v>56754</v>
      </c>
      <c r="Z311" s="10">
        <v>148.5</v>
      </c>
      <c r="AA311" s="8"/>
      <c r="AB311" s="8"/>
      <c r="AC311" s="8"/>
      <c r="AD311" s="10">
        <v>7383.56</v>
      </c>
      <c r="AE311" s="10">
        <v>21871.02</v>
      </c>
      <c r="AF311" s="10">
        <v>22875.35</v>
      </c>
      <c r="AG311" s="10">
        <v>4.0999999999999996</v>
      </c>
      <c r="AH311" s="10">
        <v>5.4</v>
      </c>
      <c r="AI311" s="8"/>
      <c r="AJ311" s="10">
        <v>100.4</v>
      </c>
      <c r="AK311" s="10">
        <v>4617.54</v>
      </c>
      <c r="AL311" s="10">
        <v>0.43</v>
      </c>
      <c r="AM311" s="10">
        <v>6.09</v>
      </c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10">
        <v>51475.7</v>
      </c>
      <c r="BI311" s="10">
        <v>11855.9</v>
      </c>
      <c r="BJ311" s="10">
        <v>7383.56</v>
      </c>
      <c r="BK311" s="10">
        <v>1514.85</v>
      </c>
      <c r="BL311" s="10">
        <v>447.7</v>
      </c>
      <c r="BM311" s="10">
        <v>602</v>
      </c>
      <c r="BN311" s="10">
        <v>295.7</v>
      </c>
    </row>
    <row r="312" spans="1:66" ht="29.4" thickBot="1" x14ac:dyDescent="0.35">
      <c r="A312" s="7">
        <v>42675</v>
      </c>
      <c r="B312" s="12">
        <f t="shared" si="4"/>
        <v>27</v>
      </c>
      <c r="C312" s="8"/>
      <c r="D312" s="10">
        <v>36051</v>
      </c>
      <c r="E312" s="8"/>
      <c r="F312" s="10">
        <v>1204</v>
      </c>
      <c r="G312" s="8"/>
      <c r="H312" s="8"/>
      <c r="I312" s="10">
        <v>780.1</v>
      </c>
      <c r="J312" s="8"/>
      <c r="K312" s="8"/>
      <c r="L312" s="8"/>
      <c r="M312" s="8"/>
      <c r="N312" s="8"/>
      <c r="O312" s="8"/>
      <c r="P312" s="8"/>
      <c r="Q312" s="8"/>
      <c r="R312" s="10">
        <v>10</v>
      </c>
      <c r="S312" s="8"/>
      <c r="T312" s="10">
        <v>2037.32</v>
      </c>
      <c r="U312" s="10">
        <v>1014.88</v>
      </c>
      <c r="V312" s="10">
        <v>64.31</v>
      </c>
      <c r="W312" s="10">
        <v>148.80000000000001</v>
      </c>
      <c r="X312" s="10">
        <v>6625991195</v>
      </c>
      <c r="Y312" s="10">
        <v>44693</v>
      </c>
      <c r="Z312" s="10">
        <v>154.71</v>
      </c>
      <c r="AA312" s="8"/>
      <c r="AB312" s="8"/>
      <c r="AC312" s="8"/>
      <c r="AD312" s="10">
        <v>7422.92</v>
      </c>
      <c r="AE312" s="10">
        <v>24095.759999999998</v>
      </c>
      <c r="AF312" s="10">
        <v>25444.15</v>
      </c>
      <c r="AG312" s="10">
        <v>4.0999999999999996</v>
      </c>
      <c r="AH312" s="10">
        <v>5.4</v>
      </c>
      <c r="AI312" s="8"/>
      <c r="AJ312" s="10">
        <v>100.4</v>
      </c>
      <c r="AK312" s="10">
        <v>4541.93</v>
      </c>
      <c r="AL312" s="10">
        <v>0.44</v>
      </c>
      <c r="AM312" s="10">
        <v>5.76</v>
      </c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10">
        <v>51442.1</v>
      </c>
      <c r="BI312" s="10">
        <v>11855.9</v>
      </c>
      <c r="BJ312" s="10">
        <v>7422.92</v>
      </c>
      <c r="BK312" s="10">
        <v>1513.32</v>
      </c>
      <c r="BL312" s="10">
        <v>446.2</v>
      </c>
      <c r="BM312" s="10">
        <v>389.2</v>
      </c>
      <c r="BN312" s="10">
        <v>294.60000000000002</v>
      </c>
    </row>
    <row r="313" spans="1:66" ht="29.4" thickBot="1" x14ac:dyDescent="0.35">
      <c r="A313" s="7">
        <v>42705</v>
      </c>
      <c r="B313" s="12">
        <f t="shared" si="4"/>
        <v>27</v>
      </c>
      <c r="C313" s="8"/>
      <c r="D313" s="10">
        <v>36433</v>
      </c>
      <c r="E313" s="8"/>
      <c r="F313" s="10">
        <v>961</v>
      </c>
      <c r="G313" s="8"/>
      <c r="H313" s="8"/>
      <c r="I313" s="10">
        <v>1019.6</v>
      </c>
      <c r="J313" s="8"/>
      <c r="K313" s="8"/>
      <c r="L313" s="8"/>
      <c r="M313" s="8"/>
      <c r="N313" s="8"/>
      <c r="O313" s="8"/>
      <c r="P313" s="8"/>
      <c r="Q313" s="8"/>
      <c r="R313" s="10">
        <v>10</v>
      </c>
      <c r="S313" s="8"/>
      <c r="T313" s="10">
        <v>2195.4899999999998</v>
      </c>
      <c r="U313" s="10">
        <v>1130.06</v>
      </c>
      <c r="V313" s="10">
        <v>62.09</v>
      </c>
      <c r="W313" s="10">
        <v>154.55000000000001</v>
      </c>
      <c r="X313" s="10">
        <v>2413099444</v>
      </c>
      <c r="Y313" s="10">
        <v>18703</v>
      </c>
      <c r="Z313" s="10">
        <v>171.37</v>
      </c>
      <c r="AA313" s="8"/>
      <c r="AB313" s="8"/>
      <c r="AC313" s="8"/>
      <c r="AD313" s="10">
        <v>7602.35</v>
      </c>
      <c r="AE313" s="10">
        <v>28181.54</v>
      </c>
      <c r="AF313" s="10">
        <v>31323.68</v>
      </c>
      <c r="AG313" s="10">
        <v>4.0999999999999996</v>
      </c>
      <c r="AH313" s="10">
        <v>5.3</v>
      </c>
      <c r="AI313" s="8"/>
      <c r="AJ313" s="10">
        <v>100.4</v>
      </c>
      <c r="AK313" s="10">
        <v>4628.09</v>
      </c>
      <c r="AL313" s="10">
        <v>0.4</v>
      </c>
      <c r="AM313" s="10">
        <v>5.38</v>
      </c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10">
        <v>51271.3</v>
      </c>
      <c r="BI313" s="10">
        <v>11733.3</v>
      </c>
      <c r="BJ313" s="10">
        <v>7602.35</v>
      </c>
      <c r="BK313" s="10">
        <v>1608.01</v>
      </c>
      <c r="BL313" s="10">
        <v>464.6</v>
      </c>
      <c r="BM313" s="10">
        <v>153.1</v>
      </c>
      <c r="BN313" s="10">
        <v>293.7</v>
      </c>
    </row>
    <row r="314" spans="1:66" ht="29.4" thickBot="1" x14ac:dyDescent="0.35">
      <c r="A314" s="7">
        <v>42736</v>
      </c>
      <c r="B314" s="12">
        <f t="shared" si="4"/>
        <v>27</v>
      </c>
      <c r="C314" s="8"/>
      <c r="D314" s="10">
        <v>38418</v>
      </c>
      <c r="E314" s="8"/>
      <c r="F314" s="10">
        <v>800</v>
      </c>
      <c r="G314" s="8"/>
      <c r="H314" s="8"/>
      <c r="I314" s="10">
        <v>311.89999999999998</v>
      </c>
      <c r="J314" s="8"/>
      <c r="K314" s="8"/>
      <c r="L314" s="8"/>
      <c r="M314" s="8"/>
      <c r="N314" s="8"/>
      <c r="O314" s="8"/>
      <c r="P314" s="8"/>
      <c r="Q314" s="8"/>
      <c r="R314" s="10">
        <v>10</v>
      </c>
      <c r="S314" s="8"/>
      <c r="T314" s="10">
        <v>2207.6999999999998</v>
      </c>
      <c r="U314" s="10">
        <v>1175.01</v>
      </c>
      <c r="V314" s="10">
        <v>59.63</v>
      </c>
      <c r="W314" s="10">
        <v>149.80000000000001</v>
      </c>
      <c r="X314" s="10">
        <v>4243436208</v>
      </c>
      <c r="Y314" s="10">
        <v>37514</v>
      </c>
      <c r="Z314" s="10">
        <v>173.79</v>
      </c>
      <c r="AA314" s="8"/>
      <c r="AB314" s="8"/>
      <c r="AC314" s="8"/>
      <c r="AD314" s="10">
        <v>8003.46</v>
      </c>
      <c r="AE314" s="10">
        <v>1978.85</v>
      </c>
      <c r="AF314" s="10">
        <v>1682.92</v>
      </c>
      <c r="AG314" s="10">
        <v>4.3</v>
      </c>
      <c r="AH314" s="10">
        <v>5.6</v>
      </c>
      <c r="AI314" s="8"/>
      <c r="AJ314" s="10">
        <v>100.6</v>
      </c>
      <c r="AK314" s="10">
        <v>4359.16</v>
      </c>
      <c r="AL314" s="10">
        <v>0.62</v>
      </c>
      <c r="AM314" s="10">
        <v>5.0199999999999996</v>
      </c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10">
        <v>51211.8</v>
      </c>
      <c r="BI314" s="10">
        <v>11730.5</v>
      </c>
      <c r="BJ314" s="10">
        <v>8003.46</v>
      </c>
      <c r="BK314" s="10">
        <v>1903.11</v>
      </c>
      <c r="BL314" s="10">
        <v>456.9</v>
      </c>
      <c r="BM314" s="10">
        <v>86.5</v>
      </c>
      <c r="BN314" s="10">
        <v>293.3</v>
      </c>
    </row>
    <row r="315" spans="1:66" ht="29.4" thickBot="1" x14ac:dyDescent="0.35">
      <c r="A315" s="7">
        <v>42767</v>
      </c>
      <c r="B315" s="12">
        <f t="shared" si="4"/>
        <v>27</v>
      </c>
      <c r="C315" s="8"/>
      <c r="D315" s="10">
        <v>38016.800000000003</v>
      </c>
      <c r="E315" s="8"/>
      <c r="F315" s="10">
        <v>859</v>
      </c>
      <c r="G315" s="8"/>
      <c r="H315" s="8"/>
      <c r="I315" s="10">
        <v>363.6</v>
      </c>
      <c r="J315" s="8"/>
      <c r="K315" s="8"/>
      <c r="L315" s="8"/>
      <c r="M315" s="8"/>
      <c r="N315" s="8"/>
      <c r="O315" s="8"/>
      <c r="P315" s="8"/>
      <c r="Q315" s="8"/>
      <c r="R315" s="10">
        <v>10</v>
      </c>
      <c r="S315" s="8"/>
      <c r="T315" s="10">
        <v>2151.9</v>
      </c>
      <c r="U315" s="10">
        <v>1164.21</v>
      </c>
      <c r="V315" s="10">
        <v>58.54</v>
      </c>
      <c r="W315" s="10">
        <v>134</v>
      </c>
      <c r="X315" s="10">
        <v>13183919790</v>
      </c>
      <c r="Y315" s="10">
        <v>84239</v>
      </c>
      <c r="Z315" s="10">
        <v>164.8</v>
      </c>
      <c r="AA315" s="8"/>
      <c r="AB315" s="8"/>
      <c r="AC315" s="8"/>
      <c r="AD315" s="10">
        <v>8073.9</v>
      </c>
      <c r="AE315" s="10">
        <v>3951.08</v>
      </c>
      <c r="AF315" s="10">
        <v>3928.21</v>
      </c>
      <c r="AG315" s="10">
        <v>4.2</v>
      </c>
      <c r="AH315" s="10">
        <v>5.6</v>
      </c>
      <c r="AI315" s="8"/>
      <c r="AJ315" s="10">
        <v>100.2</v>
      </c>
      <c r="AK315" s="10">
        <v>4359.3</v>
      </c>
      <c r="AL315" s="10">
        <v>0.22</v>
      </c>
      <c r="AM315" s="10">
        <v>4.59</v>
      </c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10">
        <v>51217.2</v>
      </c>
      <c r="BI315" s="10">
        <v>11726.3</v>
      </c>
      <c r="BJ315" s="10">
        <v>8073.9</v>
      </c>
      <c r="BK315" s="10">
        <v>1853.62</v>
      </c>
      <c r="BL315" s="10">
        <v>414.1</v>
      </c>
      <c r="BM315" s="10">
        <v>95.2</v>
      </c>
      <c r="BN315" s="10">
        <v>293.3</v>
      </c>
    </row>
    <row r="316" spans="1:66" ht="29.4" thickBot="1" x14ac:dyDescent="0.35">
      <c r="A316" s="7">
        <v>42795</v>
      </c>
      <c r="B316" s="12">
        <f t="shared" si="4"/>
        <v>27</v>
      </c>
      <c r="C316" s="8"/>
      <c r="D316" s="10">
        <v>38462.300000000003</v>
      </c>
      <c r="E316" s="8"/>
      <c r="F316" s="10">
        <v>1297</v>
      </c>
      <c r="G316" s="8"/>
      <c r="H316" s="8"/>
      <c r="I316" s="10">
        <v>468.7</v>
      </c>
      <c r="J316" s="8"/>
      <c r="K316" s="8"/>
      <c r="L316" s="8"/>
      <c r="M316" s="8"/>
      <c r="N316" s="8"/>
      <c r="O316" s="8"/>
      <c r="P316" s="8"/>
      <c r="Q316" s="8"/>
      <c r="R316" s="10">
        <v>10</v>
      </c>
      <c r="S316" s="8"/>
      <c r="T316" s="10">
        <v>2025.54</v>
      </c>
      <c r="U316" s="10">
        <v>1121.6300000000001</v>
      </c>
      <c r="V316" s="10">
        <v>58.01</v>
      </c>
      <c r="W316" s="10">
        <v>127.9</v>
      </c>
      <c r="X316" s="10">
        <v>3719920573</v>
      </c>
      <c r="Y316" s="10">
        <v>33391</v>
      </c>
      <c r="Z316" s="10">
        <v>163.66</v>
      </c>
      <c r="AA316" s="8"/>
      <c r="AB316" s="8"/>
      <c r="AC316" s="8"/>
      <c r="AD316" s="10">
        <v>8164.03</v>
      </c>
      <c r="AE316" s="10">
        <v>7036.55</v>
      </c>
      <c r="AF316" s="10">
        <v>6892.44</v>
      </c>
      <c r="AG316" s="10">
        <v>4.0999999999999996</v>
      </c>
      <c r="AH316" s="10">
        <v>5.4</v>
      </c>
      <c r="AI316" s="8"/>
      <c r="AJ316" s="10">
        <v>100.1</v>
      </c>
      <c r="AK316" s="10">
        <v>4206.38</v>
      </c>
      <c r="AL316" s="10">
        <v>0.13</v>
      </c>
      <c r="AM316" s="10">
        <v>4.25</v>
      </c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10">
        <v>51190.400000000001</v>
      </c>
      <c r="BI316" s="10">
        <v>11720.6</v>
      </c>
      <c r="BJ316" s="10">
        <v>8164.03</v>
      </c>
      <c r="BK316" s="10">
        <v>1848.43</v>
      </c>
      <c r="BL316" s="10">
        <v>453.8</v>
      </c>
      <c r="BM316" s="10">
        <v>137.5</v>
      </c>
      <c r="BN316" s="10">
        <v>293.8</v>
      </c>
    </row>
    <row r="317" spans="1:66" ht="29.4" thickBot="1" x14ac:dyDescent="0.35">
      <c r="A317" s="7">
        <v>42826</v>
      </c>
      <c r="B317" s="12">
        <f t="shared" si="4"/>
        <v>27</v>
      </c>
      <c r="C317" s="8"/>
      <c r="D317" s="10">
        <v>38555.199999999997</v>
      </c>
      <c r="E317" s="8"/>
      <c r="F317" s="10">
        <v>1109</v>
      </c>
      <c r="G317" s="8"/>
      <c r="H317" s="8"/>
      <c r="I317" s="10">
        <v>466.2</v>
      </c>
      <c r="J317" s="8"/>
      <c r="K317" s="8"/>
      <c r="L317" s="8"/>
      <c r="M317" s="8"/>
      <c r="N317" s="8"/>
      <c r="O317" s="8"/>
      <c r="P317" s="8"/>
      <c r="Q317" s="8"/>
      <c r="R317" s="10">
        <v>9.75</v>
      </c>
      <c r="S317" s="8"/>
      <c r="T317" s="10">
        <v>1980.66</v>
      </c>
      <c r="U317" s="10">
        <v>1094.27</v>
      </c>
      <c r="V317" s="10">
        <v>56.44</v>
      </c>
      <c r="W317" s="10">
        <v>136.75</v>
      </c>
      <c r="X317" s="10">
        <v>7212678075</v>
      </c>
      <c r="Y317" s="10">
        <v>54481</v>
      </c>
      <c r="Z317" s="10">
        <v>153.84</v>
      </c>
      <c r="AA317" s="8"/>
      <c r="AB317" s="8"/>
      <c r="AC317" s="8"/>
      <c r="AD317" s="10">
        <v>8308.14</v>
      </c>
      <c r="AE317" s="10">
        <v>9505.9699999999993</v>
      </c>
      <c r="AF317" s="10">
        <v>9518.49</v>
      </c>
      <c r="AG317" s="10">
        <v>4.0999999999999996</v>
      </c>
      <c r="AH317" s="10">
        <v>5.3</v>
      </c>
      <c r="AI317" s="8"/>
      <c r="AJ317" s="10">
        <v>100.3</v>
      </c>
      <c r="AK317" s="10">
        <v>4134.2700000000004</v>
      </c>
      <c r="AL317" s="10">
        <v>0.33</v>
      </c>
      <c r="AM317" s="10">
        <v>4.13</v>
      </c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10">
        <v>50558.6</v>
      </c>
      <c r="BI317" s="10">
        <v>11720.6</v>
      </c>
      <c r="BJ317" s="10">
        <v>8308.14</v>
      </c>
      <c r="BK317" s="10">
        <v>1840.84</v>
      </c>
      <c r="BL317" s="10">
        <v>433.8</v>
      </c>
      <c r="BM317" s="10">
        <v>155.69999999999999</v>
      </c>
      <c r="BN317" s="10">
        <v>294.8</v>
      </c>
    </row>
    <row r="318" spans="1:66" ht="29.4" thickBot="1" x14ac:dyDescent="0.35">
      <c r="A318" s="7">
        <v>42856</v>
      </c>
      <c r="B318" s="12">
        <f t="shared" si="4"/>
        <v>27</v>
      </c>
      <c r="C318" s="8"/>
      <c r="D318" s="10">
        <v>38663.800000000003</v>
      </c>
      <c r="E318" s="8"/>
      <c r="F318" s="10">
        <v>878</v>
      </c>
      <c r="G318" s="8"/>
      <c r="H318" s="8"/>
      <c r="I318" s="10">
        <v>505.7</v>
      </c>
      <c r="J318" s="8"/>
      <c r="K318" s="8"/>
      <c r="L318" s="8"/>
      <c r="M318" s="8"/>
      <c r="N318" s="8"/>
      <c r="O318" s="8"/>
      <c r="P318" s="8"/>
      <c r="Q318" s="8"/>
      <c r="R318" s="10">
        <v>9.25</v>
      </c>
      <c r="S318" s="8"/>
      <c r="T318" s="10">
        <v>1974.29</v>
      </c>
      <c r="U318" s="10">
        <v>1119.98</v>
      </c>
      <c r="V318" s="10">
        <v>56.95</v>
      </c>
      <c r="W318" s="10">
        <v>120.28</v>
      </c>
      <c r="X318" s="10">
        <v>6713030282</v>
      </c>
      <c r="Y318" s="10">
        <v>53824</v>
      </c>
      <c r="Z318" s="10">
        <v>166.7</v>
      </c>
      <c r="AA318" s="8"/>
      <c r="AB318" s="8"/>
      <c r="AC318" s="8"/>
      <c r="AD318" s="10">
        <v>8318.2999999999993</v>
      </c>
      <c r="AE318" s="10">
        <v>12008.69</v>
      </c>
      <c r="AF318" s="10">
        <v>11844.86</v>
      </c>
      <c r="AG318" s="10">
        <v>3.9</v>
      </c>
      <c r="AH318" s="10">
        <v>5.2</v>
      </c>
      <c r="AI318" s="8"/>
      <c r="AJ318" s="10">
        <v>100.4</v>
      </c>
      <c r="AK318" s="10">
        <v>4192.5</v>
      </c>
      <c r="AL318" s="10">
        <v>0.37</v>
      </c>
      <c r="AM318" s="10">
        <v>4.09</v>
      </c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10">
        <v>48556.4</v>
      </c>
      <c r="BI318" s="10">
        <v>11720.6</v>
      </c>
      <c r="BJ318" s="10">
        <v>8318.2999999999993</v>
      </c>
      <c r="BK318" s="10">
        <v>1836.77</v>
      </c>
      <c r="BL318" s="10">
        <v>450.1</v>
      </c>
      <c r="BM318" s="10">
        <v>173.7</v>
      </c>
      <c r="BN318" s="10">
        <v>296.5</v>
      </c>
    </row>
    <row r="319" spans="1:66" ht="29.4" thickBot="1" x14ac:dyDescent="0.35">
      <c r="A319" s="7">
        <v>42887</v>
      </c>
      <c r="B319" s="12">
        <f t="shared" si="4"/>
        <v>27</v>
      </c>
      <c r="C319" s="8"/>
      <c r="D319" s="10">
        <v>39222.9</v>
      </c>
      <c r="E319" s="8"/>
      <c r="F319" s="10">
        <v>901</v>
      </c>
      <c r="G319" s="8"/>
      <c r="H319" s="8"/>
      <c r="I319" s="10">
        <v>665.2</v>
      </c>
      <c r="J319" s="8"/>
      <c r="K319" s="8"/>
      <c r="L319" s="8"/>
      <c r="M319" s="8"/>
      <c r="N319" s="8"/>
      <c r="O319" s="8"/>
      <c r="P319" s="8"/>
      <c r="Q319" s="8"/>
      <c r="R319" s="10">
        <v>9.25</v>
      </c>
      <c r="S319" s="8"/>
      <c r="T319" s="10">
        <v>1863.97</v>
      </c>
      <c r="U319" s="10">
        <v>1038.5</v>
      </c>
      <c r="V319" s="10">
        <v>57.89</v>
      </c>
      <c r="W319" s="10">
        <v>118.49</v>
      </c>
      <c r="X319" s="10">
        <v>2692951915</v>
      </c>
      <c r="Y319" s="10">
        <v>25796</v>
      </c>
      <c r="Z319" s="10">
        <v>145.22</v>
      </c>
      <c r="AA319" s="8"/>
      <c r="AB319" s="8"/>
      <c r="AC319" s="8"/>
      <c r="AD319" s="10">
        <v>8480.43</v>
      </c>
      <c r="AE319" s="10">
        <v>14507.55</v>
      </c>
      <c r="AF319" s="10">
        <v>14443.02</v>
      </c>
      <c r="AG319" s="10">
        <v>3.8</v>
      </c>
      <c r="AH319" s="10">
        <v>5.0999999999999996</v>
      </c>
      <c r="AI319" s="8"/>
      <c r="AJ319" s="10">
        <v>100.6</v>
      </c>
      <c r="AK319" s="10">
        <v>4192.3</v>
      </c>
      <c r="AL319" s="10">
        <v>0.61</v>
      </c>
      <c r="AM319" s="10">
        <v>4.3499999999999996</v>
      </c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10">
        <v>48552.6</v>
      </c>
      <c r="BI319" s="10">
        <v>11720.4</v>
      </c>
      <c r="BJ319" s="10">
        <v>8480.43</v>
      </c>
      <c r="BK319" s="10">
        <v>1835.26</v>
      </c>
      <c r="BL319" s="10">
        <v>432.4</v>
      </c>
      <c r="BM319" s="10">
        <v>182.6</v>
      </c>
      <c r="BN319" s="10">
        <v>298.60000000000002</v>
      </c>
    </row>
    <row r="320" spans="1:66" ht="29.4" thickBot="1" x14ac:dyDescent="0.35">
      <c r="A320" s="7">
        <v>42917</v>
      </c>
      <c r="B320" s="12">
        <f t="shared" si="4"/>
        <v>27</v>
      </c>
      <c r="C320" s="8"/>
      <c r="D320" s="10">
        <v>39623.1</v>
      </c>
      <c r="E320" s="8"/>
      <c r="F320" s="10">
        <v>946</v>
      </c>
      <c r="G320" s="8"/>
      <c r="H320" s="8"/>
      <c r="I320" s="10">
        <v>676.1</v>
      </c>
      <c r="J320" s="8"/>
      <c r="K320" s="8"/>
      <c r="L320" s="8"/>
      <c r="M320" s="8"/>
      <c r="N320" s="8"/>
      <c r="O320" s="8"/>
      <c r="P320" s="8"/>
      <c r="Q320" s="8"/>
      <c r="R320" s="10">
        <v>9</v>
      </c>
      <c r="S320" s="8"/>
      <c r="T320" s="10">
        <v>1934.08</v>
      </c>
      <c r="U320" s="10">
        <v>1025.68</v>
      </c>
      <c r="V320" s="10">
        <v>59.69</v>
      </c>
      <c r="W320" s="10">
        <v>116.1</v>
      </c>
      <c r="X320" s="10">
        <v>4692484395</v>
      </c>
      <c r="Y320" s="10">
        <v>47626</v>
      </c>
      <c r="Z320" s="10">
        <v>159.41</v>
      </c>
      <c r="AA320" s="8"/>
      <c r="AB320" s="8"/>
      <c r="AC320" s="8"/>
      <c r="AD320" s="10">
        <v>8469.1</v>
      </c>
      <c r="AE320" s="10">
        <v>17210</v>
      </c>
      <c r="AF320" s="10">
        <v>16823.82</v>
      </c>
      <c r="AG320" s="10">
        <v>3.9</v>
      </c>
      <c r="AH320" s="10">
        <v>5.0999999999999996</v>
      </c>
      <c r="AI320" s="8"/>
      <c r="AJ320" s="10">
        <v>100.1</v>
      </c>
      <c r="AK320" s="10">
        <v>4385.49</v>
      </c>
      <c r="AL320" s="10">
        <v>7.0000000000000007E-2</v>
      </c>
      <c r="AM320" s="10">
        <v>3.86</v>
      </c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10">
        <v>51471.4</v>
      </c>
      <c r="BI320" s="10">
        <v>11680.4</v>
      </c>
      <c r="BJ320" s="10">
        <v>8469.1</v>
      </c>
      <c r="BK320" s="10">
        <v>1832.98</v>
      </c>
      <c r="BL320" s="10">
        <v>442.5</v>
      </c>
      <c r="BM320" s="10">
        <v>329.9</v>
      </c>
      <c r="BN320" s="10">
        <v>300.8</v>
      </c>
    </row>
    <row r="321" spans="1:66" ht="29.4" thickBot="1" x14ac:dyDescent="0.35">
      <c r="A321" s="7">
        <v>42948</v>
      </c>
      <c r="B321" s="12">
        <f t="shared" si="4"/>
        <v>27</v>
      </c>
      <c r="C321" s="8"/>
      <c r="D321" s="10">
        <v>39275.9</v>
      </c>
      <c r="E321" s="8"/>
      <c r="F321" s="10">
        <v>1184</v>
      </c>
      <c r="G321" s="8"/>
      <c r="H321" s="8"/>
      <c r="I321" s="10">
        <v>690.6</v>
      </c>
      <c r="J321" s="8"/>
      <c r="K321" s="8"/>
      <c r="L321" s="8"/>
      <c r="M321" s="8"/>
      <c r="N321" s="8"/>
      <c r="O321" s="8"/>
      <c r="P321" s="8"/>
      <c r="Q321" s="8"/>
      <c r="R321" s="10">
        <v>9</v>
      </c>
      <c r="S321" s="8"/>
      <c r="T321" s="10">
        <v>1964.61</v>
      </c>
      <c r="U321" s="10">
        <v>1048.69</v>
      </c>
      <c r="V321" s="10">
        <v>59.61</v>
      </c>
      <c r="W321" s="10">
        <v>117.97</v>
      </c>
      <c r="X321" s="10">
        <v>4851343939</v>
      </c>
      <c r="Y321" s="10">
        <v>41572</v>
      </c>
      <c r="Z321" s="10">
        <v>174.62</v>
      </c>
      <c r="AA321" s="8"/>
      <c r="AB321" s="8"/>
      <c r="AC321" s="8"/>
      <c r="AD321" s="10">
        <v>8602.7800000000007</v>
      </c>
      <c r="AE321" s="10">
        <v>19641.09</v>
      </c>
      <c r="AF321" s="10">
        <v>19240.419999999998</v>
      </c>
      <c r="AG321" s="10">
        <v>3.8</v>
      </c>
      <c r="AH321" s="10">
        <v>4.9000000000000004</v>
      </c>
      <c r="AI321" s="8"/>
      <c r="AJ321" s="10">
        <v>99.5</v>
      </c>
      <c r="AK321" s="10">
        <v>4449.3500000000004</v>
      </c>
      <c r="AL321" s="10">
        <v>-0.54</v>
      </c>
      <c r="AM321" s="10">
        <v>3.29</v>
      </c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10">
        <v>51286</v>
      </c>
      <c r="BI321" s="10">
        <v>11673.4</v>
      </c>
      <c r="BJ321" s="10">
        <v>8602.7800000000007</v>
      </c>
      <c r="BK321" s="10">
        <v>1828.82</v>
      </c>
      <c r="BL321" s="10">
        <v>450.2</v>
      </c>
      <c r="BM321" s="10">
        <v>480.5</v>
      </c>
      <c r="BN321" s="10">
        <v>302.8</v>
      </c>
    </row>
    <row r="322" spans="1:66" ht="29.4" thickBot="1" x14ac:dyDescent="0.35">
      <c r="A322" s="7">
        <v>42979</v>
      </c>
      <c r="B322" s="12">
        <f t="shared" si="4"/>
        <v>27</v>
      </c>
      <c r="C322" s="8"/>
      <c r="D322" s="10">
        <v>39419.300000000003</v>
      </c>
      <c r="E322" s="8"/>
      <c r="F322" s="10">
        <v>1356</v>
      </c>
      <c r="G322" s="8"/>
      <c r="H322" s="8"/>
      <c r="I322" s="10">
        <v>741.2</v>
      </c>
      <c r="J322" s="8"/>
      <c r="K322" s="8"/>
      <c r="L322" s="8"/>
      <c r="M322" s="8"/>
      <c r="N322" s="8"/>
      <c r="O322" s="8"/>
      <c r="P322" s="8"/>
      <c r="Q322" s="8"/>
      <c r="R322" s="10">
        <v>8.6999999999999993</v>
      </c>
      <c r="S322" s="8"/>
      <c r="T322" s="10">
        <v>2046.98</v>
      </c>
      <c r="U322" s="10">
        <v>1100.83</v>
      </c>
      <c r="V322" s="10">
        <v>57.74</v>
      </c>
      <c r="W322" s="10">
        <v>122.2</v>
      </c>
      <c r="X322" s="10">
        <v>2107606569</v>
      </c>
      <c r="Y322" s="10">
        <v>18124</v>
      </c>
      <c r="Z322" s="10">
        <v>187.93</v>
      </c>
      <c r="AA322" s="8"/>
      <c r="AB322" s="8"/>
      <c r="AC322" s="8"/>
      <c r="AD322" s="10">
        <v>8740.75</v>
      </c>
      <c r="AE322" s="10">
        <v>22069.02</v>
      </c>
      <c r="AF322" s="10">
        <v>21679.66</v>
      </c>
      <c r="AG322" s="10">
        <v>3.8</v>
      </c>
      <c r="AH322" s="10">
        <v>5</v>
      </c>
      <c r="AI322" s="8"/>
      <c r="AJ322" s="10">
        <v>99.9</v>
      </c>
      <c r="AK322" s="10">
        <v>4425.68</v>
      </c>
      <c r="AL322" s="10">
        <v>-0.15</v>
      </c>
      <c r="AM322" s="10">
        <v>2.96</v>
      </c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10">
        <v>51094.2</v>
      </c>
      <c r="BI322" s="10">
        <v>11667.83</v>
      </c>
      <c r="BJ322" s="10">
        <v>8740.75</v>
      </c>
      <c r="BK322" s="10">
        <v>1821.33</v>
      </c>
      <c r="BL322" s="10">
        <v>442.9</v>
      </c>
      <c r="BM322" s="10">
        <v>856.1</v>
      </c>
      <c r="BN322" s="10">
        <v>304.2</v>
      </c>
    </row>
    <row r="323" spans="1:66" ht="29.4" thickBot="1" x14ac:dyDescent="0.35">
      <c r="A323" s="7">
        <v>43009</v>
      </c>
      <c r="B323" s="12">
        <f t="shared" ref="B323:B386" si="5">COUNTA(C323:BN323)</f>
        <v>27</v>
      </c>
      <c r="C323" s="8"/>
      <c r="D323" s="10">
        <v>39571</v>
      </c>
      <c r="E323" s="8"/>
      <c r="F323" s="10">
        <v>1522</v>
      </c>
      <c r="G323" s="8"/>
      <c r="H323" s="8"/>
      <c r="I323" s="10">
        <v>750.7</v>
      </c>
      <c r="J323" s="8"/>
      <c r="K323" s="8"/>
      <c r="L323" s="8"/>
      <c r="M323" s="8"/>
      <c r="N323" s="8"/>
      <c r="O323" s="8"/>
      <c r="P323" s="8"/>
      <c r="Q323" s="8"/>
      <c r="R323" s="10">
        <v>8.5</v>
      </c>
      <c r="S323" s="8"/>
      <c r="T323" s="10">
        <v>2079.4499999999998</v>
      </c>
      <c r="U323" s="10">
        <v>1132.45</v>
      </c>
      <c r="V323" s="10">
        <v>57.7</v>
      </c>
      <c r="W323" s="10">
        <v>125.9</v>
      </c>
      <c r="X323" s="10">
        <v>1516163624</v>
      </c>
      <c r="Y323" s="10">
        <v>17176</v>
      </c>
      <c r="Z323" s="10">
        <v>195.51</v>
      </c>
      <c r="AA323" s="8"/>
      <c r="AB323" s="8"/>
      <c r="AC323" s="8"/>
      <c r="AD323" s="10">
        <v>8882</v>
      </c>
      <c r="AE323" s="10">
        <v>24905.89</v>
      </c>
      <c r="AF323" s="10">
        <v>24208.720000000001</v>
      </c>
      <c r="AG323" s="10">
        <v>3.9</v>
      </c>
      <c r="AH323" s="10">
        <v>5</v>
      </c>
      <c r="AI323" s="8"/>
      <c r="AJ323" s="10">
        <v>100.2</v>
      </c>
      <c r="AK323" s="10">
        <v>4210.3599999999997</v>
      </c>
      <c r="AL323" s="10">
        <v>0.2</v>
      </c>
      <c r="AM323" s="10">
        <v>2.73</v>
      </c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10">
        <v>51230</v>
      </c>
      <c r="BI323" s="10">
        <v>11667.8</v>
      </c>
      <c r="BJ323" s="10">
        <v>8882</v>
      </c>
      <c r="BK323" s="10">
        <v>1812.89</v>
      </c>
      <c r="BL323" s="10">
        <v>470.3</v>
      </c>
      <c r="BM323" s="10">
        <v>591.20000000000005</v>
      </c>
      <c r="BN323" s="10">
        <v>304.7</v>
      </c>
    </row>
    <row r="324" spans="1:66" ht="29.4" thickBot="1" x14ac:dyDescent="0.35">
      <c r="A324" s="7">
        <v>43040</v>
      </c>
      <c r="B324" s="12">
        <f t="shared" si="5"/>
        <v>27</v>
      </c>
      <c r="C324" s="8"/>
      <c r="D324" s="10">
        <v>39667.5</v>
      </c>
      <c r="E324" s="8"/>
      <c r="F324" s="10">
        <v>1578</v>
      </c>
      <c r="G324" s="8"/>
      <c r="H324" s="8"/>
      <c r="I324" s="10">
        <v>746.9</v>
      </c>
      <c r="J324" s="8"/>
      <c r="K324" s="8"/>
      <c r="L324" s="8"/>
      <c r="M324" s="8"/>
      <c r="N324" s="8"/>
      <c r="O324" s="8"/>
      <c r="P324" s="8"/>
      <c r="Q324" s="8"/>
      <c r="R324" s="10">
        <v>8.25</v>
      </c>
      <c r="S324" s="8"/>
      <c r="T324" s="10">
        <v>2138.8200000000002</v>
      </c>
      <c r="U324" s="10">
        <v>1148.79</v>
      </c>
      <c r="V324" s="10">
        <v>58.93</v>
      </c>
      <c r="W324" s="10">
        <v>132.15</v>
      </c>
      <c r="X324" s="10">
        <v>5363797163</v>
      </c>
      <c r="Y324" s="10">
        <v>39399</v>
      </c>
      <c r="Z324" s="10">
        <v>197.76</v>
      </c>
      <c r="AA324" s="8"/>
      <c r="AB324" s="8"/>
      <c r="AC324" s="8"/>
      <c r="AD324" s="10">
        <v>8996.6299999999992</v>
      </c>
      <c r="AE324" s="10">
        <v>27268.67</v>
      </c>
      <c r="AF324" s="10">
        <v>26898.38</v>
      </c>
      <c r="AG324" s="10">
        <v>3.9</v>
      </c>
      <c r="AH324" s="10">
        <v>5.0999999999999996</v>
      </c>
      <c r="AI324" s="8"/>
      <c r="AJ324" s="10">
        <v>100.2</v>
      </c>
      <c r="AK324" s="10">
        <v>4013.81</v>
      </c>
      <c r="AL324" s="10">
        <v>0.22</v>
      </c>
      <c r="AM324" s="10">
        <v>2.5</v>
      </c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10">
        <v>51202.3</v>
      </c>
      <c r="BI324" s="10">
        <v>11667.8</v>
      </c>
      <c r="BJ324" s="10">
        <v>8996.6299999999992</v>
      </c>
      <c r="BK324" s="10">
        <v>1806.6</v>
      </c>
      <c r="BL324" s="10">
        <v>453.4</v>
      </c>
      <c r="BM324" s="10">
        <v>396.6</v>
      </c>
      <c r="BN324" s="10">
        <v>304.3</v>
      </c>
    </row>
    <row r="325" spans="1:66" ht="29.4" thickBot="1" x14ac:dyDescent="0.35">
      <c r="A325" s="7">
        <v>43070</v>
      </c>
      <c r="B325" s="12">
        <f t="shared" si="5"/>
        <v>27</v>
      </c>
      <c r="C325" s="8"/>
      <c r="D325" s="10">
        <v>40114.400000000001</v>
      </c>
      <c r="E325" s="8"/>
      <c r="F325" s="10">
        <v>1366</v>
      </c>
      <c r="G325" s="8"/>
      <c r="H325" s="8"/>
      <c r="I325" s="10">
        <v>971</v>
      </c>
      <c r="J325" s="8"/>
      <c r="K325" s="8"/>
      <c r="L325" s="8"/>
      <c r="M325" s="8"/>
      <c r="N325" s="8"/>
      <c r="O325" s="8"/>
      <c r="P325" s="8"/>
      <c r="Q325" s="8"/>
      <c r="R325" s="10">
        <v>7.75</v>
      </c>
      <c r="S325" s="8"/>
      <c r="T325" s="10">
        <v>2118.19</v>
      </c>
      <c r="U325" s="10">
        <v>1150.58</v>
      </c>
      <c r="V325" s="10">
        <v>58.57</v>
      </c>
      <c r="W325" s="10">
        <v>130.5</v>
      </c>
      <c r="X325" s="10">
        <v>2120786515</v>
      </c>
      <c r="Y325" s="10">
        <v>19226</v>
      </c>
      <c r="Z325" s="10">
        <v>222.5</v>
      </c>
      <c r="AA325" s="8"/>
      <c r="AB325" s="8"/>
      <c r="AC325" s="8"/>
      <c r="AD325" s="10">
        <v>9137.26</v>
      </c>
      <c r="AE325" s="10">
        <v>31046.67</v>
      </c>
      <c r="AF325" s="10">
        <v>32395.75</v>
      </c>
      <c r="AG325" s="10">
        <v>3.9</v>
      </c>
      <c r="AH325" s="10">
        <v>5.0999999999999996</v>
      </c>
      <c r="AI325" s="8"/>
      <c r="AJ325" s="10">
        <v>100.4</v>
      </c>
      <c r="AK325" s="10">
        <v>3904.76</v>
      </c>
      <c r="AL325" s="10">
        <v>0.42</v>
      </c>
      <c r="AM325" s="10">
        <v>2.52</v>
      </c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10">
        <v>51172.4</v>
      </c>
      <c r="BI325" s="10">
        <v>11667.8</v>
      </c>
      <c r="BJ325" s="10">
        <v>9137.26</v>
      </c>
      <c r="BK325" s="10">
        <v>1833.71</v>
      </c>
      <c r="BL325" s="10">
        <v>466.2</v>
      </c>
      <c r="BM325" s="10">
        <v>159.1</v>
      </c>
      <c r="BN325" s="10">
        <v>303.5</v>
      </c>
    </row>
    <row r="326" spans="1:66" ht="29.4" thickBot="1" x14ac:dyDescent="0.35">
      <c r="A326" s="7">
        <v>43101</v>
      </c>
      <c r="B326" s="12">
        <f t="shared" si="5"/>
        <v>27</v>
      </c>
      <c r="C326" s="8"/>
      <c r="D326" s="10">
        <v>42442.2</v>
      </c>
      <c r="E326" s="8"/>
      <c r="F326" s="10">
        <v>1152</v>
      </c>
      <c r="G326" s="8"/>
      <c r="H326" s="8"/>
      <c r="I326" s="10">
        <v>420.4</v>
      </c>
      <c r="J326" s="8"/>
      <c r="K326" s="8"/>
      <c r="L326" s="8"/>
      <c r="M326" s="8"/>
      <c r="N326" s="8"/>
      <c r="O326" s="8"/>
      <c r="P326" s="8"/>
      <c r="Q326" s="8"/>
      <c r="R326" s="10">
        <v>7.75</v>
      </c>
      <c r="S326" s="8"/>
      <c r="T326" s="10">
        <v>2264.5</v>
      </c>
      <c r="U326" s="10">
        <v>1264.7</v>
      </c>
      <c r="V326" s="10">
        <v>56.5</v>
      </c>
      <c r="W326" s="10">
        <v>143.36000000000001</v>
      </c>
      <c r="X326" s="10">
        <v>6331569372</v>
      </c>
      <c r="Y326" s="10">
        <v>39522</v>
      </c>
      <c r="Z326" s="10">
        <v>246.66</v>
      </c>
      <c r="AA326" s="8"/>
      <c r="AB326" s="8"/>
      <c r="AC326" s="8"/>
      <c r="AD326" s="10">
        <v>8689.64</v>
      </c>
      <c r="AE326" s="10">
        <v>2136.08</v>
      </c>
      <c r="AF326" s="10">
        <v>1719.6</v>
      </c>
      <c r="AG326" s="10">
        <v>3.9</v>
      </c>
      <c r="AH326" s="10">
        <v>5.2</v>
      </c>
      <c r="AI326" s="8"/>
      <c r="AJ326" s="10">
        <v>100.3</v>
      </c>
      <c r="AK326" s="10">
        <v>3752.94</v>
      </c>
      <c r="AL326" s="10">
        <v>0.31</v>
      </c>
      <c r="AM326" s="10">
        <v>2.21</v>
      </c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10">
        <v>49827.3</v>
      </c>
      <c r="BI326" s="10">
        <v>10357.200000000001</v>
      </c>
      <c r="BJ326" s="10">
        <v>8689.64</v>
      </c>
      <c r="BK326" s="10">
        <v>1442.52</v>
      </c>
      <c r="BL326" s="10">
        <v>462.8</v>
      </c>
      <c r="BM326" s="10">
        <v>88.8</v>
      </c>
      <c r="BN326" s="10">
        <v>302.89999999999998</v>
      </c>
    </row>
    <row r="327" spans="1:66" ht="29.4" thickBot="1" x14ac:dyDescent="0.35">
      <c r="A327" s="7">
        <v>43132</v>
      </c>
      <c r="B327" s="12">
        <f t="shared" si="5"/>
        <v>27</v>
      </c>
      <c r="C327" s="8"/>
      <c r="D327" s="10">
        <v>41597.5</v>
      </c>
      <c r="E327" s="8"/>
      <c r="F327" s="10">
        <v>1192</v>
      </c>
      <c r="G327" s="8"/>
      <c r="H327" s="8"/>
      <c r="I327" s="10">
        <v>415.1</v>
      </c>
      <c r="J327" s="8"/>
      <c r="K327" s="8"/>
      <c r="L327" s="8"/>
      <c r="M327" s="8"/>
      <c r="N327" s="8"/>
      <c r="O327" s="8"/>
      <c r="P327" s="8"/>
      <c r="Q327" s="8"/>
      <c r="R327" s="10">
        <v>7.5</v>
      </c>
      <c r="S327" s="8"/>
      <c r="T327" s="10">
        <v>2273.79</v>
      </c>
      <c r="U327" s="10">
        <v>1259.01</v>
      </c>
      <c r="V327" s="10">
        <v>56.81</v>
      </c>
      <c r="W327" s="10">
        <v>143.16</v>
      </c>
      <c r="X327" s="10">
        <v>5231894982</v>
      </c>
      <c r="Y327" s="10">
        <v>35326</v>
      </c>
      <c r="Z327" s="10">
        <v>267.22000000000003</v>
      </c>
      <c r="AA327" s="8"/>
      <c r="AB327" s="8"/>
      <c r="AC327" s="8"/>
      <c r="AD327" s="10">
        <v>8660.5400000000009</v>
      </c>
      <c r="AE327" s="10">
        <v>4454.96</v>
      </c>
      <c r="AF327" s="10">
        <v>4145.7299999999996</v>
      </c>
      <c r="AG327" s="10">
        <v>3.8</v>
      </c>
      <c r="AH327" s="10">
        <v>5</v>
      </c>
      <c r="AI327" s="8"/>
      <c r="AJ327" s="10">
        <v>100.2</v>
      </c>
      <c r="AK327" s="10">
        <v>3729.71</v>
      </c>
      <c r="AL327" s="10">
        <v>0.21</v>
      </c>
      <c r="AM327" s="10">
        <v>2.2000000000000002</v>
      </c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10">
        <v>50519.5</v>
      </c>
      <c r="BI327" s="10">
        <v>11023.5</v>
      </c>
      <c r="BJ327" s="10">
        <v>8660.5400000000009</v>
      </c>
      <c r="BK327" s="10">
        <v>1459.37</v>
      </c>
      <c r="BL327" s="10">
        <v>423.1</v>
      </c>
      <c r="BM327" s="10">
        <v>97.8</v>
      </c>
      <c r="BN327" s="10">
        <v>302.89999999999998</v>
      </c>
    </row>
    <row r="328" spans="1:66" ht="29.4" thickBot="1" x14ac:dyDescent="0.35">
      <c r="A328" s="7">
        <v>43160</v>
      </c>
      <c r="B328" s="12">
        <f t="shared" si="5"/>
        <v>27</v>
      </c>
      <c r="C328" s="8"/>
      <c r="D328" s="10">
        <v>42045.5</v>
      </c>
      <c r="E328" s="8"/>
      <c r="F328" s="10">
        <v>1055</v>
      </c>
      <c r="G328" s="8"/>
      <c r="H328" s="8"/>
      <c r="I328" s="10">
        <v>533.79999999999995</v>
      </c>
      <c r="J328" s="8"/>
      <c r="K328" s="8"/>
      <c r="L328" s="8"/>
      <c r="M328" s="8"/>
      <c r="N328" s="8"/>
      <c r="O328" s="8"/>
      <c r="P328" s="8"/>
      <c r="Q328" s="8"/>
      <c r="R328" s="10">
        <v>7.5</v>
      </c>
      <c r="S328" s="8"/>
      <c r="T328" s="10">
        <v>2287.33</v>
      </c>
      <c r="U328" s="10">
        <v>1251.19</v>
      </c>
      <c r="V328" s="10">
        <v>57.06</v>
      </c>
      <c r="W328" s="10">
        <v>142.33000000000001</v>
      </c>
      <c r="X328" s="10">
        <v>1280524674</v>
      </c>
      <c r="Y328" s="10">
        <v>13634</v>
      </c>
      <c r="Z328" s="10">
        <v>266.74</v>
      </c>
      <c r="AA328" s="8"/>
      <c r="AB328" s="8"/>
      <c r="AC328" s="8"/>
      <c r="AD328" s="10">
        <v>8778.09</v>
      </c>
      <c r="AE328" s="10">
        <v>7803.39</v>
      </c>
      <c r="AF328" s="10">
        <v>7090.68</v>
      </c>
      <c r="AG328" s="10">
        <v>3.8</v>
      </c>
      <c r="AH328" s="10">
        <v>5</v>
      </c>
      <c r="AI328" s="8"/>
      <c r="AJ328" s="10">
        <v>100.3</v>
      </c>
      <c r="AK328" s="10">
        <v>3698.96</v>
      </c>
      <c r="AL328" s="10">
        <v>0.28999999999999998</v>
      </c>
      <c r="AM328" s="10">
        <v>2.36</v>
      </c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10">
        <v>50571.8</v>
      </c>
      <c r="BI328" s="10">
        <v>11089.3</v>
      </c>
      <c r="BJ328" s="10">
        <v>8778.09</v>
      </c>
      <c r="BK328" s="10">
        <v>1462.55</v>
      </c>
      <c r="BL328" s="10">
        <v>474.1</v>
      </c>
      <c r="BM328" s="10">
        <v>141.4</v>
      </c>
      <c r="BN328" s="10">
        <v>303</v>
      </c>
    </row>
    <row r="329" spans="1:66" ht="29.4" thickBot="1" x14ac:dyDescent="0.35">
      <c r="A329" s="7">
        <v>43191</v>
      </c>
      <c r="B329" s="12">
        <f t="shared" si="5"/>
        <v>27</v>
      </c>
      <c r="C329" s="8"/>
      <c r="D329" s="10">
        <v>42377</v>
      </c>
      <c r="E329" s="8"/>
      <c r="F329" s="10">
        <v>1341</v>
      </c>
      <c r="G329" s="8"/>
      <c r="H329" s="8"/>
      <c r="I329" s="10">
        <v>585.4</v>
      </c>
      <c r="J329" s="8"/>
      <c r="K329" s="8"/>
      <c r="L329" s="8"/>
      <c r="M329" s="8"/>
      <c r="N329" s="8"/>
      <c r="O329" s="8"/>
      <c r="P329" s="8"/>
      <c r="Q329" s="8"/>
      <c r="R329" s="10">
        <v>7.25</v>
      </c>
      <c r="S329" s="8"/>
      <c r="T329" s="10">
        <v>2236.15</v>
      </c>
      <c r="U329" s="10">
        <v>1090.79</v>
      </c>
      <c r="V329" s="10">
        <v>60.77</v>
      </c>
      <c r="W329" s="10">
        <v>145.93</v>
      </c>
      <c r="X329" s="10">
        <v>2225393515</v>
      </c>
      <c r="Y329" s="10">
        <v>23233</v>
      </c>
      <c r="Z329" s="10">
        <v>226.11</v>
      </c>
      <c r="AA329" s="8"/>
      <c r="AB329" s="8"/>
      <c r="AC329" s="8"/>
      <c r="AD329" s="10">
        <v>8675.75</v>
      </c>
      <c r="AE329" s="10">
        <v>10831.92</v>
      </c>
      <c r="AF329" s="10">
        <v>10032.790000000001</v>
      </c>
      <c r="AG329" s="10">
        <v>3.7</v>
      </c>
      <c r="AH329" s="10">
        <v>4.9000000000000004</v>
      </c>
      <c r="AI329" s="8"/>
      <c r="AJ329" s="10">
        <v>100.4</v>
      </c>
      <c r="AK329" s="10">
        <v>3772.83</v>
      </c>
      <c r="AL329" s="10">
        <v>0.38</v>
      </c>
      <c r="AM329" s="10">
        <v>2.41</v>
      </c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10">
        <v>51393.2</v>
      </c>
      <c r="BI329" s="10">
        <v>10936.5</v>
      </c>
      <c r="BJ329" s="10">
        <v>8675.75</v>
      </c>
      <c r="BK329" s="10">
        <v>1456.9</v>
      </c>
      <c r="BL329" s="10">
        <v>455.7</v>
      </c>
      <c r="BM329" s="10">
        <v>159.69999999999999</v>
      </c>
      <c r="BN329" s="10">
        <v>302.89999999999998</v>
      </c>
    </row>
    <row r="330" spans="1:66" ht="29.4" thickBot="1" x14ac:dyDescent="0.35">
      <c r="A330" s="7">
        <v>43221</v>
      </c>
      <c r="B330" s="12">
        <f t="shared" si="5"/>
        <v>27</v>
      </c>
      <c r="C330" s="8"/>
      <c r="D330" s="10">
        <v>43122</v>
      </c>
      <c r="E330" s="8"/>
      <c r="F330" s="10">
        <v>1090</v>
      </c>
      <c r="G330" s="8"/>
      <c r="H330" s="8"/>
      <c r="I330" s="10">
        <v>609.29999999999995</v>
      </c>
      <c r="J330" s="8"/>
      <c r="K330" s="8"/>
      <c r="L330" s="8"/>
      <c r="M330" s="8"/>
      <c r="N330" s="8"/>
      <c r="O330" s="8"/>
      <c r="P330" s="8"/>
      <c r="Q330" s="8"/>
      <c r="R330" s="10">
        <v>7.25</v>
      </c>
      <c r="S330" s="8"/>
      <c r="T330" s="10">
        <v>2313.15</v>
      </c>
      <c r="U330" s="10">
        <v>1179.6300000000001</v>
      </c>
      <c r="V330" s="10">
        <v>62.23</v>
      </c>
      <c r="W330" s="10">
        <v>145</v>
      </c>
      <c r="X330" s="10">
        <v>4902512649</v>
      </c>
      <c r="Y330" s="10">
        <v>23068</v>
      </c>
      <c r="Z330" s="10">
        <v>228.53</v>
      </c>
      <c r="AA330" s="8"/>
      <c r="AB330" s="8"/>
      <c r="AC330" s="8"/>
      <c r="AD330" s="10">
        <v>8733.56</v>
      </c>
      <c r="AE330" s="10">
        <v>13765.05</v>
      </c>
      <c r="AF330" s="10">
        <v>12488.94</v>
      </c>
      <c r="AG330" s="10">
        <v>3.6</v>
      </c>
      <c r="AH330" s="10">
        <v>4.7</v>
      </c>
      <c r="AI330" s="8"/>
      <c r="AJ330" s="10">
        <v>100.4</v>
      </c>
      <c r="AK330" s="10">
        <v>3962.67</v>
      </c>
      <c r="AL330" s="10">
        <v>0.38</v>
      </c>
      <c r="AM330" s="10">
        <v>2.42</v>
      </c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10">
        <v>51359.7</v>
      </c>
      <c r="BI330" s="10">
        <v>10934.6</v>
      </c>
      <c r="BJ330" s="10">
        <v>8733.56</v>
      </c>
      <c r="BK330" s="10">
        <v>1448.77</v>
      </c>
      <c r="BL330" s="10">
        <v>464.1</v>
      </c>
      <c r="BM330" s="10">
        <v>178</v>
      </c>
      <c r="BN330" s="10">
        <v>302.5</v>
      </c>
    </row>
    <row r="331" spans="1:66" ht="29.4" thickBot="1" x14ac:dyDescent="0.35">
      <c r="A331" s="7">
        <v>43252</v>
      </c>
      <c r="B331" s="12">
        <f t="shared" si="5"/>
        <v>27</v>
      </c>
      <c r="C331" s="8"/>
      <c r="D331" s="10">
        <v>43257.4</v>
      </c>
      <c r="E331" s="8"/>
      <c r="F331" s="10">
        <v>1385</v>
      </c>
      <c r="G331" s="8"/>
      <c r="H331" s="8"/>
      <c r="I331" s="10">
        <v>748.8</v>
      </c>
      <c r="J331" s="8"/>
      <c r="K331" s="8"/>
      <c r="L331" s="8"/>
      <c r="M331" s="8"/>
      <c r="N331" s="8"/>
      <c r="O331" s="8"/>
      <c r="P331" s="8"/>
      <c r="Q331" s="8"/>
      <c r="R331" s="10">
        <v>7.25</v>
      </c>
      <c r="S331" s="8"/>
      <c r="T331" s="10">
        <v>2267.38</v>
      </c>
      <c r="U331" s="10">
        <v>1149.19</v>
      </c>
      <c r="V331" s="10">
        <v>62.77</v>
      </c>
      <c r="W331" s="10">
        <v>141.01</v>
      </c>
      <c r="X331" s="10">
        <v>3619729790</v>
      </c>
      <c r="Y331" s="10">
        <v>17736</v>
      </c>
      <c r="Z331" s="10">
        <v>211.54</v>
      </c>
      <c r="AA331" s="8"/>
      <c r="AB331" s="8"/>
      <c r="AC331" s="8"/>
      <c r="AD331" s="10">
        <v>8821.66</v>
      </c>
      <c r="AE331" s="10">
        <v>16770.580000000002</v>
      </c>
      <c r="AF331" s="10">
        <v>15255.89</v>
      </c>
      <c r="AG331" s="10">
        <v>3.5</v>
      </c>
      <c r="AH331" s="10">
        <v>4.7</v>
      </c>
      <c r="AI331" s="8"/>
      <c r="AJ331" s="10">
        <v>100.5</v>
      </c>
      <c r="AK331" s="10">
        <v>3927.58</v>
      </c>
      <c r="AL331" s="10">
        <v>0.49</v>
      </c>
      <c r="AM331" s="10">
        <v>2.2999999999999998</v>
      </c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10">
        <v>51114.7</v>
      </c>
      <c r="BI331" s="10">
        <v>10759.3</v>
      </c>
      <c r="BJ331" s="10">
        <v>8821.66</v>
      </c>
      <c r="BK331" s="10">
        <v>1453.28</v>
      </c>
      <c r="BL331" s="10">
        <v>441.8</v>
      </c>
      <c r="BM331" s="10">
        <v>184.9</v>
      </c>
      <c r="BN331" s="10">
        <v>301.5</v>
      </c>
    </row>
    <row r="332" spans="1:66" ht="29.4" thickBot="1" x14ac:dyDescent="0.35">
      <c r="A332" s="7">
        <v>43282</v>
      </c>
      <c r="B332" s="12">
        <f t="shared" si="5"/>
        <v>27</v>
      </c>
      <c r="C332" s="8"/>
      <c r="D332" s="10">
        <v>44126.7</v>
      </c>
      <c r="E332" s="8"/>
      <c r="F332" s="10">
        <v>1747</v>
      </c>
      <c r="G332" s="8"/>
      <c r="H332" s="8"/>
      <c r="I332" s="10">
        <v>765.5</v>
      </c>
      <c r="J332" s="8"/>
      <c r="K332" s="8"/>
      <c r="L332" s="8"/>
      <c r="M332" s="8"/>
      <c r="N332" s="8"/>
      <c r="O332" s="8"/>
      <c r="P332" s="8"/>
      <c r="Q332" s="8"/>
      <c r="R332" s="10">
        <v>7.25</v>
      </c>
      <c r="S332" s="8"/>
      <c r="T332" s="10">
        <v>2311.02</v>
      </c>
      <c r="U332" s="10">
        <v>1189.3499999999999</v>
      </c>
      <c r="V332" s="10">
        <v>62.86</v>
      </c>
      <c r="W332" s="10">
        <v>143.79</v>
      </c>
      <c r="X332" s="10">
        <v>4497833791</v>
      </c>
      <c r="Y332" s="10">
        <v>30540</v>
      </c>
      <c r="Z332" s="10">
        <v>221.52</v>
      </c>
      <c r="AA332" s="8"/>
      <c r="AB332" s="8"/>
      <c r="AC332" s="8"/>
      <c r="AD332" s="10">
        <v>8898.64</v>
      </c>
      <c r="AE332" s="10">
        <v>20410.96</v>
      </c>
      <c r="AF332" s="10">
        <v>17954.169999999998</v>
      </c>
      <c r="AG332" s="10">
        <v>3.6</v>
      </c>
      <c r="AH332" s="10">
        <v>4.7</v>
      </c>
      <c r="AI332" s="8"/>
      <c r="AJ332" s="10">
        <v>100.3</v>
      </c>
      <c r="AK332" s="10">
        <v>4839.26</v>
      </c>
      <c r="AL332" s="10">
        <v>0.27</v>
      </c>
      <c r="AM332" s="10">
        <v>2.5</v>
      </c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10">
        <v>50960.2</v>
      </c>
      <c r="BI332" s="10">
        <v>10653.6</v>
      </c>
      <c r="BJ332" s="10">
        <v>8898.64</v>
      </c>
      <c r="BK332" s="10">
        <v>1455.66</v>
      </c>
      <c r="BL332" s="10">
        <v>462</v>
      </c>
      <c r="BM332" s="10">
        <v>336.8</v>
      </c>
      <c r="BN332" s="10">
        <v>300.10000000000002</v>
      </c>
    </row>
    <row r="333" spans="1:66" ht="29.4" thickBot="1" x14ac:dyDescent="0.35">
      <c r="A333" s="7">
        <v>43313</v>
      </c>
      <c r="B333" s="12">
        <f t="shared" si="5"/>
        <v>27</v>
      </c>
      <c r="C333" s="8"/>
      <c r="D333" s="10">
        <v>43910.3</v>
      </c>
      <c r="E333" s="8"/>
      <c r="F333" s="10">
        <v>1579</v>
      </c>
      <c r="G333" s="8"/>
      <c r="H333" s="8"/>
      <c r="I333" s="10">
        <v>768.9</v>
      </c>
      <c r="J333" s="8"/>
      <c r="K333" s="8"/>
      <c r="L333" s="8"/>
      <c r="M333" s="8"/>
      <c r="N333" s="8"/>
      <c r="O333" s="8"/>
      <c r="P333" s="8"/>
      <c r="Q333" s="8"/>
      <c r="R333" s="10">
        <v>7.25</v>
      </c>
      <c r="S333" s="8"/>
      <c r="T333" s="10">
        <v>2295.89</v>
      </c>
      <c r="U333" s="10">
        <v>1113.78</v>
      </c>
      <c r="V333" s="10">
        <v>66.08</v>
      </c>
      <c r="W333" s="10">
        <v>149.94999999999999</v>
      </c>
      <c r="X333" s="10">
        <v>4902982244</v>
      </c>
      <c r="Y333" s="10">
        <v>36204</v>
      </c>
      <c r="Z333" s="10">
        <v>198.54</v>
      </c>
      <c r="AA333" s="8"/>
      <c r="AB333" s="8"/>
      <c r="AC333" s="8"/>
      <c r="AD333" s="10">
        <v>9043.77</v>
      </c>
      <c r="AE333" s="10">
        <v>23461.95</v>
      </c>
      <c r="AF333" s="10">
        <v>20462.61</v>
      </c>
      <c r="AG333" s="10">
        <v>3.5</v>
      </c>
      <c r="AH333" s="10">
        <v>4.5999999999999996</v>
      </c>
      <c r="AI333" s="8"/>
      <c r="AJ333" s="10">
        <v>100</v>
      </c>
      <c r="AK333" s="10">
        <v>4844.38</v>
      </c>
      <c r="AL333" s="10">
        <v>0.01</v>
      </c>
      <c r="AM333" s="10">
        <v>3.07</v>
      </c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10">
        <v>47331.5</v>
      </c>
      <c r="BI333" s="10">
        <v>10492.7</v>
      </c>
      <c r="BJ333" s="10">
        <v>9043.77</v>
      </c>
      <c r="BK333" s="10">
        <v>1453.18</v>
      </c>
      <c r="BL333" s="10">
        <v>462.4</v>
      </c>
      <c r="BM333" s="10">
        <v>431</v>
      </c>
      <c r="BN333" s="10">
        <v>298.89999999999998</v>
      </c>
    </row>
    <row r="334" spans="1:66" ht="29.4" thickBot="1" x14ac:dyDescent="0.35">
      <c r="A334" s="7">
        <v>43344</v>
      </c>
      <c r="B334" s="12">
        <f t="shared" si="5"/>
        <v>27</v>
      </c>
      <c r="C334" s="8"/>
      <c r="D334" s="10">
        <v>44369.1</v>
      </c>
      <c r="E334" s="8"/>
      <c r="F334" s="10">
        <v>1540</v>
      </c>
      <c r="G334" s="8"/>
      <c r="H334" s="8"/>
      <c r="I334" s="10">
        <v>843.9</v>
      </c>
      <c r="J334" s="8"/>
      <c r="K334" s="8"/>
      <c r="L334" s="8"/>
      <c r="M334" s="8"/>
      <c r="N334" s="8"/>
      <c r="O334" s="8"/>
      <c r="P334" s="8"/>
      <c r="Q334" s="8"/>
      <c r="R334" s="10">
        <v>7.3</v>
      </c>
      <c r="S334" s="8"/>
      <c r="T334" s="10">
        <v>2381.77</v>
      </c>
      <c r="U334" s="10">
        <v>1123.03</v>
      </c>
      <c r="V334" s="10">
        <v>67.67</v>
      </c>
      <c r="W334" s="10">
        <v>162.61000000000001</v>
      </c>
      <c r="X334" s="10">
        <v>3089236961</v>
      </c>
      <c r="Y334" s="10">
        <v>24594</v>
      </c>
      <c r="Z334" s="10">
        <v>185.23</v>
      </c>
      <c r="AA334" s="8"/>
      <c r="AB334" s="8"/>
      <c r="AC334" s="8"/>
      <c r="AD334" s="10">
        <v>9047.15</v>
      </c>
      <c r="AE334" s="10">
        <v>26367.91</v>
      </c>
      <c r="AF334" s="10">
        <v>22933.81</v>
      </c>
      <c r="AG334" s="10">
        <v>3.4</v>
      </c>
      <c r="AH334" s="10">
        <v>4.5</v>
      </c>
      <c r="AI334" s="8"/>
      <c r="AJ334" s="10">
        <v>100.2</v>
      </c>
      <c r="AK334" s="10">
        <v>5160.28</v>
      </c>
      <c r="AL334" s="10">
        <v>0.16</v>
      </c>
      <c r="AM334" s="10">
        <v>3.39</v>
      </c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10">
        <v>47133.9</v>
      </c>
      <c r="BI334" s="10">
        <v>10301.1</v>
      </c>
      <c r="BJ334" s="10">
        <v>9047.15</v>
      </c>
      <c r="BK334" s="10">
        <v>1452.98</v>
      </c>
      <c r="BL334" s="10">
        <v>452.7</v>
      </c>
      <c r="BM334" s="10">
        <v>820.2</v>
      </c>
      <c r="BN334" s="10">
        <v>298.39999999999998</v>
      </c>
    </row>
    <row r="335" spans="1:66" ht="29.4" thickBot="1" x14ac:dyDescent="0.35">
      <c r="A335" s="7">
        <v>43374</v>
      </c>
      <c r="B335" s="12">
        <f t="shared" si="5"/>
        <v>27</v>
      </c>
      <c r="C335" s="8"/>
      <c r="D335" s="10">
        <v>44254.7</v>
      </c>
      <c r="E335" s="8"/>
      <c r="F335" s="10">
        <v>1490</v>
      </c>
      <c r="G335" s="8"/>
      <c r="H335" s="8"/>
      <c r="I335" s="10">
        <v>822.8</v>
      </c>
      <c r="J335" s="8"/>
      <c r="K335" s="8"/>
      <c r="L335" s="8"/>
      <c r="M335" s="8"/>
      <c r="N335" s="8"/>
      <c r="O335" s="8"/>
      <c r="P335" s="8"/>
      <c r="Q335" s="8"/>
      <c r="R335" s="10">
        <v>7.5</v>
      </c>
      <c r="S335" s="8"/>
      <c r="T335" s="10">
        <v>2387.1</v>
      </c>
      <c r="U335" s="10">
        <v>1126.97</v>
      </c>
      <c r="V335" s="10">
        <v>65.849999999999994</v>
      </c>
      <c r="W335" s="10">
        <v>155.47</v>
      </c>
      <c r="X335" s="10">
        <v>3779433235</v>
      </c>
      <c r="Y335" s="10">
        <v>27998</v>
      </c>
      <c r="Z335" s="10">
        <v>196.05</v>
      </c>
      <c r="AA335" s="8"/>
      <c r="AB335" s="8"/>
      <c r="AC335" s="8"/>
      <c r="AD335" s="10">
        <v>9043.2800000000007</v>
      </c>
      <c r="AE335" s="10">
        <v>30036.7</v>
      </c>
      <c r="AF335" s="10">
        <v>25670.63</v>
      </c>
      <c r="AG335" s="10">
        <v>3.6</v>
      </c>
      <c r="AH335" s="10">
        <v>4.7</v>
      </c>
      <c r="AI335" s="8"/>
      <c r="AJ335" s="10">
        <v>100.4</v>
      </c>
      <c r="AK335" s="10">
        <v>5004.49</v>
      </c>
      <c r="AL335" s="10">
        <v>0.35</v>
      </c>
      <c r="AM335" s="10">
        <v>3.55</v>
      </c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10">
        <v>47084.2</v>
      </c>
      <c r="BI335" s="10">
        <v>10528.2</v>
      </c>
      <c r="BJ335" s="10">
        <v>9043.2800000000007</v>
      </c>
      <c r="BK335" s="10">
        <v>1446.61</v>
      </c>
      <c r="BL335" s="10">
        <v>478.4</v>
      </c>
      <c r="BM335" s="10">
        <v>663.3</v>
      </c>
      <c r="BN335" s="10">
        <v>298.8</v>
      </c>
    </row>
    <row r="336" spans="1:66" ht="29.4" thickBot="1" x14ac:dyDescent="0.35">
      <c r="A336" s="7">
        <v>43405</v>
      </c>
      <c r="B336" s="12">
        <f t="shared" si="5"/>
        <v>27</v>
      </c>
      <c r="C336" s="8"/>
      <c r="D336" s="10">
        <v>44218.400000000001</v>
      </c>
      <c r="E336" s="8"/>
      <c r="F336" s="10">
        <v>1231</v>
      </c>
      <c r="G336" s="8"/>
      <c r="H336" s="8"/>
      <c r="I336" s="10">
        <v>818.6</v>
      </c>
      <c r="J336" s="8"/>
      <c r="K336" s="8"/>
      <c r="L336" s="8"/>
      <c r="M336" s="8"/>
      <c r="N336" s="8"/>
      <c r="O336" s="8"/>
      <c r="P336" s="8"/>
      <c r="Q336" s="8"/>
      <c r="R336" s="10">
        <v>7.5</v>
      </c>
      <c r="S336" s="8"/>
      <c r="T336" s="10">
        <v>2378.27</v>
      </c>
      <c r="U336" s="10">
        <v>1113.52</v>
      </c>
      <c r="V336" s="10">
        <v>66.36</v>
      </c>
      <c r="W336" s="10">
        <v>161.29</v>
      </c>
      <c r="X336" s="10">
        <v>5499561083</v>
      </c>
      <c r="Y336" s="10">
        <v>41097</v>
      </c>
      <c r="Z336" s="10">
        <v>197.99</v>
      </c>
      <c r="AA336" s="8"/>
      <c r="AB336" s="8"/>
      <c r="AC336" s="8"/>
      <c r="AD336" s="10">
        <v>9094.74</v>
      </c>
      <c r="AE336" s="10">
        <v>33081.51</v>
      </c>
      <c r="AF336" s="10">
        <v>28456.04</v>
      </c>
      <c r="AG336" s="10">
        <v>3.7</v>
      </c>
      <c r="AH336" s="10">
        <v>4.8</v>
      </c>
      <c r="AI336" s="8"/>
      <c r="AJ336" s="10">
        <v>100.5</v>
      </c>
      <c r="AK336" s="10">
        <v>4972.45</v>
      </c>
      <c r="AL336" s="10">
        <v>0.5</v>
      </c>
      <c r="AM336" s="10">
        <v>3.83</v>
      </c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10">
        <v>47195</v>
      </c>
      <c r="BI336" s="10">
        <v>10673.4</v>
      </c>
      <c r="BJ336" s="10">
        <v>9094.74</v>
      </c>
      <c r="BK336" s="10">
        <v>1442.93</v>
      </c>
      <c r="BL336" s="10">
        <v>464.4</v>
      </c>
      <c r="BM336" s="10">
        <v>374.8</v>
      </c>
      <c r="BN336" s="10">
        <v>300</v>
      </c>
    </row>
    <row r="337" spans="1:66" ht="29.4" thickBot="1" x14ac:dyDescent="0.35">
      <c r="A337" s="7">
        <v>43435</v>
      </c>
      <c r="B337" s="12">
        <f t="shared" si="5"/>
        <v>27</v>
      </c>
      <c r="C337" s="8"/>
      <c r="D337" s="10">
        <v>44891.6</v>
      </c>
      <c r="E337" s="8"/>
      <c r="F337" s="10">
        <v>1271</v>
      </c>
      <c r="G337" s="8"/>
      <c r="H337" s="8"/>
      <c r="I337" s="10">
        <v>1138.0999999999999</v>
      </c>
      <c r="J337" s="8"/>
      <c r="K337" s="8"/>
      <c r="L337" s="8"/>
      <c r="M337" s="8"/>
      <c r="N337" s="8"/>
      <c r="O337" s="8"/>
      <c r="P337" s="8"/>
      <c r="Q337" s="8"/>
      <c r="R337" s="10">
        <v>7.5</v>
      </c>
      <c r="S337" s="8"/>
      <c r="T337" s="10">
        <v>2372.62</v>
      </c>
      <c r="U337" s="10">
        <v>1099.6300000000001</v>
      </c>
      <c r="V337" s="10">
        <v>67.34</v>
      </c>
      <c r="W337" s="10">
        <v>153.5</v>
      </c>
      <c r="X337" s="10">
        <v>452100209</v>
      </c>
      <c r="Y337" s="10">
        <v>6972</v>
      </c>
      <c r="Z337" s="10">
        <v>184.93</v>
      </c>
      <c r="AA337" s="8"/>
      <c r="AB337" s="8"/>
      <c r="AC337" s="8"/>
      <c r="AD337" s="10">
        <v>9137.51</v>
      </c>
      <c r="AE337" s="10">
        <v>37320.35</v>
      </c>
      <c r="AF337" s="10">
        <v>34284.71</v>
      </c>
      <c r="AG337" s="10">
        <v>3.7</v>
      </c>
      <c r="AH337" s="10">
        <v>4.8</v>
      </c>
      <c r="AI337" s="8"/>
      <c r="AJ337" s="10">
        <v>100.8</v>
      </c>
      <c r="AK337" s="10">
        <v>4567.75</v>
      </c>
      <c r="AL337" s="10">
        <v>0.84</v>
      </c>
      <c r="AM337" s="10">
        <v>4.2699999999999996</v>
      </c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10">
        <v>47148.1</v>
      </c>
      <c r="BI337" s="10">
        <v>10651</v>
      </c>
      <c r="BJ337" s="10">
        <v>9137.51</v>
      </c>
      <c r="BK337" s="10">
        <v>1433.25</v>
      </c>
      <c r="BL337" s="10">
        <v>481.7</v>
      </c>
      <c r="BM337" s="10">
        <v>159.9</v>
      </c>
      <c r="BN337" s="10">
        <v>301.8</v>
      </c>
    </row>
    <row r="338" spans="1:66" ht="29.4" thickBot="1" x14ac:dyDescent="0.35">
      <c r="A338" s="7">
        <v>43466</v>
      </c>
      <c r="B338" s="12">
        <f t="shared" si="5"/>
        <v>27</v>
      </c>
      <c r="C338" s="8"/>
      <c r="D338" s="10">
        <v>47109.3</v>
      </c>
      <c r="E338" s="8"/>
      <c r="F338" s="10">
        <v>668</v>
      </c>
      <c r="G338" s="8"/>
      <c r="H338" s="8"/>
      <c r="I338" s="10">
        <v>401.2</v>
      </c>
      <c r="J338" s="8"/>
      <c r="K338" s="8"/>
      <c r="L338" s="8"/>
      <c r="M338" s="8"/>
      <c r="N338" s="8"/>
      <c r="O338" s="8"/>
      <c r="P338" s="8"/>
      <c r="Q338" s="8"/>
      <c r="R338" s="10">
        <v>7.75</v>
      </c>
      <c r="S338" s="8"/>
      <c r="T338" s="10">
        <v>2455.88</v>
      </c>
      <c r="U338" s="10">
        <v>1152.99</v>
      </c>
      <c r="V338" s="10">
        <v>66.510000000000005</v>
      </c>
      <c r="W338" s="10">
        <v>162.82</v>
      </c>
      <c r="X338" s="10">
        <v>5074215826</v>
      </c>
      <c r="Y338" s="10">
        <v>43269</v>
      </c>
      <c r="Z338" s="10">
        <v>203.32</v>
      </c>
      <c r="AA338" s="8"/>
      <c r="AB338" s="8"/>
      <c r="AC338" s="8"/>
      <c r="AD338" s="10">
        <v>9176.4</v>
      </c>
      <c r="AE338" s="10">
        <v>2460.79</v>
      </c>
      <c r="AF338" s="10">
        <v>1784.86</v>
      </c>
      <c r="AG338" s="10">
        <v>3.7</v>
      </c>
      <c r="AH338" s="10">
        <v>4.9000000000000004</v>
      </c>
      <c r="AI338" s="8"/>
      <c r="AJ338" s="10">
        <v>101</v>
      </c>
      <c r="AK338" s="10">
        <v>4036.05</v>
      </c>
      <c r="AL338" s="10">
        <v>1.01</v>
      </c>
      <c r="AM338" s="10">
        <v>5</v>
      </c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10">
        <v>49156.5</v>
      </c>
      <c r="BI338" s="10">
        <v>11567.4</v>
      </c>
      <c r="BJ338" s="10">
        <v>9176.4</v>
      </c>
      <c r="BK338" s="10">
        <v>1426.92</v>
      </c>
      <c r="BL338" s="10">
        <v>473.4</v>
      </c>
      <c r="BM338" s="10">
        <v>89.6</v>
      </c>
      <c r="BN338" s="10">
        <v>303.7</v>
      </c>
    </row>
    <row r="339" spans="1:66" ht="29.4" thickBot="1" x14ac:dyDescent="0.35">
      <c r="A339" s="7">
        <v>43497</v>
      </c>
      <c r="B339" s="12">
        <f t="shared" si="5"/>
        <v>27</v>
      </c>
      <c r="C339" s="8"/>
      <c r="D339" s="10">
        <v>45721.2</v>
      </c>
      <c r="E339" s="8"/>
      <c r="F339" s="10">
        <v>658</v>
      </c>
      <c r="G339" s="8"/>
      <c r="H339" s="8"/>
      <c r="I339" s="10">
        <v>436.8</v>
      </c>
      <c r="J339" s="8"/>
      <c r="K339" s="8"/>
      <c r="L339" s="8"/>
      <c r="M339" s="8"/>
      <c r="N339" s="8"/>
      <c r="O339" s="8"/>
      <c r="P339" s="8"/>
      <c r="Q339" s="8"/>
      <c r="R339" s="10">
        <v>7.75</v>
      </c>
      <c r="S339" s="8"/>
      <c r="T339" s="10">
        <v>2498.37</v>
      </c>
      <c r="U339" s="10">
        <v>1223.48</v>
      </c>
      <c r="V339" s="10">
        <v>65.81</v>
      </c>
      <c r="W339" s="10">
        <v>158.99</v>
      </c>
      <c r="X339" s="10">
        <v>5473136057</v>
      </c>
      <c r="Y339" s="10">
        <v>37848</v>
      </c>
      <c r="Z339" s="10">
        <v>208</v>
      </c>
      <c r="AA339" s="8"/>
      <c r="AB339" s="8"/>
      <c r="AC339" s="8"/>
      <c r="AD339" s="10">
        <v>9212.0300000000007</v>
      </c>
      <c r="AE339" s="10">
        <v>5044.5600000000004</v>
      </c>
      <c r="AF339" s="10">
        <v>4479</v>
      </c>
      <c r="AG339" s="10">
        <v>3.7</v>
      </c>
      <c r="AH339" s="10">
        <v>4.9000000000000004</v>
      </c>
      <c r="AI339" s="8"/>
      <c r="AJ339" s="10">
        <v>100.4</v>
      </c>
      <c r="AK339" s="10">
        <v>3903.5</v>
      </c>
      <c r="AL339" s="10">
        <v>0.44</v>
      </c>
      <c r="AM339" s="10">
        <v>5.24</v>
      </c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10">
        <v>47683.7</v>
      </c>
      <c r="BI339" s="10">
        <v>11597.5</v>
      </c>
      <c r="BJ339" s="10">
        <v>9212.0300000000007</v>
      </c>
      <c r="BK339" s="10">
        <v>1419.44</v>
      </c>
      <c r="BL339" s="10">
        <v>431.5</v>
      </c>
      <c r="BM339" s="10">
        <v>99</v>
      </c>
      <c r="BN339" s="10">
        <v>305.60000000000002</v>
      </c>
    </row>
    <row r="340" spans="1:66" ht="29.4" thickBot="1" x14ac:dyDescent="0.35">
      <c r="A340" s="7">
        <v>43525</v>
      </c>
      <c r="B340" s="12">
        <f t="shared" si="5"/>
        <v>27</v>
      </c>
      <c r="C340" s="8"/>
      <c r="D340" s="10">
        <v>46212.6</v>
      </c>
      <c r="E340" s="8"/>
      <c r="F340" s="10">
        <v>689</v>
      </c>
      <c r="G340" s="8"/>
      <c r="H340" s="8"/>
      <c r="I340" s="10">
        <v>581.6</v>
      </c>
      <c r="J340" s="8"/>
      <c r="K340" s="8"/>
      <c r="L340" s="8"/>
      <c r="M340" s="8"/>
      <c r="N340" s="8"/>
      <c r="O340" s="8"/>
      <c r="P340" s="8"/>
      <c r="Q340" s="8"/>
      <c r="R340" s="10">
        <v>7.75</v>
      </c>
      <c r="S340" s="8"/>
      <c r="T340" s="10">
        <v>2484.85</v>
      </c>
      <c r="U340" s="10">
        <v>1196.75</v>
      </c>
      <c r="V340" s="10">
        <v>65.09</v>
      </c>
      <c r="W340" s="10">
        <v>149.61000000000001</v>
      </c>
      <c r="X340" s="10">
        <v>3969963934</v>
      </c>
      <c r="Y340" s="10">
        <v>34255</v>
      </c>
      <c r="Z340" s="10">
        <v>207.7</v>
      </c>
      <c r="AA340" s="8"/>
      <c r="AB340" s="8"/>
      <c r="AC340" s="8"/>
      <c r="AD340" s="10">
        <v>9229.17</v>
      </c>
      <c r="AE340" s="10">
        <v>8693.36</v>
      </c>
      <c r="AF340" s="10">
        <v>7358.62</v>
      </c>
      <c r="AG340" s="10">
        <v>3.5</v>
      </c>
      <c r="AH340" s="10">
        <v>4.7</v>
      </c>
      <c r="AI340" s="8"/>
      <c r="AJ340" s="10">
        <v>100.3</v>
      </c>
      <c r="AK340" s="10">
        <v>3887.88</v>
      </c>
      <c r="AL340" s="10">
        <v>0.32</v>
      </c>
      <c r="AM340" s="10">
        <v>5.27</v>
      </c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10">
        <v>47557.7</v>
      </c>
      <c r="BI340" s="10">
        <v>11493.9</v>
      </c>
      <c r="BJ340" s="10">
        <v>9229.17</v>
      </c>
      <c r="BK340" s="10">
        <v>1416.83</v>
      </c>
      <c r="BL340" s="10">
        <v>484.6</v>
      </c>
      <c r="BM340" s="10">
        <v>143.80000000000001</v>
      </c>
      <c r="BN340" s="10">
        <v>307.39999999999998</v>
      </c>
    </row>
    <row r="341" spans="1:66" ht="29.4" thickBot="1" x14ac:dyDescent="0.35">
      <c r="A341" s="7">
        <v>43556</v>
      </c>
      <c r="B341" s="12">
        <f t="shared" si="5"/>
        <v>27</v>
      </c>
      <c r="C341" s="8"/>
      <c r="D341" s="10">
        <v>46141.2</v>
      </c>
      <c r="E341" s="8"/>
      <c r="F341" s="10">
        <v>1011</v>
      </c>
      <c r="G341" s="8"/>
      <c r="H341" s="8"/>
      <c r="I341" s="10">
        <v>632.29999999999995</v>
      </c>
      <c r="J341" s="8"/>
      <c r="K341" s="8"/>
      <c r="L341" s="8"/>
      <c r="M341" s="8"/>
      <c r="N341" s="8"/>
      <c r="O341" s="8"/>
      <c r="P341" s="8"/>
      <c r="Q341" s="8"/>
      <c r="R341" s="10">
        <v>7.75</v>
      </c>
      <c r="S341" s="8"/>
      <c r="T341" s="10">
        <v>2558.2199999999998</v>
      </c>
      <c r="U341" s="10">
        <v>1265.51</v>
      </c>
      <c r="V341" s="10">
        <v>64.599999999999994</v>
      </c>
      <c r="W341" s="10">
        <v>163.95</v>
      </c>
      <c r="X341" s="10">
        <v>5146918631</v>
      </c>
      <c r="Y341" s="10">
        <v>35278</v>
      </c>
      <c r="Z341" s="10">
        <v>233.24</v>
      </c>
      <c r="AA341" s="8"/>
      <c r="AB341" s="8"/>
      <c r="AC341" s="8"/>
      <c r="AD341" s="10">
        <v>9497.34</v>
      </c>
      <c r="AE341" s="10">
        <v>12594.63</v>
      </c>
      <c r="AF341" s="10">
        <v>10704.68</v>
      </c>
      <c r="AG341" s="10">
        <v>3.6</v>
      </c>
      <c r="AH341" s="10">
        <v>4.7</v>
      </c>
      <c r="AI341" s="8"/>
      <c r="AJ341" s="10">
        <v>100.3</v>
      </c>
      <c r="AK341" s="10">
        <v>3828.25</v>
      </c>
      <c r="AL341" s="10">
        <v>0.28999999999999998</v>
      </c>
      <c r="AM341" s="10">
        <v>5.17</v>
      </c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10">
        <v>51067.199999999997</v>
      </c>
      <c r="BI341" s="10">
        <v>11539.2</v>
      </c>
      <c r="BJ341" s="10">
        <v>9497.34</v>
      </c>
      <c r="BK341" s="10">
        <v>1416.21</v>
      </c>
      <c r="BL341" s="10">
        <v>466.4</v>
      </c>
      <c r="BM341" s="10">
        <v>162.30000000000001</v>
      </c>
      <c r="BN341" s="10">
        <v>308.89999999999998</v>
      </c>
    </row>
    <row r="342" spans="1:66" ht="29.4" thickBot="1" x14ac:dyDescent="0.35">
      <c r="A342" s="7">
        <v>43586</v>
      </c>
      <c r="B342" s="12">
        <f t="shared" si="5"/>
        <v>27</v>
      </c>
      <c r="C342" s="8"/>
      <c r="D342" s="10">
        <v>46435.9</v>
      </c>
      <c r="E342" s="8"/>
      <c r="F342" s="10">
        <v>1096</v>
      </c>
      <c r="G342" s="8"/>
      <c r="H342" s="8"/>
      <c r="I342" s="10">
        <v>662.7</v>
      </c>
      <c r="J342" s="8"/>
      <c r="K342" s="8"/>
      <c r="L342" s="8"/>
      <c r="M342" s="8"/>
      <c r="N342" s="8"/>
      <c r="O342" s="8"/>
      <c r="P342" s="8"/>
      <c r="Q342" s="8"/>
      <c r="R342" s="10">
        <v>7.75</v>
      </c>
      <c r="S342" s="8"/>
      <c r="T342" s="10">
        <v>2591.34</v>
      </c>
      <c r="U342" s="10">
        <v>1279.1199999999999</v>
      </c>
      <c r="V342" s="10">
        <v>64.819999999999993</v>
      </c>
      <c r="W342" s="10">
        <v>215.1</v>
      </c>
      <c r="X342" s="10">
        <v>9310665830</v>
      </c>
      <c r="Y342" s="10">
        <v>52147</v>
      </c>
      <c r="Z342" s="10">
        <v>228.69</v>
      </c>
      <c r="AA342" s="8"/>
      <c r="AB342" s="8"/>
      <c r="AC342" s="8"/>
      <c r="AD342" s="10">
        <v>9903.06</v>
      </c>
      <c r="AE342" s="10">
        <v>15620.38</v>
      </c>
      <c r="AF342" s="10">
        <v>13070.67</v>
      </c>
      <c r="AG342" s="10">
        <v>3.4</v>
      </c>
      <c r="AH342" s="10">
        <v>4.5</v>
      </c>
      <c r="AI342" s="8"/>
      <c r="AJ342" s="10">
        <v>100.3</v>
      </c>
      <c r="AK342" s="10">
        <v>3814.44</v>
      </c>
      <c r="AL342" s="10">
        <v>0.34</v>
      </c>
      <c r="AM342" s="10">
        <v>5.13</v>
      </c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10">
        <v>51145.8</v>
      </c>
      <c r="BI342" s="10">
        <v>11587.5</v>
      </c>
      <c r="BJ342" s="10">
        <v>9903.06</v>
      </c>
      <c r="BK342" s="10">
        <v>1410.03</v>
      </c>
      <c r="BL342" s="10">
        <v>469</v>
      </c>
      <c r="BM342" s="10">
        <v>180.1</v>
      </c>
      <c r="BN342" s="10">
        <v>310.2</v>
      </c>
    </row>
    <row r="343" spans="1:66" ht="29.4" thickBot="1" x14ac:dyDescent="0.35">
      <c r="A343" s="7">
        <v>43617</v>
      </c>
      <c r="B343" s="12">
        <f t="shared" si="5"/>
        <v>27</v>
      </c>
      <c r="C343" s="8"/>
      <c r="D343" s="10">
        <v>46735.3</v>
      </c>
      <c r="E343" s="8"/>
      <c r="F343" s="10">
        <v>1354</v>
      </c>
      <c r="G343" s="8"/>
      <c r="H343" s="8"/>
      <c r="I343" s="10">
        <v>816.6</v>
      </c>
      <c r="J343" s="8"/>
      <c r="K343" s="8"/>
      <c r="L343" s="8"/>
      <c r="M343" s="8"/>
      <c r="N343" s="8"/>
      <c r="O343" s="8"/>
      <c r="P343" s="8"/>
      <c r="Q343" s="8"/>
      <c r="R343" s="10">
        <v>7.6</v>
      </c>
      <c r="S343" s="8"/>
      <c r="T343" s="10">
        <v>2748.51</v>
      </c>
      <c r="U343" s="10">
        <v>1341.05</v>
      </c>
      <c r="V343" s="10">
        <v>64.17</v>
      </c>
      <c r="W343" s="10">
        <v>232.83</v>
      </c>
      <c r="X343" s="10">
        <v>9929235102</v>
      </c>
      <c r="Y343" s="10">
        <v>46060</v>
      </c>
      <c r="Z343" s="10">
        <v>238.8</v>
      </c>
      <c r="AA343" s="8"/>
      <c r="AB343" s="8"/>
      <c r="AC343" s="8"/>
      <c r="AD343" s="10">
        <v>10029.370000000001</v>
      </c>
      <c r="AE343" s="10">
        <v>18583.52</v>
      </c>
      <c r="AF343" s="10">
        <v>15946.16</v>
      </c>
      <c r="AG343" s="10">
        <v>3.3</v>
      </c>
      <c r="AH343" s="10">
        <v>4.4000000000000004</v>
      </c>
      <c r="AI343" s="8"/>
      <c r="AJ343" s="10">
        <v>100</v>
      </c>
      <c r="AK343" s="10">
        <v>3821.72</v>
      </c>
      <c r="AL343" s="10">
        <v>0.04</v>
      </c>
      <c r="AM343" s="10">
        <v>4.66</v>
      </c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10">
        <v>51261.4</v>
      </c>
      <c r="BI343" s="10">
        <v>11732.3</v>
      </c>
      <c r="BJ343" s="10">
        <v>10029.370000000001</v>
      </c>
      <c r="BK343" s="10">
        <v>1409.46</v>
      </c>
      <c r="BL343" s="10">
        <v>444.5</v>
      </c>
      <c r="BM343" s="10">
        <v>187.4</v>
      </c>
      <c r="BN343" s="10">
        <v>311.60000000000002</v>
      </c>
    </row>
    <row r="344" spans="1:66" ht="29.4" thickBot="1" x14ac:dyDescent="0.35">
      <c r="A344" s="7">
        <v>43647</v>
      </c>
      <c r="B344" s="12">
        <f t="shared" si="5"/>
        <v>27</v>
      </c>
      <c r="C344" s="8"/>
      <c r="D344" s="10">
        <v>47349.4</v>
      </c>
      <c r="E344" s="8"/>
      <c r="F344" s="10">
        <v>1868</v>
      </c>
      <c r="G344" s="8"/>
      <c r="H344" s="8"/>
      <c r="I344" s="10">
        <v>841.5</v>
      </c>
      <c r="J344" s="8"/>
      <c r="K344" s="8"/>
      <c r="L344" s="8"/>
      <c r="M344" s="8"/>
      <c r="N344" s="8"/>
      <c r="O344" s="8"/>
      <c r="P344" s="8"/>
      <c r="Q344" s="8"/>
      <c r="R344" s="10">
        <v>7.5</v>
      </c>
      <c r="S344" s="8"/>
      <c r="T344" s="10">
        <v>2759.33</v>
      </c>
      <c r="U344" s="10">
        <v>1361.58</v>
      </c>
      <c r="V344" s="10">
        <v>63.22</v>
      </c>
      <c r="W344" s="10">
        <v>236.9</v>
      </c>
      <c r="X344" s="10">
        <v>10776932359</v>
      </c>
      <c r="Y344" s="10">
        <v>55204</v>
      </c>
      <c r="Z344" s="10">
        <v>234.75</v>
      </c>
      <c r="AA344" s="8"/>
      <c r="AB344" s="8"/>
      <c r="AC344" s="8"/>
      <c r="AD344" s="10">
        <v>10135.1</v>
      </c>
      <c r="AE344" s="10">
        <v>22508.53</v>
      </c>
      <c r="AF344" s="10">
        <v>18951.57</v>
      </c>
      <c r="AG344" s="10">
        <v>3.4</v>
      </c>
      <c r="AH344" s="10">
        <v>4.5</v>
      </c>
      <c r="AI344" s="8"/>
      <c r="AJ344" s="10">
        <v>100.2</v>
      </c>
      <c r="AK344" s="10">
        <v>3762.96</v>
      </c>
      <c r="AL344" s="10">
        <v>0.2</v>
      </c>
      <c r="AM344" s="10">
        <v>4.59</v>
      </c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10">
        <v>53954.6</v>
      </c>
      <c r="BI344" s="10">
        <v>11915.4</v>
      </c>
      <c r="BJ344" s="10">
        <v>10135.1</v>
      </c>
      <c r="BK344" s="10">
        <v>1405.77</v>
      </c>
      <c r="BL344" s="10">
        <v>456.9</v>
      </c>
      <c r="BM344" s="10">
        <v>358.3</v>
      </c>
      <c r="BN344" s="10">
        <v>313</v>
      </c>
    </row>
    <row r="345" spans="1:66" ht="29.4" thickBot="1" x14ac:dyDescent="0.35">
      <c r="A345" s="7">
        <v>43678</v>
      </c>
      <c r="B345" s="12">
        <f t="shared" si="5"/>
        <v>27</v>
      </c>
      <c r="C345" s="8"/>
      <c r="D345" s="10">
        <v>47351</v>
      </c>
      <c r="E345" s="8"/>
      <c r="F345" s="10">
        <v>2378</v>
      </c>
      <c r="G345" s="8"/>
      <c r="H345" s="8"/>
      <c r="I345" s="10">
        <v>838.3</v>
      </c>
      <c r="J345" s="8"/>
      <c r="K345" s="8"/>
      <c r="L345" s="8"/>
      <c r="M345" s="8"/>
      <c r="N345" s="8"/>
      <c r="O345" s="8"/>
      <c r="P345" s="8"/>
      <c r="Q345" s="8"/>
      <c r="R345" s="10">
        <v>7.25</v>
      </c>
      <c r="S345" s="8"/>
      <c r="T345" s="10">
        <v>2673.46</v>
      </c>
      <c r="U345" s="10">
        <v>1259.68</v>
      </c>
      <c r="V345" s="10">
        <v>65.69</v>
      </c>
      <c r="W345" s="10">
        <v>232.15</v>
      </c>
      <c r="X345" s="10">
        <v>5123842553</v>
      </c>
      <c r="Y345" s="10">
        <v>28457</v>
      </c>
      <c r="Z345" s="10">
        <v>229.35</v>
      </c>
      <c r="AA345" s="8"/>
      <c r="AB345" s="8"/>
      <c r="AC345" s="8"/>
      <c r="AD345" s="10">
        <v>10428.07</v>
      </c>
      <c r="AE345" s="10">
        <v>25657.82</v>
      </c>
      <c r="AF345" s="10">
        <v>21675.53</v>
      </c>
      <c r="AG345" s="10">
        <v>3.3</v>
      </c>
      <c r="AH345" s="10">
        <v>4.3</v>
      </c>
      <c r="AI345" s="8"/>
      <c r="AJ345" s="10">
        <v>99.8</v>
      </c>
      <c r="AK345" s="10">
        <v>7867.7</v>
      </c>
      <c r="AL345" s="10">
        <v>-0.24</v>
      </c>
      <c r="AM345" s="10">
        <v>4.33</v>
      </c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10">
        <v>53828</v>
      </c>
      <c r="BI345" s="10">
        <v>11851.2</v>
      </c>
      <c r="BJ345" s="10">
        <v>10428.07</v>
      </c>
      <c r="BK345" s="10">
        <v>1399.86</v>
      </c>
      <c r="BL345" s="10">
        <v>459</v>
      </c>
      <c r="BM345" s="10">
        <v>446.5</v>
      </c>
      <c r="BN345" s="10">
        <v>314.10000000000002</v>
      </c>
    </row>
    <row r="346" spans="1:66" ht="29.4" thickBot="1" x14ac:dyDescent="0.35">
      <c r="A346" s="7">
        <v>43709</v>
      </c>
      <c r="B346" s="12">
        <f t="shared" si="5"/>
        <v>27</v>
      </c>
      <c r="C346" s="8"/>
      <c r="D346" s="10">
        <v>47584.1</v>
      </c>
      <c r="E346" s="8"/>
      <c r="F346" s="10">
        <v>1823</v>
      </c>
      <c r="G346" s="8"/>
      <c r="H346" s="8"/>
      <c r="I346" s="10">
        <v>942.2</v>
      </c>
      <c r="J346" s="8"/>
      <c r="K346" s="8"/>
      <c r="L346" s="8"/>
      <c r="M346" s="8"/>
      <c r="N346" s="8"/>
      <c r="O346" s="8"/>
      <c r="P346" s="8"/>
      <c r="Q346" s="8"/>
      <c r="R346" s="10">
        <v>7</v>
      </c>
      <c r="S346" s="8"/>
      <c r="T346" s="10">
        <v>2789.11</v>
      </c>
      <c r="U346" s="10">
        <v>1368.93</v>
      </c>
      <c r="V346" s="10">
        <v>64.959999999999994</v>
      </c>
      <c r="W346" s="10">
        <v>225.9</v>
      </c>
      <c r="X346" s="10">
        <v>6008364652</v>
      </c>
      <c r="Y346" s="10">
        <v>41844</v>
      </c>
      <c r="Z346" s="10">
        <v>230.38</v>
      </c>
      <c r="AA346" s="8"/>
      <c r="AB346" s="8"/>
      <c r="AC346" s="8"/>
      <c r="AD346" s="10">
        <v>10514</v>
      </c>
      <c r="AE346" s="10">
        <v>28630.59</v>
      </c>
      <c r="AF346" s="10">
        <v>24637.09</v>
      </c>
      <c r="AG346" s="10">
        <v>3.4</v>
      </c>
      <c r="AH346" s="10">
        <v>4.5</v>
      </c>
      <c r="AI346" s="8"/>
      <c r="AJ346" s="10">
        <v>99.8</v>
      </c>
      <c r="AK346" s="10">
        <v>8170.49</v>
      </c>
      <c r="AL346" s="10">
        <v>-0.16</v>
      </c>
      <c r="AM346" s="10">
        <v>3.99</v>
      </c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10">
        <v>53888.42</v>
      </c>
      <c r="BI346" s="10">
        <v>11934.6</v>
      </c>
      <c r="BJ346" s="10">
        <v>10514</v>
      </c>
      <c r="BK346" s="10">
        <v>1399.55</v>
      </c>
      <c r="BL346" s="10">
        <v>452.7</v>
      </c>
      <c r="BM346" s="10">
        <v>867.8</v>
      </c>
      <c r="BN346" s="10">
        <v>315</v>
      </c>
    </row>
    <row r="347" spans="1:66" ht="29.4" thickBot="1" x14ac:dyDescent="0.35">
      <c r="A347" s="7">
        <v>43739</v>
      </c>
      <c r="B347" s="12">
        <f t="shared" si="5"/>
        <v>27</v>
      </c>
      <c r="C347" s="8"/>
      <c r="D347" s="10">
        <v>48266.8</v>
      </c>
      <c r="E347" s="8"/>
      <c r="F347" s="10">
        <v>1731</v>
      </c>
      <c r="G347" s="8"/>
      <c r="H347" s="8"/>
      <c r="I347" s="10">
        <v>930.1</v>
      </c>
      <c r="J347" s="8"/>
      <c r="K347" s="8"/>
      <c r="L347" s="8"/>
      <c r="M347" s="8"/>
      <c r="N347" s="8"/>
      <c r="O347" s="8"/>
      <c r="P347" s="8"/>
      <c r="Q347" s="8"/>
      <c r="R347" s="10">
        <v>7</v>
      </c>
      <c r="S347" s="8"/>
      <c r="T347" s="10">
        <v>2773.5</v>
      </c>
      <c r="U347" s="10">
        <v>1331.03</v>
      </c>
      <c r="V347" s="10">
        <v>64.37</v>
      </c>
      <c r="W347" s="10">
        <v>260</v>
      </c>
      <c r="X347" s="10">
        <v>23518416564</v>
      </c>
      <c r="Y347" s="10">
        <v>116497</v>
      </c>
      <c r="Z347" s="10">
        <v>228.01</v>
      </c>
      <c r="AA347" s="8"/>
      <c r="AB347" s="8"/>
      <c r="AC347" s="8"/>
      <c r="AD347" s="10">
        <v>10597.71</v>
      </c>
      <c r="AE347" s="10">
        <v>32159.96</v>
      </c>
      <c r="AF347" s="10">
        <v>27703.58</v>
      </c>
      <c r="AG347" s="10">
        <v>3.5</v>
      </c>
      <c r="AH347" s="10">
        <v>4.5999999999999996</v>
      </c>
      <c r="AI347" s="8"/>
      <c r="AJ347" s="10">
        <v>100.1</v>
      </c>
      <c r="AK347" s="10">
        <v>7927.69</v>
      </c>
      <c r="AL347" s="10">
        <v>0.13</v>
      </c>
      <c r="AM347" s="10">
        <v>3.77</v>
      </c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10">
        <v>53625.5</v>
      </c>
      <c r="BI347" s="10">
        <v>12053.6</v>
      </c>
      <c r="BJ347" s="10">
        <v>10597.71</v>
      </c>
      <c r="BK347" s="10">
        <v>1390.14</v>
      </c>
      <c r="BL347" s="10">
        <v>477.7</v>
      </c>
      <c r="BM347" s="10">
        <v>699.1</v>
      </c>
      <c r="BN347" s="10">
        <v>315.60000000000002</v>
      </c>
    </row>
    <row r="348" spans="1:66" ht="29.4" thickBot="1" x14ac:dyDescent="0.35">
      <c r="A348" s="7">
        <v>43770</v>
      </c>
      <c r="B348" s="12">
        <f t="shared" si="5"/>
        <v>27</v>
      </c>
      <c r="C348" s="8"/>
      <c r="D348" s="10">
        <v>48082.400000000001</v>
      </c>
      <c r="E348" s="8"/>
      <c r="F348" s="10">
        <v>1528</v>
      </c>
      <c r="G348" s="8"/>
      <c r="H348" s="8"/>
      <c r="I348" s="10">
        <v>851.1</v>
      </c>
      <c r="J348" s="8"/>
      <c r="K348" s="8"/>
      <c r="L348" s="8"/>
      <c r="M348" s="8"/>
      <c r="N348" s="8"/>
      <c r="O348" s="8"/>
      <c r="P348" s="8"/>
      <c r="Q348" s="8"/>
      <c r="R348" s="10">
        <v>6.5</v>
      </c>
      <c r="S348" s="8"/>
      <c r="T348" s="10">
        <v>2945.86</v>
      </c>
      <c r="U348" s="10">
        <v>1454.63</v>
      </c>
      <c r="V348" s="10">
        <v>63.87</v>
      </c>
      <c r="W348" s="10">
        <v>257.54000000000002</v>
      </c>
      <c r="X348" s="10">
        <v>13628827174</v>
      </c>
      <c r="Y348" s="10">
        <v>64715</v>
      </c>
      <c r="Z348" s="10">
        <v>236.47</v>
      </c>
      <c r="AA348" s="8"/>
      <c r="AB348" s="8"/>
      <c r="AC348" s="8"/>
      <c r="AD348" s="10">
        <v>10678.07</v>
      </c>
      <c r="AE348" s="10">
        <v>34936.33</v>
      </c>
      <c r="AF348" s="10">
        <v>30730.84</v>
      </c>
      <c r="AG348" s="10">
        <v>3.5</v>
      </c>
      <c r="AH348" s="10">
        <v>4.5999999999999996</v>
      </c>
      <c r="AI348" s="8"/>
      <c r="AJ348" s="10">
        <v>100.3</v>
      </c>
      <c r="AK348" s="10">
        <v>7949.61</v>
      </c>
      <c r="AL348" s="10">
        <v>0.28000000000000003</v>
      </c>
      <c r="AM348" s="10">
        <v>3.54</v>
      </c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10">
        <v>53935.7</v>
      </c>
      <c r="BI348" s="10">
        <v>12331.2</v>
      </c>
      <c r="BJ348" s="10">
        <v>10678.07</v>
      </c>
      <c r="BK348" s="10">
        <v>1393.92</v>
      </c>
      <c r="BL348" s="10">
        <v>457.4</v>
      </c>
      <c r="BM348" s="10">
        <v>397.3</v>
      </c>
      <c r="BN348" s="10">
        <v>315.8</v>
      </c>
    </row>
    <row r="349" spans="1:66" ht="29.4" thickBot="1" x14ac:dyDescent="0.35">
      <c r="A349" s="7">
        <v>43800</v>
      </c>
      <c r="B349" s="12">
        <f t="shared" si="5"/>
        <v>27</v>
      </c>
      <c r="C349" s="8"/>
      <c r="D349" s="10">
        <v>49195.3</v>
      </c>
      <c r="E349" s="8"/>
      <c r="F349" s="10">
        <v>1090</v>
      </c>
      <c r="G349" s="8"/>
      <c r="H349" s="8"/>
      <c r="I349" s="10">
        <v>1197.8</v>
      </c>
      <c r="J349" s="8"/>
      <c r="K349" s="8"/>
      <c r="L349" s="8"/>
      <c r="M349" s="8"/>
      <c r="N349" s="8"/>
      <c r="O349" s="8"/>
      <c r="P349" s="8"/>
      <c r="Q349" s="8"/>
      <c r="R349" s="10">
        <v>6.5</v>
      </c>
      <c r="S349" s="8"/>
      <c r="T349" s="10">
        <v>2982.65</v>
      </c>
      <c r="U349" s="10">
        <v>1540.46</v>
      </c>
      <c r="V349" s="10">
        <v>62.93</v>
      </c>
      <c r="W349" s="10">
        <v>256.39999999999998</v>
      </c>
      <c r="X349" s="10">
        <v>6060598813</v>
      </c>
      <c r="Y349" s="10">
        <v>33512</v>
      </c>
      <c r="Z349" s="10">
        <v>257.68</v>
      </c>
      <c r="AA349" s="8"/>
      <c r="AB349" s="8"/>
      <c r="AC349" s="8"/>
      <c r="AD349" s="10">
        <v>10739.87</v>
      </c>
      <c r="AE349" s="10">
        <v>39497.589999999997</v>
      </c>
      <c r="AF349" s="10">
        <v>37382.239999999998</v>
      </c>
      <c r="AG349" s="10">
        <v>3.5</v>
      </c>
      <c r="AH349" s="10">
        <v>4.5999999999999996</v>
      </c>
      <c r="AI349" s="8"/>
      <c r="AJ349" s="10">
        <v>100.4</v>
      </c>
      <c r="AK349" s="10">
        <v>7946.22</v>
      </c>
      <c r="AL349" s="10">
        <v>0.36</v>
      </c>
      <c r="AM349" s="10">
        <v>3.05</v>
      </c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10">
        <v>54164.4</v>
      </c>
      <c r="BI349" s="10">
        <v>12583.2</v>
      </c>
      <c r="BJ349" s="10">
        <v>10739.87</v>
      </c>
      <c r="BK349" s="10">
        <v>1386.13</v>
      </c>
      <c r="BL349" s="10">
        <v>474.3</v>
      </c>
      <c r="BM349" s="10">
        <v>169.1</v>
      </c>
      <c r="BN349" s="10">
        <v>316</v>
      </c>
    </row>
    <row r="350" spans="1:66" ht="29.4" thickBot="1" x14ac:dyDescent="0.35">
      <c r="A350" s="7">
        <v>43831</v>
      </c>
      <c r="B350" s="12">
        <f t="shared" si="5"/>
        <v>27</v>
      </c>
      <c r="C350" s="8"/>
      <c r="D350" s="10">
        <v>51660.3</v>
      </c>
      <c r="E350" s="8"/>
      <c r="F350" s="10">
        <v>487</v>
      </c>
      <c r="G350" s="8"/>
      <c r="H350" s="8"/>
      <c r="I350" s="10">
        <v>438.6</v>
      </c>
      <c r="J350" s="8"/>
      <c r="K350" s="8"/>
      <c r="L350" s="8"/>
      <c r="M350" s="8"/>
      <c r="N350" s="8"/>
      <c r="O350" s="8"/>
      <c r="P350" s="8"/>
      <c r="Q350" s="8"/>
      <c r="R350" s="10">
        <v>6.25</v>
      </c>
      <c r="S350" s="8"/>
      <c r="T350" s="10">
        <v>3133.93</v>
      </c>
      <c r="U350" s="10">
        <v>1634.32</v>
      </c>
      <c r="V350" s="10">
        <v>61.81</v>
      </c>
      <c r="W350" s="10">
        <v>226.7</v>
      </c>
      <c r="X350" s="10">
        <v>16089905916</v>
      </c>
      <c r="Y350" s="10">
        <v>97556</v>
      </c>
      <c r="Z350" s="10">
        <v>270.87</v>
      </c>
      <c r="AA350" s="8"/>
      <c r="AB350" s="8"/>
      <c r="AC350" s="8"/>
      <c r="AD350" s="10">
        <v>10171.93</v>
      </c>
      <c r="AE350" s="10">
        <v>2590.17</v>
      </c>
      <c r="AF350" s="10">
        <v>2222.35</v>
      </c>
      <c r="AG350" s="10">
        <v>3.5</v>
      </c>
      <c r="AH350" s="10">
        <v>4.5999999999999996</v>
      </c>
      <c r="AI350" s="8"/>
      <c r="AJ350" s="10">
        <v>100.4</v>
      </c>
      <c r="AK350" s="10">
        <v>7773.06</v>
      </c>
      <c r="AL350" s="10">
        <v>0.4</v>
      </c>
      <c r="AM350" s="10">
        <v>2.42</v>
      </c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10">
        <v>54848.3</v>
      </c>
      <c r="BI350" s="10">
        <v>13252.8</v>
      </c>
      <c r="BJ350" s="10">
        <v>10171.93</v>
      </c>
      <c r="BK350" s="10">
        <v>840.53</v>
      </c>
      <c r="BL350" s="10">
        <v>454.5</v>
      </c>
      <c r="BM350" s="10">
        <v>92</v>
      </c>
      <c r="BN350" s="10">
        <v>316.10000000000002</v>
      </c>
    </row>
    <row r="351" spans="1:66" ht="29.4" thickBot="1" x14ac:dyDescent="0.35">
      <c r="A351" s="7">
        <v>43862</v>
      </c>
      <c r="B351" s="12">
        <f t="shared" si="5"/>
        <v>27</v>
      </c>
      <c r="C351" s="8"/>
      <c r="D351" s="10">
        <v>50622.9</v>
      </c>
      <c r="E351" s="8"/>
      <c r="F351" s="10">
        <v>535</v>
      </c>
      <c r="G351" s="8"/>
      <c r="H351" s="8"/>
      <c r="I351" s="10">
        <v>490.6</v>
      </c>
      <c r="J351" s="8"/>
      <c r="K351" s="8"/>
      <c r="L351" s="8"/>
      <c r="M351" s="8"/>
      <c r="N351" s="8"/>
      <c r="O351" s="8"/>
      <c r="P351" s="8"/>
      <c r="Q351" s="8"/>
      <c r="R351" s="10">
        <v>6</v>
      </c>
      <c r="S351" s="8"/>
      <c r="T351" s="10">
        <v>3063.53</v>
      </c>
      <c r="U351" s="10">
        <v>1543.5</v>
      </c>
      <c r="V351" s="10">
        <v>41.79</v>
      </c>
      <c r="W351" s="10">
        <v>202.65</v>
      </c>
      <c r="X351" s="10">
        <v>34849268352</v>
      </c>
      <c r="Y351" s="10">
        <v>178393</v>
      </c>
      <c r="Z351" s="10">
        <v>260.06</v>
      </c>
      <c r="AA351" s="8"/>
      <c r="AB351" s="8"/>
      <c r="AC351" s="8"/>
      <c r="AD351" s="10">
        <v>10092.040000000001</v>
      </c>
      <c r="AE351" s="10">
        <v>5134.04</v>
      </c>
      <c r="AF351" s="10">
        <v>5070.6000000000004</v>
      </c>
      <c r="AG351" s="10">
        <v>3.4</v>
      </c>
      <c r="AH351" s="10">
        <v>4.5999999999999996</v>
      </c>
      <c r="AI351" s="8"/>
      <c r="AJ351" s="10">
        <v>100.3</v>
      </c>
      <c r="AK351" s="10">
        <v>7840.55</v>
      </c>
      <c r="AL351" s="10">
        <v>0.33</v>
      </c>
      <c r="AM351" s="10">
        <v>2.31</v>
      </c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10">
        <v>54731.8</v>
      </c>
      <c r="BI351" s="10">
        <v>13188.1</v>
      </c>
      <c r="BJ351" s="10">
        <v>10092.040000000001</v>
      </c>
      <c r="BK351" s="10">
        <v>836.09</v>
      </c>
      <c r="BL351" s="10">
        <v>428.2</v>
      </c>
      <c r="BM351" s="10">
        <v>101.9</v>
      </c>
      <c r="BN351" s="10">
        <v>316.39999999999998</v>
      </c>
    </row>
    <row r="352" spans="1:66" ht="29.4" thickBot="1" x14ac:dyDescent="0.35">
      <c r="A352" s="7">
        <v>43891</v>
      </c>
      <c r="B352" s="12">
        <f t="shared" si="5"/>
        <v>27</v>
      </c>
      <c r="C352" s="8"/>
      <c r="D352" s="10">
        <v>51314.2</v>
      </c>
      <c r="E352" s="8"/>
      <c r="F352" s="10">
        <v>626</v>
      </c>
      <c r="G352" s="8"/>
      <c r="H352" s="8"/>
      <c r="I352" s="10">
        <v>622.6</v>
      </c>
      <c r="J352" s="8"/>
      <c r="K352" s="8"/>
      <c r="L352" s="8"/>
      <c r="M352" s="8"/>
      <c r="N352" s="8"/>
      <c r="O352" s="8"/>
      <c r="P352" s="8"/>
      <c r="Q352" s="8"/>
      <c r="R352" s="10">
        <v>6</v>
      </c>
      <c r="S352" s="8"/>
      <c r="T352" s="10">
        <v>2462.5100000000002</v>
      </c>
      <c r="U352" s="10">
        <v>1086.18</v>
      </c>
      <c r="V352" s="10">
        <v>73.72</v>
      </c>
      <c r="W352" s="10">
        <v>181.41</v>
      </c>
      <c r="X352" s="10">
        <v>12670332387</v>
      </c>
      <c r="Y352" s="10">
        <v>87902</v>
      </c>
      <c r="Z352" s="10">
        <v>203.4</v>
      </c>
      <c r="AA352" s="8"/>
      <c r="AB352" s="8"/>
      <c r="AC352" s="8"/>
      <c r="AD352" s="10">
        <v>10388.64</v>
      </c>
      <c r="AE352" s="10">
        <v>9223.34</v>
      </c>
      <c r="AF352" s="10">
        <v>8601.94</v>
      </c>
      <c r="AG352" s="10">
        <v>3.5</v>
      </c>
      <c r="AH352" s="10">
        <v>4.7</v>
      </c>
      <c r="AI352" s="8"/>
      <c r="AJ352" s="10">
        <v>100.6</v>
      </c>
      <c r="AK352" s="10">
        <v>8249.59</v>
      </c>
      <c r="AL352" s="10">
        <v>0.55000000000000004</v>
      </c>
      <c r="AM352" s="10">
        <v>2.5499999999999998</v>
      </c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10">
        <v>54616.7</v>
      </c>
      <c r="BI352" s="10">
        <v>13076.6</v>
      </c>
      <c r="BJ352" s="10">
        <v>10388.64</v>
      </c>
      <c r="BK352" s="10">
        <v>832.77</v>
      </c>
      <c r="BL352" s="10">
        <v>451.3</v>
      </c>
      <c r="BM352" s="10">
        <v>147.80000000000001</v>
      </c>
      <c r="BN352" s="10">
        <v>317.10000000000002</v>
      </c>
    </row>
    <row r="353" spans="1:66" ht="29.4" thickBot="1" x14ac:dyDescent="0.35">
      <c r="A353" s="7">
        <v>43922</v>
      </c>
      <c r="B353" s="12">
        <f t="shared" si="5"/>
        <v>27</v>
      </c>
      <c r="C353" s="8"/>
      <c r="D353" s="10">
        <v>52327</v>
      </c>
      <c r="E353" s="8"/>
      <c r="F353" s="10">
        <v>635</v>
      </c>
      <c r="G353" s="8"/>
      <c r="H353" s="8"/>
      <c r="I353" s="10">
        <v>629.6</v>
      </c>
      <c r="J353" s="8"/>
      <c r="K353" s="8"/>
      <c r="L353" s="8"/>
      <c r="M353" s="8"/>
      <c r="N353" s="8"/>
      <c r="O353" s="8"/>
      <c r="P353" s="8"/>
      <c r="Q353" s="8"/>
      <c r="R353" s="10">
        <v>6</v>
      </c>
      <c r="S353" s="8"/>
      <c r="T353" s="10">
        <v>2588.83</v>
      </c>
      <c r="U353" s="10">
        <v>1078.69</v>
      </c>
      <c r="V353" s="10">
        <v>74.760000000000005</v>
      </c>
      <c r="W353" s="10">
        <v>190</v>
      </c>
      <c r="X353" s="10">
        <v>13882760120</v>
      </c>
      <c r="Y353" s="10">
        <v>88541</v>
      </c>
      <c r="Z353" s="10">
        <v>198.43</v>
      </c>
      <c r="AA353" s="8"/>
      <c r="AB353" s="8"/>
      <c r="AC353" s="8"/>
      <c r="AD353" s="10">
        <v>10339.52</v>
      </c>
      <c r="AE353" s="10">
        <v>13187.16</v>
      </c>
      <c r="AF353" s="10">
        <v>12244.69</v>
      </c>
      <c r="AG353" s="10">
        <v>4.3</v>
      </c>
      <c r="AH353" s="10">
        <v>5.8</v>
      </c>
      <c r="AI353" s="8"/>
      <c r="AJ353" s="10">
        <v>100.8</v>
      </c>
      <c r="AK353" s="10">
        <v>12855.75</v>
      </c>
      <c r="AL353" s="10">
        <v>0.83</v>
      </c>
      <c r="AM353" s="10">
        <v>3.1</v>
      </c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10">
        <v>54068.4</v>
      </c>
      <c r="BI353" s="10">
        <v>12874.1</v>
      </c>
      <c r="BJ353" s="10">
        <v>10339.52</v>
      </c>
      <c r="BK353" s="10">
        <v>781.62</v>
      </c>
      <c r="BL353" s="10">
        <v>438.7</v>
      </c>
      <c r="BM353" s="10">
        <v>167</v>
      </c>
      <c r="BN353" s="10">
        <v>318.39999999999998</v>
      </c>
    </row>
    <row r="354" spans="1:66" ht="29.4" thickBot="1" x14ac:dyDescent="0.35">
      <c r="A354" s="7">
        <v>43952</v>
      </c>
      <c r="B354" s="12">
        <f t="shared" si="5"/>
        <v>27</v>
      </c>
      <c r="C354" s="8"/>
      <c r="D354" s="10">
        <v>52951.7</v>
      </c>
      <c r="E354" s="8"/>
      <c r="F354" s="10">
        <v>504</v>
      </c>
      <c r="G354" s="8"/>
      <c r="H354" s="8"/>
      <c r="I354" s="10">
        <v>675</v>
      </c>
      <c r="J354" s="8"/>
      <c r="K354" s="8"/>
      <c r="L354" s="8"/>
      <c r="M354" s="8"/>
      <c r="N354" s="8"/>
      <c r="O354" s="8"/>
      <c r="P354" s="8"/>
      <c r="Q354" s="8"/>
      <c r="R354" s="10">
        <v>5.5</v>
      </c>
      <c r="S354" s="8"/>
      <c r="T354" s="10">
        <v>2683.67</v>
      </c>
      <c r="U354" s="10">
        <v>1126.48</v>
      </c>
      <c r="V354" s="10">
        <v>72.5</v>
      </c>
      <c r="W354" s="10">
        <v>199.95</v>
      </c>
      <c r="X354" s="10">
        <v>34224959053</v>
      </c>
      <c r="Y354" s="10">
        <v>94955</v>
      </c>
      <c r="Z354" s="10">
        <v>211.82</v>
      </c>
      <c r="AA354" s="8"/>
      <c r="AB354" s="8"/>
      <c r="AC354" s="8"/>
      <c r="AD354" s="10">
        <v>10626.35</v>
      </c>
      <c r="AE354" s="10">
        <v>15373.97</v>
      </c>
      <c r="AF354" s="10">
        <v>14986.51</v>
      </c>
      <c r="AG354" s="10">
        <v>4.5</v>
      </c>
      <c r="AH354" s="10">
        <v>6.1</v>
      </c>
      <c r="AI354" s="8"/>
      <c r="AJ354" s="10">
        <v>100.3</v>
      </c>
      <c r="AK354" s="10">
        <v>12405.77</v>
      </c>
      <c r="AL354" s="10">
        <v>0.27</v>
      </c>
      <c r="AM354" s="10">
        <v>3.03</v>
      </c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10">
        <v>50591.199999999997</v>
      </c>
      <c r="BI354" s="10">
        <v>12925.3</v>
      </c>
      <c r="BJ354" s="10">
        <v>10626.35</v>
      </c>
      <c r="BK354" s="10">
        <v>755.39</v>
      </c>
      <c r="BL354" s="10">
        <v>425.6</v>
      </c>
      <c r="BM354" s="10">
        <v>185.5</v>
      </c>
      <c r="BN354" s="10">
        <v>320.10000000000002</v>
      </c>
    </row>
    <row r="355" spans="1:66" ht="29.4" thickBot="1" x14ac:dyDescent="0.35">
      <c r="A355" s="7">
        <v>43983</v>
      </c>
      <c r="B355" s="12">
        <f t="shared" si="5"/>
        <v>27</v>
      </c>
      <c r="C355" s="8"/>
      <c r="D355" s="10">
        <v>53068</v>
      </c>
      <c r="E355" s="8"/>
      <c r="F355" s="10">
        <v>1799</v>
      </c>
      <c r="G355" s="8"/>
      <c r="H355" s="8"/>
      <c r="I355" s="10">
        <v>837.9</v>
      </c>
      <c r="J355" s="8"/>
      <c r="K355" s="8"/>
      <c r="L355" s="8"/>
      <c r="M355" s="8"/>
      <c r="N355" s="8"/>
      <c r="O355" s="8"/>
      <c r="P355" s="8"/>
      <c r="Q355" s="8"/>
      <c r="R355" s="10">
        <v>5.5</v>
      </c>
      <c r="S355" s="8"/>
      <c r="T355" s="10">
        <v>2766.87</v>
      </c>
      <c r="U355" s="10">
        <v>1237.93</v>
      </c>
      <c r="V355" s="10">
        <v>69.2</v>
      </c>
      <c r="W355" s="10">
        <v>194.31</v>
      </c>
      <c r="X355" s="10">
        <v>10224327693</v>
      </c>
      <c r="Y355" s="10">
        <v>77347</v>
      </c>
      <c r="Z355" s="10">
        <v>219.28</v>
      </c>
      <c r="AA355" s="8"/>
      <c r="AB355" s="8"/>
      <c r="AC355" s="8"/>
      <c r="AD355" s="10">
        <v>10776.06</v>
      </c>
      <c r="AE355" s="10">
        <v>17876.07</v>
      </c>
      <c r="AF355" s="10">
        <v>18725.89</v>
      </c>
      <c r="AG355" s="10">
        <v>4.5999999999999996</v>
      </c>
      <c r="AH355" s="10">
        <v>6.2</v>
      </c>
      <c r="AI355" s="8"/>
      <c r="AJ355" s="10">
        <v>100.2</v>
      </c>
      <c r="AK355" s="10">
        <v>12161.48</v>
      </c>
      <c r="AL355" s="10">
        <v>0.22</v>
      </c>
      <c r="AM355" s="10">
        <v>3.21</v>
      </c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10">
        <v>50964.6</v>
      </c>
      <c r="BI355" s="10">
        <v>13257.8</v>
      </c>
      <c r="BJ355" s="10">
        <v>10776.06</v>
      </c>
      <c r="BK355" s="10">
        <v>755.08</v>
      </c>
      <c r="BL355" s="10">
        <v>402.9</v>
      </c>
      <c r="BM355" s="10">
        <v>192.6</v>
      </c>
      <c r="BN355" s="10">
        <v>321.8</v>
      </c>
    </row>
    <row r="356" spans="1:66" ht="29.4" thickBot="1" x14ac:dyDescent="0.35">
      <c r="A356" s="7">
        <v>44013</v>
      </c>
      <c r="B356" s="12">
        <f t="shared" si="5"/>
        <v>27</v>
      </c>
      <c r="C356" s="8"/>
      <c r="D356" s="10">
        <v>54392.6</v>
      </c>
      <c r="E356" s="8"/>
      <c r="F356" s="10">
        <v>1350</v>
      </c>
      <c r="G356" s="8"/>
      <c r="H356" s="8"/>
      <c r="I356" s="10">
        <v>869.4</v>
      </c>
      <c r="J356" s="8"/>
      <c r="K356" s="8"/>
      <c r="L356" s="8"/>
      <c r="M356" s="8"/>
      <c r="N356" s="8"/>
      <c r="O356" s="8"/>
      <c r="P356" s="8"/>
      <c r="Q356" s="8"/>
      <c r="R356" s="10">
        <v>4.5</v>
      </c>
      <c r="S356" s="8"/>
      <c r="T356" s="10">
        <v>2823.39</v>
      </c>
      <c r="U356" s="10">
        <v>1219.93</v>
      </c>
      <c r="V356" s="10">
        <v>71.290000000000006</v>
      </c>
      <c r="W356" s="10">
        <v>182.59</v>
      </c>
      <c r="X356" s="10">
        <v>8491710782</v>
      </c>
      <c r="Y356" s="10">
        <v>90946</v>
      </c>
      <c r="Z356" s="10">
        <v>218.94</v>
      </c>
      <c r="AA356" s="8"/>
      <c r="AB356" s="8"/>
      <c r="AC356" s="8"/>
      <c r="AD356" s="10">
        <v>11171.06</v>
      </c>
      <c r="AE356" s="10">
        <v>21013.58</v>
      </c>
      <c r="AF356" s="10">
        <v>22278.9</v>
      </c>
      <c r="AG356" s="10">
        <v>4.7</v>
      </c>
      <c r="AH356" s="10">
        <v>6.3</v>
      </c>
      <c r="AI356" s="8"/>
      <c r="AJ356" s="10">
        <v>100.4</v>
      </c>
      <c r="AK356" s="10">
        <v>12139.6</v>
      </c>
      <c r="AL356" s="10">
        <v>0.35</v>
      </c>
      <c r="AM356" s="10">
        <v>3.37</v>
      </c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10">
        <v>51027.1</v>
      </c>
      <c r="BI356" s="10">
        <v>13336.3</v>
      </c>
      <c r="BJ356" s="10">
        <v>11171.06</v>
      </c>
      <c r="BK356" s="10">
        <v>753.11</v>
      </c>
      <c r="BL356" s="10">
        <v>421.2</v>
      </c>
      <c r="BM356" s="10">
        <v>372.7</v>
      </c>
      <c r="BN356" s="10">
        <v>323</v>
      </c>
    </row>
    <row r="357" spans="1:66" ht="29.4" thickBot="1" x14ac:dyDescent="0.35">
      <c r="A357" s="7">
        <v>44044</v>
      </c>
      <c r="B357" s="12">
        <f t="shared" si="5"/>
        <v>27</v>
      </c>
      <c r="C357" s="8"/>
      <c r="D357" s="10">
        <v>54687.4</v>
      </c>
      <c r="E357" s="8"/>
      <c r="F357" s="10">
        <v>1488</v>
      </c>
      <c r="G357" s="8"/>
      <c r="H357" s="8"/>
      <c r="I357" s="10">
        <v>884.1</v>
      </c>
      <c r="J357" s="8"/>
      <c r="K357" s="8"/>
      <c r="L357" s="8"/>
      <c r="M357" s="8"/>
      <c r="N357" s="8"/>
      <c r="O357" s="8"/>
      <c r="P357" s="8"/>
      <c r="Q357" s="8"/>
      <c r="R357" s="10">
        <v>4.25</v>
      </c>
      <c r="S357" s="8"/>
      <c r="T357" s="10">
        <v>3009.75</v>
      </c>
      <c r="U357" s="10">
        <v>1308.71</v>
      </c>
      <c r="V357" s="10">
        <v>73.8</v>
      </c>
      <c r="W357" s="10">
        <v>181.01</v>
      </c>
      <c r="X357" s="10">
        <v>8626213257</v>
      </c>
      <c r="Y357" s="10">
        <v>70715</v>
      </c>
      <c r="Z357" s="10">
        <v>218</v>
      </c>
      <c r="AA357" s="8"/>
      <c r="AB357" s="8"/>
      <c r="AC357" s="8"/>
      <c r="AD357" s="10">
        <v>11402.56</v>
      </c>
      <c r="AE357" s="10">
        <v>23670.77</v>
      </c>
      <c r="AF357" s="10">
        <v>25237.42</v>
      </c>
      <c r="AG357" s="10">
        <v>4.8</v>
      </c>
      <c r="AH357" s="10">
        <v>6.4</v>
      </c>
      <c r="AI357" s="8"/>
      <c r="AJ357" s="10">
        <v>100</v>
      </c>
      <c r="AK357" s="10">
        <v>12958.68</v>
      </c>
      <c r="AL357" s="10">
        <v>-0.04</v>
      </c>
      <c r="AM357" s="10">
        <v>3.57</v>
      </c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10">
        <v>51625.7</v>
      </c>
      <c r="BI357" s="10">
        <v>13806</v>
      </c>
      <c r="BJ357" s="10">
        <v>11402.56</v>
      </c>
      <c r="BK357" s="10">
        <v>753.64</v>
      </c>
      <c r="BL357" s="10">
        <v>438.4</v>
      </c>
      <c r="BM357" s="10">
        <v>464.4</v>
      </c>
      <c r="BN357" s="10">
        <v>323.10000000000002</v>
      </c>
    </row>
    <row r="358" spans="1:66" ht="29.4" thickBot="1" x14ac:dyDescent="0.35">
      <c r="A358" s="7">
        <v>44075</v>
      </c>
      <c r="B358" s="12">
        <f t="shared" si="5"/>
        <v>27</v>
      </c>
      <c r="C358" s="8"/>
      <c r="D358" s="10">
        <v>55294.2</v>
      </c>
      <c r="E358" s="8"/>
      <c r="F358" s="10">
        <v>1725</v>
      </c>
      <c r="G358" s="8"/>
      <c r="H358" s="8"/>
      <c r="I358" s="10">
        <v>1030.7</v>
      </c>
      <c r="J358" s="8"/>
      <c r="K358" s="8"/>
      <c r="L358" s="8"/>
      <c r="M358" s="8"/>
      <c r="N358" s="8"/>
      <c r="O358" s="8"/>
      <c r="P358" s="8"/>
      <c r="Q358" s="8"/>
      <c r="R358" s="10">
        <v>4.25</v>
      </c>
      <c r="S358" s="8"/>
      <c r="T358" s="10">
        <v>2923.41</v>
      </c>
      <c r="U358" s="10">
        <v>1201.3399999999999</v>
      </c>
      <c r="V358" s="10">
        <v>75.73</v>
      </c>
      <c r="W358" s="10">
        <v>169.97</v>
      </c>
      <c r="X358" s="10">
        <v>8316697499</v>
      </c>
      <c r="Y358" s="10">
        <v>68210</v>
      </c>
      <c r="Z358" s="10">
        <v>219.22</v>
      </c>
      <c r="AA358" s="8"/>
      <c r="AB358" s="8"/>
      <c r="AC358" s="8"/>
      <c r="AD358" s="10">
        <v>11585</v>
      </c>
      <c r="AE358" s="10">
        <v>26554.21</v>
      </c>
      <c r="AF358" s="10">
        <v>28414.63</v>
      </c>
      <c r="AG358" s="10">
        <v>4.8</v>
      </c>
      <c r="AH358" s="10">
        <v>6.3</v>
      </c>
      <c r="AI358" s="8"/>
      <c r="AJ358" s="10">
        <v>99.9</v>
      </c>
      <c r="AK358" s="10">
        <v>13256.66</v>
      </c>
      <c r="AL358" s="10">
        <v>-7.0000000000000007E-2</v>
      </c>
      <c r="AM358" s="10">
        <v>3.67</v>
      </c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10">
        <v>51809.1</v>
      </c>
      <c r="BI358" s="10">
        <v>13957.9</v>
      </c>
      <c r="BJ358" s="10">
        <v>11585</v>
      </c>
      <c r="BK358" s="10">
        <v>754.56</v>
      </c>
      <c r="BL358" s="10">
        <v>438</v>
      </c>
      <c r="BM358" s="10">
        <v>886</v>
      </c>
      <c r="BN358" s="10">
        <v>322.10000000000002</v>
      </c>
    </row>
    <row r="359" spans="1:66" ht="29.4" thickBot="1" x14ac:dyDescent="0.35">
      <c r="A359" s="7">
        <v>44105</v>
      </c>
      <c r="B359" s="12">
        <f t="shared" si="5"/>
        <v>27</v>
      </c>
      <c r="C359" s="8"/>
      <c r="D359" s="10">
        <v>56023.9</v>
      </c>
      <c r="E359" s="8"/>
      <c r="F359" s="10">
        <v>1283</v>
      </c>
      <c r="G359" s="8"/>
      <c r="H359" s="8"/>
      <c r="I359" s="10">
        <v>980.6</v>
      </c>
      <c r="J359" s="8"/>
      <c r="K359" s="8"/>
      <c r="L359" s="8"/>
      <c r="M359" s="8"/>
      <c r="N359" s="8"/>
      <c r="O359" s="8"/>
      <c r="P359" s="8"/>
      <c r="Q359" s="8"/>
      <c r="R359" s="10">
        <v>4.25</v>
      </c>
      <c r="S359" s="8"/>
      <c r="T359" s="10">
        <v>2810.62</v>
      </c>
      <c r="U359" s="10">
        <v>1164.3399999999999</v>
      </c>
      <c r="V359" s="10">
        <v>77.66</v>
      </c>
      <c r="W359" s="10">
        <v>154.28</v>
      </c>
      <c r="X359" s="10">
        <v>6630013355</v>
      </c>
      <c r="Y359" s="10">
        <v>69822</v>
      </c>
      <c r="Z359" s="10">
        <v>191.66</v>
      </c>
      <c r="AA359" s="8"/>
      <c r="AB359" s="8"/>
      <c r="AC359" s="8"/>
      <c r="AD359" s="10">
        <v>12402.29</v>
      </c>
      <c r="AE359" s="10">
        <v>30311.29</v>
      </c>
      <c r="AF359" s="10">
        <v>31894.07</v>
      </c>
      <c r="AG359" s="10">
        <v>4.7</v>
      </c>
      <c r="AH359" s="10">
        <v>6.3</v>
      </c>
      <c r="AI359" s="8"/>
      <c r="AJ359" s="10">
        <v>100.4</v>
      </c>
      <c r="AK359" s="10">
        <v>13733.05</v>
      </c>
      <c r="AL359" s="10">
        <v>0.43</v>
      </c>
      <c r="AM359" s="10">
        <v>3.98</v>
      </c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10">
        <v>50364.9</v>
      </c>
      <c r="BI359" s="10">
        <v>13773.7</v>
      </c>
      <c r="BJ359" s="10">
        <v>12402.29</v>
      </c>
      <c r="BK359" s="10">
        <v>745.23</v>
      </c>
      <c r="BL359" s="10">
        <v>461.5</v>
      </c>
      <c r="BM359" s="10">
        <v>666.3</v>
      </c>
      <c r="BN359" s="10">
        <v>320.39999999999998</v>
      </c>
    </row>
    <row r="360" spans="1:66" ht="29.4" thickBot="1" x14ac:dyDescent="0.35">
      <c r="A360" s="7">
        <v>44136</v>
      </c>
      <c r="B360" s="12">
        <f t="shared" si="5"/>
        <v>27</v>
      </c>
      <c r="C360" s="8"/>
      <c r="D360" s="10">
        <v>55871.6</v>
      </c>
      <c r="E360" s="8"/>
      <c r="F360" s="10">
        <v>1227</v>
      </c>
      <c r="G360" s="8"/>
      <c r="H360" s="8"/>
      <c r="I360" s="10">
        <v>922.4</v>
      </c>
      <c r="J360" s="8"/>
      <c r="K360" s="8"/>
      <c r="L360" s="8"/>
      <c r="M360" s="8"/>
      <c r="N360" s="8"/>
      <c r="O360" s="8"/>
      <c r="P360" s="8"/>
      <c r="Q360" s="8"/>
      <c r="R360" s="10">
        <v>4.25</v>
      </c>
      <c r="S360" s="8"/>
      <c r="T360" s="10">
        <v>3015.49</v>
      </c>
      <c r="U360" s="10">
        <v>1233.81</v>
      </c>
      <c r="V360" s="10">
        <v>76.84</v>
      </c>
      <c r="W360" s="10">
        <v>181.89</v>
      </c>
      <c r="X360" s="10">
        <v>13387964180</v>
      </c>
      <c r="Y360" s="10">
        <v>85141</v>
      </c>
      <c r="Z360" s="10">
        <v>235.04</v>
      </c>
      <c r="AA360" s="8"/>
      <c r="AB360" s="8"/>
      <c r="AC360" s="8"/>
      <c r="AD360" s="10">
        <v>13924.64</v>
      </c>
      <c r="AE360" s="10">
        <v>33179.910000000003</v>
      </c>
      <c r="AF360" s="10">
        <v>35590.26</v>
      </c>
      <c r="AG360" s="10">
        <v>4.5999999999999996</v>
      </c>
      <c r="AH360" s="10">
        <v>6.1</v>
      </c>
      <c r="AI360" s="8"/>
      <c r="AJ360" s="10">
        <v>100.7</v>
      </c>
      <c r="AK360" s="10">
        <v>13298.63</v>
      </c>
      <c r="AL360" s="10">
        <v>0.71</v>
      </c>
      <c r="AM360" s="10">
        <v>4.42</v>
      </c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10">
        <v>51982.400000000001</v>
      </c>
      <c r="BI360" s="10">
        <v>15404.7</v>
      </c>
      <c r="BJ360" s="10">
        <v>13924.64</v>
      </c>
      <c r="BK360" s="10">
        <v>760.02</v>
      </c>
      <c r="BL360" s="10">
        <v>450.2</v>
      </c>
      <c r="BM360" s="10">
        <v>389.8</v>
      </c>
      <c r="BN360" s="10">
        <v>318.8</v>
      </c>
    </row>
    <row r="361" spans="1:66" ht="29.4" thickBot="1" x14ac:dyDescent="0.35">
      <c r="A361" s="7">
        <v>44166</v>
      </c>
      <c r="B361" s="12">
        <f t="shared" si="5"/>
        <v>27</v>
      </c>
      <c r="C361" s="8"/>
      <c r="D361" s="10">
        <v>56122.6</v>
      </c>
      <c r="E361" s="8"/>
      <c r="F361" s="10">
        <v>1366</v>
      </c>
      <c r="G361" s="8"/>
      <c r="H361" s="8"/>
      <c r="I361" s="10">
        <v>1304.8</v>
      </c>
      <c r="J361" s="8"/>
      <c r="K361" s="8"/>
      <c r="L361" s="8"/>
      <c r="M361" s="8"/>
      <c r="N361" s="8"/>
      <c r="O361" s="8"/>
      <c r="P361" s="8"/>
      <c r="Q361" s="8"/>
      <c r="R361" s="10">
        <v>4.25</v>
      </c>
      <c r="S361" s="8"/>
      <c r="T361" s="10">
        <v>3232.55</v>
      </c>
      <c r="U361" s="10">
        <v>1368.86</v>
      </c>
      <c r="V361" s="10">
        <v>74.22</v>
      </c>
      <c r="W361" s="10">
        <v>212.98</v>
      </c>
      <c r="X361" s="10">
        <v>15968455445</v>
      </c>
      <c r="Y361" s="10">
        <v>86266</v>
      </c>
      <c r="Z361" s="10">
        <v>245.8</v>
      </c>
      <c r="AA361" s="8"/>
      <c r="AB361" s="8"/>
      <c r="AC361" s="8"/>
      <c r="AD361" s="10">
        <v>14685.86</v>
      </c>
      <c r="AE361" s="10">
        <v>38205.71</v>
      </c>
      <c r="AF361" s="10">
        <v>42503.03</v>
      </c>
      <c r="AG361" s="10">
        <v>4.4000000000000004</v>
      </c>
      <c r="AH361" s="10">
        <v>5.9</v>
      </c>
      <c r="AI361" s="8"/>
      <c r="AJ361" s="10">
        <v>100.8</v>
      </c>
      <c r="AK361" s="10">
        <v>13457.02</v>
      </c>
      <c r="AL361" s="10">
        <v>0.83</v>
      </c>
      <c r="AM361" s="10">
        <v>4.91</v>
      </c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10">
        <v>54880.1</v>
      </c>
      <c r="BI361" s="10">
        <v>15886.9</v>
      </c>
      <c r="BJ361" s="10">
        <v>14685.86</v>
      </c>
      <c r="BK361" s="10">
        <v>733.59</v>
      </c>
      <c r="BL361" s="10">
        <v>468.6</v>
      </c>
      <c r="BM361" s="10">
        <v>182</v>
      </c>
      <c r="BN361" s="10">
        <v>317.60000000000002</v>
      </c>
    </row>
    <row r="362" spans="1:66" ht="29.4" thickBot="1" x14ac:dyDescent="0.35">
      <c r="A362" s="7">
        <v>44197</v>
      </c>
      <c r="B362" s="12">
        <f t="shared" si="5"/>
        <v>27</v>
      </c>
      <c r="C362" s="8"/>
      <c r="D362" s="10">
        <v>58652.1</v>
      </c>
      <c r="E362" s="8"/>
      <c r="F362" s="10">
        <v>1452</v>
      </c>
      <c r="G362" s="8"/>
      <c r="H362" s="8"/>
      <c r="I362" s="10">
        <v>465.8</v>
      </c>
      <c r="J362" s="8"/>
      <c r="K362" s="8"/>
      <c r="L362" s="8"/>
      <c r="M362" s="8"/>
      <c r="N362" s="8"/>
      <c r="O362" s="8"/>
      <c r="P362" s="8"/>
      <c r="Q362" s="8"/>
      <c r="R362" s="10">
        <v>4.25</v>
      </c>
      <c r="S362" s="8"/>
      <c r="T362" s="10">
        <v>3412.64</v>
      </c>
      <c r="U362" s="10">
        <v>1463.84</v>
      </c>
      <c r="V362" s="10">
        <v>74.39</v>
      </c>
      <c r="W362" s="10">
        <v>212.83</v>
      </c>
      <c r="X362" s="10">
        <v>14311768881</v>
      </c>
      <c r="Y362" s="10">
        <v>74070</v>
      </c>
      <c r="Z362" s="10">
        <v>229.38</v>
      </c>
      <c r="AA362" s="8"/>
      <c r="AB362" s="8"/>
      <c r="AC362" s="8"/>
      <c r="AD362" s="10">
        <v>14751.44</v>
      </c>
      <c r="AE362" s="10">
        <v>2506.5500000000002</v>
      </c>
      <c r="AF362" s="10">
        <v>2422.61</v>
      </c>
      <c r="AG362" s="10">
        <v>4.3</v>
      </c>
      <c r="AH362" s="10">
        <v>5.8</v>
      </c>
      <c r="AI362" s="8"/>
      <c r="AJ362" s="10">
        <v>100.7</v>
      </c>
      <c r="AK362" s="10">
        <v>13545.66</v>
      </c>
      <c r="AL362" s="10">
        <v>0.67</v>
      </c>
      <c r="AM362" s="10">
        <v>5.19</v>
      </c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10">
        <v>56702.9</v>
      </c>
      <c r="BI362" s="10">
        <v>17596.599999999999</v>
      </c>
      <c r="BJ362" s="10">
        <v>14751.44</v>
      </c>
      <c r="BK362" s="10">
        <v>695.25</v>
      </c>
      <c r="BL362" s="10">
        <v>444.7</v>
      </c>
      <c r="BM362" s="10">
        <v>91.9</v>
      </c>
      <c r="BN362" s="10">
        <v>317.2</v>
      </c>
    </row>
    <row r="363" spans="1:66" ht="29.4" thickBot="1" x14ac:dyDescent="0.35">
      <c r="A363" s="7">
        <v>44228</v>
      </c>
      <c r="B363" s="12">
        <f t="shared" si="5"/>
        <v>27</v>
      </c>
      <c r="C363" s="8"/>
      <c r="D363" s="10">
        <v>57598.400000000001</v>
      </c>
      <c r="E363" s="8"/>
      <c r="F363" s="10">
        <v>1675</v>
      </c>
      <c r="G363" s="8"/>
      <c r="H363" s="8"/>
      <c r="I363" s="10">
        <v>502.2</v>
      </c>
      <c r="J363" s="8"/>
      <c r="K363" s="8"/>
      <c r="L363" s="8"/>
      <c r="M363" s="8"/>
      <c r="N363" s="8"/>
      <c r="O363" s="8"/>
      <c r="P363" s="8"/>
      <c r="Q363" s="8"/>
      <c r="R363" s="10">
        <v>4.25</v>
      </c>
      <c r="S363" s="8"/>
      <c r="T363" s="10">
        <v>3408.37</v>
      </c>
      <c r="U363" s="10">
        <v>1446.7</v>
      </c>
      <c r="V363" s="10">
        <v>74.319999999999993</v>
      </c>
      <c r="W363" s="10">
        <v>217.56</v>
      </c>
      <c r="X363" s="10">
        <v>13996303485</v>
      </c>
      <c r="Y363" s="10">
        <v>83874</v>
      </c>
      <c r="Z363" s="10">
        <v>268.98</v>
      </c>
      <c r="AA363" s="8"/>
      <c r="AB363" s="8"/>
      <c r="AC363" s="8"/>
      <c r="AD363" s="10">
        <v>14794.7</v>
      </c>
      <c r="AE363" s="10">
        <v>5077.66</v>
      </c>
      <c r="AF363" s="10">
        <v>5757.87</v>
      </c>
      <c r="AG363" s="10">
        <v>4.2</v>
      </c>
      <c r="AH363" s="10">
        <v>5.7</v>
      </c>
      <c r="AI363" s="8"/>
      <c r="AJ363" s="10">
        <v>100.8</v>
      </c>
      <c r="AK363" s="10">
        <v>13649.3</v>
      </c>
      <c r="AL363" s="10">
        <v>0.78</v>
      </c>
      <c r="AM363" s="10">
        <v>5.67</v>
      </c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10">
        <v>56260.1</v>
      </c>
      <c r="BI363" s="10">
        <v>17216.599999999999</v>
      </c>
      <c r="BJ363" s="10">
        <v>14794.7</v>
      </c>
      <c r="BK363" s="10">
        <v>703.2</v>
      </c>
      <c r="BL363" s="10">
        <v>426</v>
      </c>
      <c r="BM363" s="10">
        <v>102.2</v>
      </c>
      <c r="BN363" s="10">
        <v>317.60000000000002</v>
      </c>
    </row>
    <row r="364" spans="1:66" ht="29.4" thickBot="1" x14ac:dyDescent="0.35">
      <c r="A364" s="7">
        <v>44256</v>
      </c>
      <c r="B364" s="12">
        <f t="shared" si="5"/>
        <v>27</v>
      </c>
      <c r="C364" s="8"/>
      <c r="D364" s="10">
        <v>58178.2</v>
      </c>
      <c r="E364" s="8"/>
      <c r="F364" s="10">
        <v>2046</v>
      </c>
      <c r="G364" s="8"/>
      <c r="H364" s="8"/>
      <c r="I364" s="10">
        <v>689.9</v>
      </c>
      <c r="J364" s="8"/>
      <c r="K364" s="8"/>
      <c r="L364" s="8"/>
      <c r="M364" s="8"/>
      <c r="N364" s="8"/>
      <c r="O364" s="8"/>
      <c r="P364" s="8"/>
      <c r="Q364" s="8"/>
      <c r="R364" s="10">
        <v>4.25</v>
      </c>
      <c r="S364" s="8"/>
      <c r="T364" s="10">
        <v>3483.78</v>
      </c>
      <c r="U364" s="10">
        <v>1543.99</v>
      </c>
      <c r="V364" s="10">
        <v>74.400000000000006</v>
      </c>
      <c r="W364" s="10">
        <v>227.24</v>
      </c>
      <c r="X364" s="10">
        <v>8788004495</v>
      </c>
      <c r="Y364" s="10">
        <v>58809</v>
      </c>
      <c r="Z364" s="10">
        <v>283.52999999999997</v>
      </c>
      <c r="AA364" s="8"/>
      <c r="AB364" s="8"/>
      <c r="AC364" s="8"/>
      <c r="AD364" s="10">
        <v>14880.14</v>
      </c>
      <c r="AE364" s="10">
        <v>10048.959999999999</v>
      </c>
      <c r="AF364" s="10">
        <v>9386.92</v>
      </c>
      <c r="AG364" s="10">
        <v>4.0999999999999996</v>
      </c>
      <c r="AH364" s="10">
        <v>5.4</v>
      </c>
      <c r="AI364" s="8"/>
      <c r="AJ364" s="10">
        <v>100.7</v>
      </c>
      <c r="AK364" s="10">
        <v>13552.05</v>
      </c>
      <c r="AL364" s="10">
        <v>0.66</v>
      </c>
      <c r="AM364" s="10">
        <v>5.78</v>
      </c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10">
        <v>56629.3</v>
      </c>
      <c r="BI364" s="10">
        <v>17573.900000000001</v>
      </c>
      <c r="BJ364" s="10">
        <v>14880.14</v>
      </c>
      <c r="BK364" s="10">
        <v>702.7</v>
      </c>
      <c r="BL364" s="10">
        <v>469.9</v>
      </c>
      <c r="BM364" s="10">
        <v>148.30000000000001</v>
      </c>
      <c r="BN364" s="10">
        <v>318.39999999999998</v>
      </c>
    </row>
    <row r="365" spans="1:66" ht="29.4" thickBot="1" x14ac:dyDescent="0.35">
      <c r="A365" s="7">
        <v>44287</v>
      </c>
      <c r="B365" s="12">
        <f t="shared" si="5"/>
        <v>27</v>
      </c>
      <c r="C365" s="8"/>
      <c r="D365" s="10">
        <v>58261.599999999999</v>
      </c>
      <c r="E365" s="8"/>
      <c r="F365" s="10">
        <v>3053</v>
      </c>
      <c r="G365" s="8"/>
      <c r="H365" s="8"/>
      <c r="I365" s="10">
        <v>721.9</v>
      </c>
      <c r="J365" s="8"/>
      <c r="K365" s="8"/>
      <c r="L365" s="8"/>
      <c r="M365" s="8"/>
      <c r="N365" s="8"/>
      <c r="O365" s="8"/>
      <c r="P365" s="8"/>
      <c r="Q365" s="8"/>
      <c r="R365" s="10">
        <v>4.5</v>
      </c>
      <c r="S365" s="8"/>
      <c r="T365" s="10">
        <v>3553.73</v>
      </c>
      <c r="U365" s="10">
        <v>1426.86</v>
      </c>
      <c r="V365" s="10">
        <v>76.14</v>
      </c>
      <c r="W365" s="10">
        <v>231.38</v>
      </c>
      <c r="X365" s="10">
        <v>7380675522</v>
      </c>
      <c r="Y365" s="10">
        <v>51441</v>
      </c>
      <c r="Z365" s="10">
        <v>285.64</v>
      </c>
      <c r="AA365" s="8"/>
      <c r="AB365" s="8"/>
      <c r="AC365" s="8"/>
      <c r="AD365" s="10">
        <v>15434.45</v>
      </c>
      <c r="AE365" s="10">
        <v>14467.06</v>
      </c>
      <c r="AF365" s="10">
        <v>13734.27</v>
      </c>
      <c r="AG365" s="10">
        <v>3.9</v>
      </c>
      <c r="AH365" s="10">
        <v>5.2</v>
      </c>
      <c r="AI365" s="8"/>
      <c r="AJ365" s="10">
        <v>100.6</v>
      </c>
      <c r="AK365" s="10">
        <v>13802.12</v>
      </c>
      <c r="AL365" s="10">
        <v>0.57999999999999996</v>
      </c>
      <c r="AM365" s="10">
        <v>5.52</v>
      </c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10">
        <v>56104.6</v>
      </c>
      <c r="BI365" s="10">
        <v>17426</v>
      </c>
      <c r="BJ365" s="10">
        <v>15434.45</v>
      </c>
      <c r="BK365" s="10">
        <v>702.12</v>
      </c>
      <c r="BL365" s="10">
        <v>465.5</v>
      </c>
      <c r="BM365" s="10">
        <v>167.1</v>
      </c>
      <c r="BN365" s="10">
        <v>319.10000000000002</v>
      </c>
    </row>
    <row r="366" spans="1:66" ht="29.4" thickBot="1" x14ac:dyDescent="0.35">
      <c r="A366" s="7">
        <v>44317</v>
      </c>
      <c r="B366" s="12">
        <f t="shared" si="5"/>
        <v>27</v>
      </c>
      <c r="C366" s="8"/>
      <c r="D366" s="10">
        <v>59206.3</v>
      </c>
      <c r="E366" s="8"/>
      <c r="F366" s="10">
        <v>2596</v>
      </c>
      <c r="G366" s="8"/>
      <c r="H366" s="8"/>
      <c r="I366" s="10">
        <v>772.8</v>
      </c>
      <c r="J366" s="8"/>
      <c r="K366" s="8"/>
      <c r="L366" s="8"/>
      <c r="M366" s="8"/>
      <c r="N366" s="8"/>
      <c r="O366" s="8"/>
      <c r="P366" s="8"/>
      <c r="Q366" s="8"/>
      <c r="R366" s="10">
        <v>5</v>
      </c>
      <c r="S366" s="8"/>
      <c r="T366" s="10">
        <v>3667.39</v>
      </c>
      <c r="U366" s="10">
        <v>1552.63</v>
      </c>
      <c r="V366" s="10">
        <v>74</v>
      </c>
      <c r="W366" s="10">
        <v>261.02999999999997</v>
      </c>
      <c r="X366" s="10">
        <v>5602873890</v>
      </c>
      <c r="Y366" s="10">
        <v>49282</v>
      </c>
      <c r="Z366" s="10">
        <v>296.7</v>
      </c>
      <c r="AA366" s="8"/>
      <c r="AB366" s="8"/>
      <c r="AC366" s="8"/>
      <c r="AD366" s="10">
        <v>15832.78</v>
      </c>
      <c r="AE366" s="10">
        <v>17950.150000000001</v>
      </c>
      <c r="AF366" s="10">
        <v>16756.849999999999</v>
      </c>
      <c r="AG366" s="10">
        <v>3.7</v>
      </c>
      <c r="AH366" s="10">
        <v>4.9000000000000004</v>
      </c>
      <c r="AI366" s="8"/>
      <c r="AJ366" s="10">
        <v>100.7</v>
      </c>
      <c r="AK366" s="10">
        <v>13825.43</v>
      </c>
      <c r="AL366" s="10">
        <v>0.74</v>
      </c>
      <c r="AM366" s="10">
        <v>6.01</v>
      </c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10">
        <v>56517.7</v>
      </c>
      <c r="BI366" s="10">
        <v>17710.599999999999</v>
      </c>
      <c r="BJ366" s="10">
        <v>15832.78</v>
      </c>
      <c r="BK366" s="10">
        <v>714.16</v>
      </c>
      <c r="BL366" s="10">
        <v>473.5</v>
      </c>
      <c r="BM366" s="10">
        <v>185.5</v>
      </c>
      <c r="BN366" s="10">
        <v>319.39999999999998</v>
      </c>
    </row>
    <row r="367" spans="1:66" ht="29.4" thickBot="1" x14ac:dyDescent="0.35">
      <c r="A367" s="7">
        <v>44348</v>
      </c>
      <c r="B367" s="12">
        <f t="shared" si="5"/>
        <v>27</v>
      </c>
      <c r="C367" s="8"/>
      <c r="D367" s="10">
        <v>59194.1</v>
      </c>
      <c r="E367" s="8"/>
      <c r="F367" s="10">
        <v>3383</v>
      </c>
      <c r="G367" s="8"/>
      <c r="H367" s="8"/>
      <c r="I367" s="10">
        <v>979.5</v>
      </c>
      <c r="J367" s="8"/>
      <c r="K367" s="8"/>
      <c r="L367" s="8"/>
      <c r="M367" s="8"/>
      <c r="N367" s="8"/>
      <c r="O367" s="8"/>
      <c r="P367" s="8"/>
      <c r="Q367" s="8"/>
      <c r="R367" s="10">
        <v>5.25</v>
      </c>
      <c r="S367" s="8"/>
      <c r="T367" s="10">
        <v>3820.79</v>
      </c>
      <c r="U367" s="10">
        <v>1656.46</v>
      </c>
      <c r="V367" s="10">
        <v>72.62</v>
      </c>
      <c r="W367" s="10">
        <v>281.8</v>
      </c>
      <c r="X367" s="10">
        <v>17033905346</v>
      </c>
      <c r="Y367" s="10">
        <v>82038</v>
      </c>
      <c r="Z367" s="10">
        <v>314.62</v>
      </c>
      <c r="AA367" s="8"/>
      <c r="AB367" s="8"/>
      <c r="AC367" s="8"/>
      <c r="AD367" s="10">
        <v>15980.1</v>
      </c>
      <c r="AE367" s="10">
        <v>21588.240000000002</v>
      </c>
      <c r="AF367" s="10">
        <v>20180.23</v>
      </c>
      <c r="AG367" s="10">
        <v>3.6</v>
      </c>
      <c r="AH367" s="10">
        <v>4.8</v>
      </c>
      <c r="AI367" s="8"/>
      <c r="AJ367" s="10">
        <v>100.7</v>
      </c>
      <c r="AK367" s="10">
        <v>13938.08</v>
      </c>
      <c r="AL367" s="10">
        <v>0.69</v>
      </c>
      <c r="AM367" s="10">
        <v>6.51</v>
      </c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10">
        <v>58149.5</v>
      </c>
      <c r="BI367" s="10">
        <v>17502</v>
      </c>
      <c r="BJ367" s="10">
        <v>15980.1</v>
      </c>
      <c r="BK367" s="10">
        <v>721.9</v>
      </c>
      <c r="BL367" s="10">
        <v>455.7</v>
      </c>
      <c r="BM367" s="10">
        <v>192.8</v>
      </c>
      <c r="BN367" s="10">
        <v>319.60000000000002</v>
      </c>
    </row>
    <row r="368" spans="1:66" ht="29.4" thickBot="1" x14ac:dyDescent="0.35">
      <c r="A368" s="7">
        <v>44378</v>
      </c>
      <c r="B368" s="12">
        <f t="shared" si="5"/>
        <v>27</v>
      </c>
      <c r="C368" s="8"/>
      <c r="D368" s="10">
        <v>59583.9</v>
      </c>
      <c r="E368" s="8"/>
      <c r="F368" s="10">
        <v>3292</v>
      </c>
      <c r="G368" s="8"/>
      <c r="H368" s="8"/>
      <c r="I368" s="10">
        <v>967.9</v>
      </c>
      <c r="J368" s="8"/>
      <c r="K368" s="8"/>
      <c r="L368" s="8"/>
      <c r="M368" s="8"/>
      <c r="N368" s="8"/>
      <c r="O368" s="8"/>
      <c r="P368" s="8"/>
      <c r="Q368" s="8"/>
      <c r="R368" s="10">
        <v>5.5</v>
      </c>
      <c r="S368" s="8"/>
      <c r="T368" s="10">
        <v>3804.95</v>
      </c>
      <c r="U368" s="10">
        <v>1640.22</v>
      </c>
      <c r="V368" s="10">
        <v>73.89</v>
      </c>
      <c r="W368" s="10">
        <v>287.35000000000002</v>
      </c>
      <c r="X368" s="10">
        <v>13324398146</v>
      </c>
      <c r="Y368" s="10">
        <v>71676</v>
      </c>
      <c r="Z368" s="10">
        <v>293.23</v>
      </c>
      <c r="AA368" s="8"/>
      <c r="AB368" s="8"/>
      <c r="AC368" s="8"/>
      <c r="AD368" s="10">
        <v>16186.67</v>
      </c>
      <c r="AE368" s="10">
        <v>26215.11</v>
      </c>
      <c r="AF368" s="10">
        <v>23794.43</v>
      </c>
      <c r="AG368" s="10">
        <v>3.4</v>
      </c>
      <c r="AH368" s="10">
        <v>4.5</v>
      </c>
      <c r="AI368" s="8"/>
      <c r="AJ368" s="10">
        <v>100.3</v>
      </c>
      <c r="AK368" s="10">
        <v>13574.58</v>
      </c>
      <c r="AL368" s="10">
        <v>0.31</v>
      </c>
      <c r="AM368" s="10">
        <v>6.47</v>
      </c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10">
        <v>58542.2</v>
      </c>
      <c r="BI368" s="10">
        <v>18077.099999999999</v>
      </c>
      <c r="BJ368" s="10">
        <v>16186.67</v>
      </c>
      <c r="BK368" s="10">
        <v>724.64</v>
      </c>
      <c r="BL368" s="10">
        <v>460</v>
      </c>
      <c r="BM368" s="10">
        <v>374.6</v>
      </c>
      <c r="BN368" s="10">
        <v>320.2</v>
      </c>
    </row>
    <row r="369" spans="1:66" ht="29.4" thickBot="1" x14ac:dyDescent="0.35">
      <c r="A369" s="7">
        <v>44409</v>
      </c>
      <c r="B369" s="12">
        <f t="shared" si="5"/>
        <v>26</v>
      </c>
      <c r="C369" s="8"/>
      <c r="D369" s="10">
        <v>59379.7</v>
      </c>
      <c r="E369" s="8"/>
      <c r="F369" s="10">
        <v>4132</v>
      </c>
      <c r="G369" s="8"/>
      <c r="H369" s="8"/>
      <c r="I369" s="10">
        <v>1010.2</v>
      </c>
      <c r="J369" s="8"/>
      <c r="K369" s="8"/>
      <c r="L369" s="8"/>
      <c r="M369" s="8"/>
      <c r="N369" s="8"/>
      <c r="O369" s="8"/>
      <c r="P369" s="8"/>
      <c r="Q369" s="8"/>
      <c r="R369" s="10">
        <v>6.5</v>
      </c>
      <c r="S369" s="8"/>
      <c r="T369" s="10">
        <v>3866.51</v>
      </c>
      <c r="U369" s="10">
        <v>1656.2</v>
      </c>
      <c r="V369" s="10">
        <v>73.58</v>
      </c>
      <c r="W369" s="10">
        <v>305.64999999999998</v>
      </c>
      <c r="X369" s="10">
        <v>19686440795</v>
      </c>
      <c r="Y369" s="10">
        <v>80723</v>
      </c>
      <c r="Z369" s="10">
        <v>324.60000000000002</v>
      </c>
      <c r="AA369" s="8"/>
      <c r="AB369" s="8"/>
      <c r="AC369" s="8"/>
      <c r="AD369" s="10">
        <v>16339.57</v>
      </c>
      <c r="AE369" s="10">
        <v>30025.91</v>
      </c>
      <c r="AF369" s="10">
        <v>27664.02</v>
      </c>
      <c r="AG369" s="10">
        <v>3.4</v>
      </c>
      <c r="AH369" s="10">
        <v>4.4000000000000004</v>
      </c>
      <c r="AI369" s="8"/>
      <c r="AJ369" s="10">
        <v>100.2</v>
      </c>
      <c r="AK369" s="10">
        <v>13757.05</v>
      </c>
      <c r="AL369" s="10">
        <v>0.17</v>
      </c>
      <c r="AM369" s="10">
        <v>6.69</v>
      </c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10">
        <v>58691.8</v>
      </c>
      <c r="BI369" s="10">
        <v>18234.400000000001</v>
      </c>
      <c r="BJ369" s="10">
        <v>16339.57</v>
      </c>
      <c r="BK369" s="10">
        <v>716.5</v>
      </c>
      <c r="BL369" s="8"/>
      <c r="BM369" s="10">
        <v>420.2</v>
      </c>
      <c r="BN369" s="10">
        <v>321.89999999999998</v>
      </c>
    </row>
    <row r="370" spans="1:66" ht="29.4" thickBot="1" x14ac:dyDescent="0.35">
      <c r="A370" s="7">
        <v>44440</v>
      </c>
      <c r="B370" s="12">
        <f t="shared" si="5"/>
        <v>26</v>
      </c>
      <c r="C370" s="8"/>
      <c r="D370" s="10">
        <v>59816.9</v>
      </c>
      <c r="E370" s="8"/>
      <c r="F370" s="10">
        <v>5167</v>
      </c>
      <c r="G370" s="8"/>
      <c r="H370" s="8"/>
      <c r="I370" s="10">
        <v>1129.9000000000001</v>
      </c>
      <c r="J370" s="8"/>
      <c r="K370" s="8"/>
      <c r="L370" s="8"/>
      <c r="M370" s="8"/>
      <c r="N370" s="8"/>
      <c r="O370" s="8"/>
      <c r="P370" s="8"/>
      <c r="Q370" s="8"/>
      <c r="R370" s="10">
        <v>6.75</v>
      </c>
      <c r="S370" s="8"/>
      <c r="T370" s="10">
        <v>4028.55</v>
      </c>
      <c r="U370" s="10">
        <v>1766.67</v>
      </c>
      <c r="V370" s="10">
        <v>72.930000000000007</v>
      </c>
      <c r="W370" s="10">
        <v>360.8</v>
      </c>
      <c r="X370" s="10">
        <v>25382793438</v>
      </c>
      <c r="Y370" s="10">
        <v>109494</v>
      </c>
      <c r="Z370" s="10">
        <v>326.43</v>
      </c>
      <c r="AA370" s="8"/>
      <c r="AB370" s="8"/>
      <c r="AC370" s="8"/>
      <c r="AD370" s="10">
        <v>16483.37</v>
      </c>
      <c r="AE370" s="10">
        <v>33914.18</v>
      </c>
      <c r="AF370" s="10">
        <v>31308.87</v>
      </c>
      <c r="AG370" s="10">
        <v>3.3</v>
      </c>
      <c r="AH370" s="10">
        <v>4.3</v>
      </c>
      <c r="AI370" s="8"/>
      <c r="AJ370" s="10">
        <v>100.6</v>
      </c>
      <c r="AK370" s="10">
        <v>14016.99</v>
      </c>
      <c r="AL370" s="10">
        <v>0.6</v>
      </c>
      <c r="AM370" s="10">
        <v>7.41</v>
      </c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10">
        <v>58530.1</v>
      </c>
      <c r="BI370" s="10">
        <v>18124.400000000001</v>
      </c>
      <c r="BJ370" s="10">
        <v>16483.37</v>
      </c>
      <c r="BK370" s="10">
        <v>724.19</v>
      </c>
      <c r="BL370" s="8"/>
      <c r="BM370" s="10">
        <v>836.3</v>
      </c>
      <c r="BN370" s="10">
        <v>324.3</v>
      </c>
    </row>
    <row r="371" spans="1:66" ht="29.4" thickBot="1" x14ac:dyDescent="0.35">
      <c r="A371" s="7">
        <v>44470</v>
      </c>
      <c r="B371" s="12">
        <f t="shared" si="5"/>
        <v>26</v>
      </c>
      <c r="C371" s="8"/>
      <c r="D371" s="10">
        <v>60606.2</v>
      </c>
      <c r="E371" s="8"/>
      <c r="F371" s="10">
        <v>3519</v>
      </c>
      <c r="G371" s="8"/>
      <c r="H371" s="8"/>
      <c r="I371" s="10">
        <v>1095.5</v>
      </c>
      <c r="J371" s="8"/>
      <c r="K371" s="8"/>
      <c r="L371" s="8"/>
      <c r="M371" s="8"/>
      <c r="N371" s="8"/>
      <c r="O371" s="8"/>
      <c r="P371" s="8"/>
      <c r="Q371" s="8"/>
      <c r="R371" s="10">
        <v>6.75</v>
      </c>
      <c r="S371" s="8"/>
      <c r="T371" s="10">
        <v>4221.79</v>
      </c>
      <c r="U371" s="10">
        <v>1877.99</v>
      </c>
      <c r="V371" s="10">
        <v>71.45</v>
      </c>
      <c r="W371" s="10">
        <v>350.18</v>
      </c>
      <c r="X371" s="10">
        <v>26199477353</v>
      </c>
      <c r="Y371" s="10">
        <v>132887</v>
      </c>
      <c r="Z371" s="10">
        <v>365.15</v>
      </c>
      <c r="AA371" s="8"/>
      <c r="AB371" s="8"/>
      <c r="AC371" s="8"/>
      <c r="AD371" s="10">
        <v>16678.14</v>
      </c>
      <c r="AE371" s="10">
        <v>38708.51</v>
      </c>
      <c r="AF371" s="10">
        <v>35119.49</v>
      </c>
      <c r="AG371" s="10">
        <v>3.3</v>
      </c>
      <c r="AH371" s="10">
        <v>4.3</v>
      </c>
      <c r="AI371" s="8"/>
      <c r="AJ371" s="10">
        <v>101.1</v>
      </c>
      <c r="AK371" s="10">
        <v>13898.52</v>
      </c>
      <c r="AL371" s="10">
        <v>1.1100000000000001</v>
      </c>
      <c r="AM371" s="10">
        <v>8.14</v>
      </c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10">
        <v>58604</v>
      </c>
      <c r="BI371" s="10">
        <v>18506.400000000001</v>
      </c>
      <c r="BJ371" s="10">
        <v>16678.14</v>
      </c>
      <c r="BK371" s="10">
        <v>730.83</v>
      </c>
      <c r="BL371" s="8"/>
      <c r="BM371" s="10">
        <v>700.8</v>
      </c>
      <c r="BN371" s="10">
        <v>327.10000000000002</v>
      </c>
    </row>
    <row r="372" spans="1:66" ht="29.4" thickBot="1" x14ac:dyDescent="0.35">
      <c r="A372" s="7">
        <v>44501</v>
      </c>
      <c r="B372" s="12">
        <f t="shared" si="5"/>
        <v>26</v>
      </c>
      <c r="C372" s="8"/>
      <c r="D372" s="10">
        <v>60813.7</v>
      </c>
      <c r="E372" s="8"/>
      <c r="F372" s="10">
        <v>3018</v>
      </c>
      <c r="G372" s="8"/>
      <c r="H372" s="8"/>
      <c r="I372" s="10">
        <v>1131.9000000000001</v>
      </c>
      <c r="J372" s="8"/>
      <c r="K372" s="8"/>
      <c r="L372" s="8"/>
      <c r="M372" s="8"/>
      <c r="N372" s="8"/>
      <c r="O372" s="8"/>
      <c r="P372" s="8"/>
      <c r="Q372" s="8"/>
      <c r="R372" s="10">
        <v>7.5</v>
      </c>
      <c r="S372" s="8"/>
      <c r="T372" s="10">
        <v>4071.66</v>
      </c>
      <c r="U372" s="10">
        <v>1662.38</v>
      </c>
      <c r="V372" s="10">
        <v>72.7</v>
      </c>
      <c r="W372" s="10">
        <v>334.24</v>
      </c>
      <c r="X372" s="10">
        <v>43957188727</v>
      </c>
      <c r="Y372" s="10">
        <v>155720</v>
      </c>
      <c r="Z372" s="10">
        <v>338.23</v>
      </c>
      <c r="AA372" s="8"/>
      <c r="AB372" s="8"/>
      <c r="AC372" s="8"/>
      <c r="AD372" s="10">
        <v>16737.64</v>
      </c>
      <c r="AE372" s="10">
        <v>42641.31</v>
      </c>
      <c r="AF372" s="10">
        <v>38801.769999999997</v>
      </c>
      <c r="AG372" s="10">
        <v>3.2</v>
      </c>
      <c r="AH372" s="10">
        <v>4.3</v>
      </c>
      <c r="AI372" s="8"/>
      <c r="AJ372" s="10">
        <v>101</v>
      </c>
      <c r="AK372" s="10">
        <v>13945.07</v>
      </c>
      <c r="AL372" s="10">
        <v>0.96</v>
      </c>
      <c r="AM372" s="10">
        <v>8.4</v>
      </c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10">
        <v>59312.72</v>
      </c>
      <c r="BI372" s="10">
        <v>19222.91</v>
      </c>
      <c r="BJ372" s="10">
        <v>16737.64</v>
      </c>
      <c r="BK372" s="10">
        <v>730.57</v>
      </c>
      <c r="BL372" s="8"/>
      <c r="BM372" s="10">
        <v>440.1</v>
      </c>
      <c r="BN372" s="10">
        <v>330.1</v>
      </c>
    </row>
    <row r="373" spans="1:66" ht="29.4" thickBot="1" x14ac:dyDescent="0.35">
      <c r="A373" s="7">
        <v>44531</v>
      </c>
      <c r="B373" s="12">
        <f t="shared" si="5"/>
        <v>26</v>
      </c>
      <c r="C373" s="8"/>
      <c r="D373" s="10">
        <v>62312.5</v>
      </c>
      <c r="E373" s="8"/>
      <c r="F373" s="10">
        <v>2217</v>
      </c>
      <c r="G373" s="8"/>
      <c r="H373" s="8"/>
      <c r="I373" s="10">
        <v>1580.4</v>
      </c>
      <c r="J373" s="8"/>
      <c r="K373" s="8"/>
      <c r="L373" s="8"/>
      <c r="M373" s="8"/>
      <c r="N373" s="8"/>
      <c r="O373" s="8"/>
      <c r="P373" s="8"/>
      <c r="Q373" s="8"/>
      <c r="R373" s="10">
        <v>7.5</v>
      </c>
      <c r="S373" s="8"/>
      <c r="T373" s="10">
        <v>3761.19</v>
      </c>
      <c r="U373" s="10">
        <v>1601.93</v>
      </c>
      <c r="V373" s="10">
        <v>73.599999999999994</v>
      </c>
      <c r="W373" s="10">
        <v>342.39</v>
      </c>
      <c r="X373" s="10">
        <v>13942836363</v>
      </c>
      <c r="Y373" s="10">
        <v>82737</v>
      </c>
      <c r="Z373" s="10">
        <v>305.33999999999997</v>
      </c>
      <c r="AA373" s="8"/>
      <c r="AB373" s="8"/>
      <c r="AC373" s="8"/>
      <c r="AD373" s="10">
        <v>16764.98</v>
      </c>
      <c r="AE373" s="10">
        <v>48118.400000000001</v>
      </c>
      <c r="AF373" s="10">
        <v>47072.68</v>
      </c>
      <c r="AG373" s="10">
        <v>3.2</v>
      </c>
      <c r="AH373" s="10">
        <v>4.3</v>
      </c>
      <c r="AI373" s="8"/>
      <c r="AJ373" s="10">
        <v>100.8</v>
      </c>
      <c r="AK373" s="10">
        <v>13886.33</v>
      </c>
      <c r="AL373" s="10">
        <v>0.82</v>
      </c>
      <c r="AM373" s="10">
        <v>8.39</v>
      </c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10">
        <v>58557.1</v>
      </c>
      <c r="BI373" s="10">
        <v>18681.099999999999</v>
      </c>
      <c r="BJ373" s="10">
        <v>16764.98</v>
      </c>
      <c r="BK373" s="10">
        <v>738.55</v>
      </c>
      <c r="BL373" s="8"/>
      <c r="BM373" s="10">
        <v>185.7</v>
      </c>
      <c r="BN373" s="10">
        <v>333.1</v>
      </c>
    </row>
    <row r="374" spans="1:66" ht="29.4" thickBot="1" x14ac:dyDescent="0.35">
      <c r="A374" s="7">
        <v>44562</v>
      </c>
      <c r="B374" s="12">
        <f t="shared" si="5"/>
        <v>26</v>
      </c>
      <c r="C374" s="8"/>
      <c r="D374" s="10">
        <v>66252.899999999994</v>
      </c>
      <c r="E374" s="8"/>
      <c r="F374" s="10">
        <v>1418</v>
      </c>
      <c r="G374" s="8"/>
      <c r="H374" s="8"/>
      <c r="I374" s="10">
        <v>522.79999999999995</v>
      </c>
      <c r="J374" s="8"/>
      <c r="K374" s="8"/>
      <c r="L374" s="8"/>
      <c r="M374" s="8"/>
      <c r="N374" s="8"/>
      <c r="O374" s="8"/>
      <c r="P374" s="8"/>
      <c r="Q374" s="8"/>
      <c r="R374" s="10">
        <v>8.5</v>
      </c>
      <c r="S374" s="8"/>
      <c r="T374" s="10">
        <v>3585.71</v>
      </c>
      <c r="U374" s="10">
        <v>1586.2</v>
      </c>
      <c r="V374" s="10">
        <v>76.59</v>
      </c>
      <c r="W374" s="10">
        <v>334.8</v>
      </c>
      <c r="X374" s="10">
        <v>23309520877</v>
      </c>
      <c r="Y374" s="10">
        <v>141781</v>
      </c>
      <c r="Z374" s="10">
        <v>268.64</v>
      </c>
      <c r="AA374" s="8"/>
      <c r="AB374" s="8"/>
      <c r="AC374" s="8"/>
      <c r="AD374" s="10">
        <v>16486.439999999999</v>
      </c>
      <c r="AE374" s="10">
        <v>3428.55</v>
      </c>
      <c r="AF374" s="10">
        <v>2518.02</v>
      </c>
      <c r="AG374" s="10">
        <v>3.3</v>
      </c>
      <c r="AH374" s="10">
        <v>4.4000000000000004</v>
      </c>
      <c r="AI374" s="8"/>
      <c r="AJ374" s="10">
        <v>101</v>
      </c>
      <c r="AK374" s="10">
        <v>13565.35</v>
      </c>
      <c r="AL374" s="10">
        <v>0.99</v>
      </c>
      <c r="AM374" s="10">
        <v>8.74</v>
      </c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10">
        <v>59702</v>
      </c>
      <c r="BI374" s="10">
        <v>18839.7</v>
      </c>
      <c r="BJ374" s="10">
        <v>16486.439999999999</v>
      </c>
      <c r="BK374" s="10">
        <v>726.59</v>
      </c>
      <c r="BL374" s="8"/>
      <c r="BM374" s="10">
        <v>95.3</v>
      </c>
      <c r="BN374" s="10">
        <v>335.9</v>
      </c>
    </row>
    <row r="375" spans="1:66" ht="29.4" thickBot="1" x14ac:dyDescent="0.35">
      <c r="A375" s="7">
        <v>44593</v>
      </c>
      <c r="B375" s="12">
        <f t="shared" si="5"/>
        <v>26</v>
      </c>
      <c r="C375" s="8"/>
      <c r="D375" s="10">
        <v>65310.3</v>
      </c>
      <c r="E375" s="8"/>
      <c r="F375" s="10">
        <v>2040</v>
      </c>
      <c r="G375" s="8"/>
      <c r="H375" s="8"/>
      <c r="I375" s="10">
        <v>592.5</v>
      </c>
      <c r="J375" s="8"/>
      <c r="K375" s="8"/>
      <c r="L375" s="8"/>
      <c r="M375" s="8"/>
      <c r="N375" s="8"/>
      <c r="O375" s="8"/>
      <c r="P375" s="8"/>
      <c r="Q375" s="8"/>
      <c r="R375" s="10">
        <v>8.5</v>
      </c>
      <c r="S375" s="8"/>
      <c r="T375" s="10">
        <v>3343.37</v>
      </c>
      <c r="U375" s="10">
        <v>1534.82</v>
      </c>
      <c r="V375" s="10">
        <v>77.17</v>
      </c>
      <c r="W375" s="10">
        <v>228</v>
      </c>
      <c r="X375" s="10">
        <v>46878977855</v>
      </c>
      <c r="Y375" s="10">
        <v>446781</v>
      </c>
      <c r="Z375" s="10">
        <v>208</v>
      </c>
      <c r="AA375" s="8"/>
      <c r="AB375" s="8"/>
      <c r="AC375" s="8"/>
      <c r="AD375" s="10">
        <v>16494.5</v>
      </c>
      <c r="AE375" s="10">
        <v>7154.78</v>
      </c>
      <c r="AF375" s="10">
        <v>6206.78</v>
      </c>
      <c r="AG375" s="10">
        <v>3.1</v>
      </c>
      <c r="AH375" s="10">
        <v>4.0999999999999996</v>
      </c>
      <c r="AI375" s="8"/>
      <c r="AJ375" s="10">
        <v>101.2</v>
      </c>
      <c r="AK375" s="10">
        <v>13610.27</v>
      </c>
      <c r="AL375" s="10">
        <v>1.17</v>
      </c>
      <c r="AM375" s="10">
        <v>9.16</v>
      </c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10">
        <v>59488</v>
      </c>
      <c r="BI375" s="10">
        <v>18737.5</v>
      </c>
      <c r="BJ375" s="10">
        <v>16494.5</v>
      </c>
      <c r="BK375" s="10">
        <v>726.8</v>
      </c>
      <c r="BL375" s="8"/>
      <c r="BM375" s="10">
        <v>106.5</v>
      </c>
      <c r="BN375" s="10">
        <v>338.6</v>
      </c>
    </row>
    <row r="376" spans="1:66" ht="29.4" thickBot="1" x14ac:dyDescent="0.35">
      <c r="A376" s="7">
        <v>44621</v>
      </c>
      <c r="B376" s="12">
        <f t="shared" si="5"/>
        <v>26</v>
      </c>
      <c r="C376" s="8"/>
      <c r="D376" s="10">
        <v>66659.7</v>
      </c>
      <c r="E376" s="8"/>
      <c r="F376" s="10">
        <v>2358</v>
      </c>
      <c r="G376" s="8"/>
      <c r="H376" s="8"/>
      <c r="I376" s="10">
        <v>821.9</v>
      </c>
      <c r="J376" s="8"/>
      <c r="K376" s="8"/>
      <c r="L376" s="8"/>
      <c r="M376" s="8"/>
      <c r="N376" s="8"/>
      <c r="O376" s="8"/>
      <c r="P376" s="8"/>
      <c r="Q376" s="8"/>
      <c r="R376" s="10">
        <v>20</v>
      </c>
      <c r="S376" s="8"/>
      <c r="T376" s="10">
        <v>2519.73</v>
      </c>
      <c r="U376" s="10">
        <v>1021.28</v>
      </c>
      <c r="V376" s="10">
        <v>103.47</v>
      </c>
      <c r="W376" s="10">
        <v>242.48</v>
      </c>
      <c r="X376" s="10">
        <v>19803292468</v>
      </c>
      <c r="Y376" s="10">
        <v>305917</v>
      </c>
      <c r="Z376" s="10">
        <v>131.5</v>
      </c>
      <c r="AA376" s="8"/>
      <c r="AB376" s="8"/>
      <c r="AC376" s="8"/>
      <c r="AD376" s="10">
        <v>16609.07</v>
      </c>
      <c r="AE376" s="10">
        <v>13064.88</v>
      </c>
      <c r="AF376" s="10">
        <v>10517.51</v>
      </c>
      <c r="AG376" s="10">
        <v>3.1</v>
      </c>
      <c r="AH376" s="10">
        <v>4.0999999999999996</v>
      </c>
      <c r="AI376" s="8"/>
      <c r="AJ376" s="10">
        <v>107.6</v>
      </c>
      <c r="AK376" s="10">
        <v>12935.11</v>
      </c>
      <c r="AL376" s="10">
        <v>7.61</v>
      </c>
      <c r="AM376" s="10">
        <v>16.7</v>
      </c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10">
        <v>58518</v>
      </c>
      <c r="BI376" s="10">
        <v>17693.3</v>
      </c>
      <c r="BJ376" s="10">
        <v>16609.07</v>
      </c>
      <c r="BK376" s="10">
        <v>733.34</v>
      </c>
      <c r="BL376" s="8"/>
      <c r="BM376" s="10">
        <v>159.80000000000001</v>
      </c>
      <c r="BN376" s="10">
        <v>341</v>
      </c>
    </row>
    <row r="377" spans="1:66" ht="29.4" thickBot="1" x14ac:dyDescent="0.35">
      <c r="A377" s="7">
        <v>44652</v>
      </c>
      <c r="B377" s="12">
        <f t="shared" si="5"/>
        <v>26</v>
      </c>
      <c r="C377" s="8"/>
      <c r="D377" s="10">
        <v>68203.5</v>
      </c>
      <c r="E377" s="8"/>
      <c r="F377" s="10">
        <v>2404</v>
      </c>
      <c r="G377" s="8"/>
      <c r="H377" s="8"/>
      <c r="I377" s="10">
        <v>897.6</v>
      </c>
      <c r="J377" s="8"/>
      <c r="K377" s="8"/>
      <c r="L377" s="8"/>
      <c r="M377" s="8"/>
      <c r="N377" s="8"/>
      <c r="O377" s="8"/>
      <c r="P377" s="8"/>
      <c r="Q377" s="8"/>
      <c r="R377" s="10">
        <v>17</v>
      </c>
      <c r="S377" s="8"/>
      <c r="T377" s="10">
        <v>2464.66</v>
      </c>
      <c r="U377" s="10">
        <v>961.46</v>
      </c>
      <c r="V377" s="10">
        <v>77.900000000000006</v>
      </c>
      <c r="W377" s="10">
        <v>240.4</v>
      </c>
      <c r="X377" s="10">
        <v>10522782313</v>
      </c>
      <c r="Y377" s="10">
        <v>126616</v>
      </c>
      <c r="Z377" s="10">
        <v>123.85</v>
      </c>
      <c r="AA377" s="8"/>
      <c r="AB377" s="8"/>
      <c r="AC377" s="8"/>
      <c r="AD377" s="10">
        <v>16606.189999999999</v>
      </c>
      <c r="AE377" s="10">
        <v>18589.02</v>
      </c>
      <c r="AF377" s="10">
        <v>15631.39</v>
      </c>
      <c r="AG377" s="10">
        <v>3</v>
      </c>
      <c r="AH377" s="10">
        <v>4</v>
      </c>
      <c r="AI377" s="8"/>
      <c r="AJ377" s="10">
        <v>101.6</v>
      </c>
      <c r="AK377" s="10">
        <v>13052.3</v>
      </c>
      <c r="AL377" s="10">
        <v>1.56</v>
      </c>
      <c r="AM377" s="10">
        <v>17.829999999999998</v>
      </c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10">
        <v>57143.199999999997</v>
      </c>
      <c r="BI377" s="10">
        <v>18067.5</v>
      </c>
      <c r="BJ377" s="10">
        <v>16606.189999999999</v>
      </c>
      <c r="BK377" s="10">
        <v>732.61</v>
      </c>
      <c r="BL377" s="8"/>
      <c r="BM377" s="10">
        <v>182.5</v>
      </c>
      <c r="BN377" s="10">
        <v>343.3</v>
      </c>
    </row>
    <row r="378" spans="1:66" ht="29.4" thickBot="1" x14ac:dyDescent="0.35">
      <c r="A378" s="7">
        <v>44682</v>
      </c>
      <c r="B378" s="12">
        <f t="shared" si="5"/>
        <v>26</v>
      </c>
      <c r="C378" s="8"/>
      <c r="D378" s="10">
        <v>68475.3</v>
      </c>
      <c r="E378" s="8"/>
      <c r="F378" s="10">
        <v>2566</v>
      </c>
      <c r="G378" s="8"/>
      <c r="H378" s="8"/>
      <c r="I378" s="10">
        <v>896.7</v>
      </c>
      <c r="J378" s="8"/>
      <c r="K378" s="8"/>
      <c r="L378" s="8"/>
      <c r="M378" s="8"/>
      <c r="N378" s="8"/>
      <c r="O378" s="8"/>
      <c r="P378" s="8"/>
      <c r="Q378" s="8"/>
      <c r="R378" s="10">
        <v>14</v>
      </c>
      <c r="S378" s="8"/>
      <c r="T378" s="10">
        <v>2373.3200000000002</v>
      </c>
      <c r="U378" s="10">
        <v>1245.71</v>
      </c>
      <c r="V378" s="10">
        <v>63.31</v>
      </c>
      <c r="W378" s="10">
        <v>293.75</v>
      </c>
      <c r="X378" s="10">
        <v>5838582547</v>
      </c>
      <c r="Y378" s="10">
        <v>80513</v>
      </c>
      <c r="Z378" s="10">
        <v>120.52</v>
      </c>
      <c r="AA378" s="8"/>
      <c r="AB378" s="8"/>
      <c r="AC378" s="8"/>
      <c r="AD378" s="10">
        <v>16611.419999999998</v>
      </c>
      <c r="AE378" s="10">
        <v>22596.38</v>
      </c>
      <c r="AF378" s="10">
        <v>19156.78</v>
      </c>
      <c r="AG378" s="10">
        <v>2.9</v>
      </c>
      <c r="AH378" s="10">
        <v>3.9</v>
      </c>
      <c r="AI378" s="8"/>
      <c r="AJ378" s="10">
        <v>100.1</v>
      </c>
      <c r="AK378" s="10">
        <v>11005.37</v>
      </c>
      <c r="AL378" s="10">
        <v>0.12</v>
      </c>
      <c r="AM378" s="10">
        <v>17.11</v>
      </c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10">
        <v>56433.3</v>
      </c>
      <c r="BI378" s="10">
        <v>18318.8</v>
      </c>
      <c r="BJ378" s="10">
        <v>16611.419999999998</v>
      </c>
      <c r="BK378" s="10">
        <v>732.52</v>
      </c>
      <c r="BL378" s="8"/>
      <c r="BM378" s="10">
        <v>201.1</v>
      </c>
      <c r="BN378" s="10">
        <v>345.4</v>
      </c>
    </row>
    <row r="379" spans="1:66" ht="29.4" thickBot="1" x14ac:dyDescent="0.35">
      <c r="A379" s="7">
        <v>44713</v>
      </c>
      <c r="B379" s="12">
        <f t="shared" si="5"/>
        <v>26</v>
      </c>
      <c r="C379" s="8"/>
      <c r="D379" s="10">
        <v>68993.41</v>
      </c>
      <c r="E379" s="8"/>
      <c r="F379" s="10">
        <v>2240</v>
      </c>
      <c r="G379" s="8"/>
      <c r="H379" s="8"/>
      <c r="I379" s="10">
        <v>1100.5999999999999</v>
      </c>
      <c r="J379" s="8"/>
      <c r="K379" s="8"/>
      <c r="L379" s="8"/>
      <c r="M379" s="8"/>
      <c r="N379" s="8"/>
      <c r="O379" s="8"/>
      <c r="P379" s="8"/>
      <c r="Q379" s="8"/>
      <c r="R379" s="10">
        <v>11</v>
      </c>
      <c r="S379" s="8"/>
      <c r="T379" s="10">
        <v>2341.4</v>
      </c>
      <c r="U379" s="10">
        <v>1212.58</v>
      </c>
      <c r="V379" s="10">
        <v>57.18</v>
      </c>
      <c r="W379" s="10">
        <v>207</v>
      </c>
      <c r="X379" s="10">
        <v>69719336578</v>
      </c>
      <c r="Y379" s="10">
        <v>774023</v>
      </c>
      <c r="Z379" s="10">
        <v>131.5</v>
      </c>
      <c r="AA379" s="8"/>
      <c r="AB379" s="8"/>
      <c r="AC379" s="8"/>
      <c r="AD379" s="10">
        <v>16619.900000000001</v>
      </c>
      <c r="AE379" s="10">
        <v>26318.21</v>
      </c>
      <c r="AF379" s="10">
        <v>23488.71</v>
      </c>
      <c r="AG379" s="10">
        <v>3</v>
      </c>
      <c r="AH379" s="10">
        <v>3.9</v>
      </c>
      <c r="AI379" s="8"/>
      <c r="AJ379" s="10">
        <v>99.7</v>
      </c>
      <c r="AK379" s="10">
        <v>12475.93</v>
      </c>
      <c r="AL379" s="10">
        <v>-0.35</v>
      </c>
      <c r="AM379" s="10">
        <v>15.9</v>
      </c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10">
        <v>56507.5</v>
      </c>
      <c r="BI379" s="10">
        <v>18550.099999999999</v>
      </c>
      <c r="BJ379" s="10">
        <v>16619.900000000001</v>
      </c>
      <c r="BK379" s="10">
        <v>732.24</v>
      </c>
      <c r="BL379" s="8"/>
      <c r="BM379" s="10">
        <v>209.1</v>
      </c>
      <c r="BN379" s="10">
        <v>347.6</v>
      </c>
    </row>
    <row r="380" spans="1:66" ht="29.4" thickBot="1" x14ac:dyDescent="0.35">
      <c r="A380" s="7">
        <v>44743</v>
      </c>
      <c r="B380" s="12">
        <f t="shared" si="5"/>
        <v>26</v>
      </c>
      <c r="C380" s="8"/>
      <c r="D380" s="10">
        <v>69623.199999999997</v>
      </c>
      <c r="E380" s="8"/>
      <c r="F380" s="10">
        <v>1895</v>
      </c>
      <c r="G380" s="8"/>
      <c r="H380" s="8"/>
      <c r="I380" s="10">
        <v>1144</v>
      </c>
      <c r="J380" s="8"/>
      <c r="K380" s="8"/>
      <c r="L380" s="8"/>
      <c r="M380" s="8"/>
      <c r="N380" s="8"/>
      <c r="O380" s="8"/>
      <c r="P380" s="8"/>
      <c r="Q380" s="8"/>
      <c r="R380" s="10">
        <v>9.5</v>
      </c>
      <c r="S380" s="8"/>
      <c r="T380" s="10">
        <v>2150.7399999999998</v>
      </c>
      <c r="U380" s="10">
        <v>1168.73</v>
      </c>
      <c r="V380" s="10">
        <v>58.22</v>
      </c>
      <c r="W380" s="10">
        <v>195.26</v>
      </c>
      <c r="X380" s="10">
        <v>2761271661</v>
      </c>
      <c r="Y380" s="10">
        <v>50945</v>
      </c>
      <c r="Z380" s="10">
        <v>129.75</v>
      </c>
      <c r="AA380" s="8"/>
      <c r="AB380" s="8"/>
      <c r="AC380" s="8"/>
      <c r="AD380" s="10">
        <v>16681.439999999999</v>
      </c>
      <c r="AE380" s="10">
        <v>30335.59</v>
      </c>
      <c r="AF380" s="10">
        <v>28210.78</v>
      </c>
      <c r="AG380" s="10">
        <v>2.9</v>
      </c>
      <c r="AH380" s="10">
        <v>3.9</v>
      </c>
      <c r="AI380" s="8"/>
      <c r="AJ380" s="10">
        <v>99.6</v>
      </c>
      <c r="AK380" s="10">
        <v>10774.98</v>
      </c>
      <c r="AL380" s="10">
        <v>-0.39</v>
      </c>
      <c r="AM380" s="10">
        <v>15.09</v>
      </c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10">
        <v>58111.73</v>
      </c>
      <c r="BI380" s="10">
        <v>19998.21</v>
      </c>
      <c r="BJ380" s="10">
        <v>16681.439999999999</v>
      </c>
      <c r="BK380" s="10">
        <v>733.63</v>
      </c>
      <c r="BL380" s="8"/>
      <c r="BM380" s="10">
        <v>404.4</v>
      </c>
      <c r="BN380" s="10">
        <v>349.9</v>
      </c>
    </row>
    <row r="381" spans="1:66" ht="29.4" thickBot="1" x14ac:dyDescent="0.35">
      <c r="A381" s="7">
        <v>44774</v>
      </c>
      <c r="B381" s="12">
        <f t="shared" si="5"/>
        <v>26</v>
      </c>
      <c r="C381" s="8"/>
      <c r="D381" s="10">
        <v>70825.399999999994</v>
      </c>
      <c r="E381" s="8"/>
      <c r="F381" s="10">
        <v>965</v>
      </c>
      <c r="G381" s="8"/>
      <c r="H381" s="8"/>
      <c r="I381" s="10">
        <v>1188.4000000000001</v>
      </c>
      <c r="J381" s="8"/>
      <c r="K381" s="8"/>
      <c r="L381" s="8"/>
      <c r="M381" s="8"/>
      <c r="N381" s="8"/>
      <c r="O381" s="8"/>
      <c r="P381" s="8"/>
      <c r="Q381" s="8"/>
      <c r="R381" s="10">
        <v>8</v>
      </c>
      <c r="S381" s="8"/>
      <c r="T381" s="10">
        <v>2194.59</v>
      </c>
      <c r="U381" s="10">
        <v>1104.77</v>
      </c>
      <c r="V381" s="10">
        <v>60.39</v>
      </c>
      <c r="W381" s="10">
        <v>254.9</v>
      </c>
      <c r="X381" s="10">
        <v>61158149649</v>
      </c>
      <c r="Y381" s="10">
        <v>485843</v>
      </c>
      <c r="Z381" s="10">
        <v>131.5</v>
      </c>
      <c r="AA381" s="8"/>
      <c r="AB381" s="8"/>
      <c r="AC381" s="8"/>
      <c r="AD381" s="10">
        <v>16231.11</v>
      </c>
      <c r="AE381" s="10">
        <v>34028.83</v>
      </c>
      <c r="AF381" s="10">
        <v>32152.34</v>
      </c>
      <c r="AG381" s="10">
        <v>2.9</v>
      </c>
      <c r="AH381" s="10">
        <v>3.8</v>
      </c>
      <c r="AI381" s="8"/>
      <c r="AJ381" s="10">
        <v>99.5</v>
      </c>
      <c r="AK381" s="10">
        <v>12155.89</v>
      </c>
      <c r="AL381" s="10">
        <v>-0.52</v>
      </c>
      <c r="AM381" s="10">
        <v>14.3</v>
      </c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10">
        <v>56797.9</v>
      </c>
      <c r="BI381" s="10">
        <v>18881.7</v>
      </c>
      <c r="BJ381" s="10">
        <v>16231.11</v>
      </c>
      <c r="BK381" s="10">
        <v>727.45</v>
      </c>
      <c r="BL381" s="8"/>
      <c r="BM381" s="10">
        <v>485.7</v>
      </c>
      <c r="BN381" s="10">
        <v>352.4</v>
      </c>
    </row>
    <row r="382" spans="1:66" ht="29.4" thickBot="1" x14ac:dyDescent="0.35">
      <c r="A382" s="7">
        <v>44805</v>
      </c>
      <c r="B382" s="12">
        <f t="shared" si="5"/>
        <v>26</v>
      </c>
      <c r="C382" s="8"/>
      <c r="D382" s="10">
        <v>73333.3</v>
      </c>
      <c r="E382" s="8"/>
      <c r="F382" s="10">
        <v>1760</v>
      </c>
      <c r="G382" s="8"/>
      <c r="H382" s="8"/>
      <c r="I382" s="10">
        <v>1274.0999999999999</v>
      </c>
      <c r="J382" s="8"/>
      <c r="K382" s="8"/>
      <c r="L382" s="8"/>
      <c r="M382" s="8"/>
      <c r="N382" s="8"/>
      <c r="O382" s="8"/>
      <c r="P382" s="8"/>
      <c r="Q382" s="8"/>
      <c r="R382" s="10">
        <v>8</v>
      </c>
      <c r="S382" s="8"/>
      <c r="T382" s="10">
        <v>2276.48</v>
      </c>
      <c r="U382" s="10">
        <v>1280.67</v>
      </c>
      <c r="V382" s="10">
        <v>59.82</v>
      </c>
      <c r="W382" s="10">
        <v>217.7</v>
      </c>
      <c r="X382" s="10">
        <v>54578786021</v>
      </c>
      <c r="Y382" s="10">
        <v>591918</v>
      </c>
      <c r="Z382" s="10">
        <v>126.24</v>
      </c>
      <c r="AA382" s="8"/>
      <c r="AB382" s="8"/>
      <c r="AC382" s="8"/>
      <c r="AD382" s="10">
        <v>16226.31</v>
      </c>
      <c r="AE382" s="10">
        <v>37859.480000000003</v>
      </c>
      <c r="AF382" s="10">
        <v>36418.949999999997</v>
      </c>
      <c r="AG382" s="10">
        <v>2.9</v>
      </c>
      <c r="AH382" s="10">
        <v>3.9</v>
      </c>
      <c r="AI382" s="8"/>
      <c r="AJ382" s="10">
        <v>100.1</v>
      </c>
      <c r="AK382" s="10">
        <v>11869.9</v>
      </c>
      <c r="AL382" s="10">
        <v>0.05</v>
      </c>
      <c r="AM382" s="10">
        <v>13.67</v>
      </c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10">
        <v>56582.400000000001</v>
      </c>
      <c r="BI382" s="10">
        <v>18773.400000000001</v>
      </c>
      <c r="BJ382" s="10">
        <v>16226.31</v>
      </c>
      <c r="BK382" s="10">
        <v>726.1</v>
      </c>
      <c r="BL382" s="8"/>
      <c r="BM382" s="10">
        <v>952.1</v>
      </c>
      <c r="BN382" s="10">
        <v>355.4</v>
      </c>
    </row>
    <row r="383" spans="1:66" ht="29.4" thickBot="1" x14ac:dyDescent="0.35">
      <c r="A383" s="7">
        <v>44835</v>
      </c>
      <c r="B383" s="12">
        <f t="shared" si="5"/>
        <v>26</v>
      </c>
      <c r="C383" s="8"/>
      <c r="D383" s="10">
        <v>75096.800000000003</v>
      </c>
      <c r="E383" s="8"/>
      <c r="F383" s="10">
        <v>1463</v>
      </c>
      <c r="G383" s="8"/>
      <c r="H383" s="8"/>
      <c r="I383" s="10">
        <v>1301.8</v>
      </c>
      <c r="J383" s="8"/>
      <c r="K383" s="8"/>
      <c r="L383" s="8"/>
      <c r="M383" s="8"/>
      <c r="N383" s="8"/>
      <c r="O383" s="8"/>
      <c r="P383" s="8"/>
      <c r="Q383" s="8"/>
      <c r="R383" s="10">
        <v>7.5</v>
      </c>
      <c r="S383" s="8"/>
      <c r="T383" s="10">
        <v>2034.04</v>
      </c>
      <c r="U383" s="10">
        <v>1027.83</v>
      </c>
      <c r="V383" s="10">
        <v>61.12</v>
      </c>
      <c r="W383" s="10">
        <v>170.27</v>
      </c>
      <c r="X383" s="10">
        <v>2727443256</v>
      </c>
      <c r="Y383" s="10">
        <v>76502</v>
      </c>
      <c r="Z383" s="10">
        <v>116.35</v>
      </c>
      <c r="AA383" s="8"/>
      <c r="AB383" s="8"/>
      <c r="AC383" s="8"/>
      <c r="AD383" s="10">
        <v>16228.83</v>
      </c>
      <c r="AE383" s="10">
        <v>42477.52</v>
      </c>
      <c r="AF383" s="10">
        <v>40826.89</v>
      </c>
      <c r="AG383" s="10">
        <v>2.9</v>
      </c>
      <c r="AH383" s="10">
        <v>3.9</v>
      </c>
      <c r="AI383" s="8"/>
      <c r="AJ383" s="10">
        <v>100.2</v>
      </c>
      <c r="AK383" s="10">
        <v>10792.19</v>
      </c>
      <c r="AL383" s="10">
        <v>0.18</v>
      </c>
      <c r="AM383" s="10">
        <v>12.63</v>
      </c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10">
        <v>56591.7</v>
      </c>
      <c r="BI383" s="10">
        <v>19282.900000000001</v>
      </c>
      <c r="BJ383" s="10">
        <v>16228.83</v>
      </c>
      <c r="BK383" s="10">
        <v>721.83</v>
      </c>
      <c r="BL383" s="8"/>
      <c r="BM383" s="10">
        <v>778.8</v>
      </c>
      <c r="BN383" s="10">
        <v>358.5</v>
      </c>
    </row>
    <row r="384" spans="1:66" ht="29.4" thickBot="1" x14ac:dyDescent="0.35">
      <c r="A384" s="7">
        <v>44866</v>
      </c>
      <c r="B384" s="12">
        <f t="shared" si="5"/>
        <v>26</v>
      </c>
      <c r="C384" s="8"/>
      <c r="D384" s="10">
        <v>75636.5</v>
      </c>
      <c r="E384" s="8"/>
      <c r="F384" s="10">
        <v>1355</v>
      </c>
      <c r="G384" s="8"/>
      <c r="H384" s="8"/>
      <c r="I384" s="10">
        <v>1297.2</v>
      </c>
      <c r="J384" s="8"/>
      <c r="K384" s="8"/>
      <c r="L384" s="8"/>
      <c r="M384" s="8"/>
      <c r="N384" s="8"/>
      <c r="O384" s="8"/>
      <c r="P384" s="8"/>
      <c r="Q384" s="8"/>
      <c r="R384" s="10">
        <v>7.5</v>
      </c>
      <c r="S384" s="8"/>
      <c r="T384" s="10">
        <v>2197.44</v>
      </c>
      <c r="U384" s="10">
        <v>1158.24</v>
      </c>
      <c r="V384" s="10">
        <v>60.85</v>
      </c>
      <c r="W384" s="10">
        <v>167.7</v>
      </c>
      <c r="X384" s="10">
        <v>1988506921</v>
      </c>
      <c r="Y384" s="10">
        <v>36738</v>
      </c>
      <c r="Z384" s="10">
        <v>136.61000000000001</v>
      </c>
      <c r="AA384" s="8"/>
      <c r="AB384" s="8"/>
      <c r="AC384" s="8"/>
      <c r="AD384" s="10">
        <v>16439.46</v>
      </c>
      <c r="AE384" s="10">
        <v>47120.25</v>
      </c>
      <c r="AF384" s="10">
        <v>45475.19</v>
      </c>
      <c r="AG384" s="10">
        <v>2.7</v>
      </c>
      <c r="AH384" s="10">
        <v>3.7</v>
      </c>
      <c r="AI384" s="8"/>
      <c r="AJ384" s="10">
        <v>100.4</v>
      </c>
      <c r="AK384" s="10">
        <v>11374.08</v>
      </c>
      <c r="AL384" s="10">
        <v>0.37</v>
      </c>
      <c r="AM384" s="10">
        <v>11.97</v>
      </c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10">
        <v>56033.97</v>
      </c>
      <c r="BI384" s="10">
        <v>18560.59</v>
      </c>
      <c r="BJ384" s="10">
        <v>16439.46</v>
      </c>
      <c r="BK384" s="10">
        <v>708.56</v>
      </c>
      <c r="BL384" s="8"/>
      <c r="BM384" s="10">
        <v>476.6</v>
      </c>
      <c r="BN384" s="10">
        <v>361.2</v>
      </c>
    </row>
    <row r="385" spans="1:66" ht="29.4" thickBot="1" x14ac:dyDescent="0.35">
      <c r="A385" s="7">
        <v>44896</v>
      </c>
      <c r="B385" s="12">
        <f t="shared" si="5"/>
        <v>24</v>
      </c>
      <c r="C385" s="8"/>
      <c r="D385" s="10">
        <v>76873.3</v>
      </c>
      <c r="E385" s="8"/>
      <c r="F385" s="10">
        <v>1515</v>
      </c>
      <c r="G385" s="8"/>
      <c r="H385" s="8"/>
      <c r="I385" s="10">
        <v>1827.9</v>
      </c>
      <c r="J385" s="8"/>
      <c r="K385" s="8"/>
      <c r="L385" s="8"/>
      <c r="M385" s="8"/>
      <c r="N385" s="8"/>
      <c r="O385" s="8"/>
      <c r="P385" s="8"/>
      <c r="Q385" s="8"/>
      <c r="R385" s="10">
        <v>7.5</v>
      </c>
      <c r="S385" s="8"/>
      <c r="T385" s="10">
        <v>2156.2600000000002</v>
      </c>
      <c r="U385" s="10">
        <v>1098.93</v>
      </c>
      <c r="V385" s="10">
        <v>65.81</v>
      </c>
      <c r="W385" s="10">
        <v>162.56</v>
      </c>
      <c r="X385" s="10">
        <v>1899515741</v>
      </c>
      <c r="Y385" s="10">
        <v>41835</v>
      </c>
      <c r="Z385" s="10">
        <v>138.63999999999999</v>
      </c>
      <c r="AA385" s="8"/>
      <c r="AB385" s="8"/>
      <c r="AC385" s="8"/>
      <c r="AD385" s="10">
        <v>17416.080000000002</v>
      </c>
      <c r="AE385" s="8"/>
      <c r="AF385" s="8"/>
      <c r="AG385" s="10">
        <v>2.8</v>
      </c>
      <c r="AH385" s="10">
        <v>3.7</v>
      </c>
      <c r="AI385" s="8"/>
      <c r="AJ385" s="10">
        <v>100.8</v>
      </c>
      <c r="AK385" s="10">
        <v>11389.51</v>
      </c>
      <c r="AL385" s="10">
        <v>0.78</v>
      </c>
      <c r="AM385" s="10">
        <v>11.92</v>
      </c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10">
        <v>57372.800000000003</v>
      </c>
      <c r="BI385" s="10">
        <v>19662.5</v>
      </c>
      <c r="BJ385" s="10">
        <v>17416.080000000002</v>
      </c>
      <c r="BK385" s="10">
        <v>703.97</v>
      </c>
      <c r="BL385" s="8"/>
      <c r="BM385" s="10">
        <v>196.8</v>
      </c>
      <c r="BN385" s="10">
        <v>363.4</v>
      </c>
    </row>
    <row r="386" spans="1:66" ht="29.4" thickBot="1" x14ac:dyDescent="0.35">
      <c r="A386" s="7">
        <v>44927</v>
      </c>
      <c r="B386" s="12">
        <f t="shared" si="5"/>
        <v>17</v>
      </c>
      <c r="C386" s="8"/>
      <c r="D386" s="10">
        <v>82388</v>
      </c>
      <c r="E386" s="8"/>
      <c r="F386" s="10">
        <v>681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0">
        <v>7.5</v>
      </c>
      <c r="S386" s="8"/>
      <c r="T386" s="10">
        <v>22909.02</v>
      </c>
      <c r="U386" s="10">
        <v>1002.62</v>
      </c>
      <c r="V386" s="10">
        <v>68.88</v>
      </c>
      <c r="W386" s="10">
        <v>158.1</v>
      </c>
      <c r="X386" s="10">
        <v>2400534530</v>
      </c>
      <c r="Y386" s="10">
        <v>54266</v>
      </c>
      <c r="Z386" s="10">
        <v>149.63999999999999</v>
      </c>
      <c r="AA386" s="8"/>
      <c r="AB386" s="8"/>
      <c r="AC386" s="8"/>
      <c r="AD386" s="10">
        <v>18780.96</v>
      </c>
      <c r="AE386" s="8"/>
      <c r="AF386" s="8"/>
      <c r="AG386" s="8"/>
      <c r="AH386" s="8"/>
      <c r="AI386" s="8"/>
      <c r="AJ386" s="10">
        <v>100.8</v>
      </c>
      <c r="AK386" s="10">
        <v>10434.58</v>
      </c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10">
        <v>57416.800000000003</v>
      </c>
      <c r="BI386" s="10">
        <v>19646.5</v>
      </c>
      <c r="BJ386" s="10">
        <v>18780.96</v>
      </c>
      <c r="BK386" s="10">
        <v>701.67</v>
      </c>
      <c r="BL386" s="8"/>
      <c r="BM386" s="8"/>
      <c r="BN386" s="8"/>
    </row>
    <row r="387" spans="1:66" ht="29.4" thickBot="1" x14ac:dyDescent="0.35">
      <c r="A387" s="7">
        <v>44928</v>
      </c>
      <c r="B387" s="12">
        <f t="shared" ref="B387:B389" si="6">COUNTA(C387:BN387)</f>
        <v>15</v>
      </c>
      <c r="C387" s="8"/>
      <c r="D387" s="10">
        <v>81704.600000000006</v>
      </c>
      <c r="E387" s="8"/>
      <c r="F387" s="10">
        <v>990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0">
        <v>7.5</v>
      </c>
      <c r="S387" s="8"/>
      <c r="T387" s="10">
        <v>2228.13</v>
      </c>
      <c r="U387" s="10">
        <v>928.98</v>
      </c>
      <c r="V387" s="10">
        <v>72.78</v>
      </c>
      <c r="W387" s="10">
        <v>157.66</v>
      </c>
      <c r="X387" s="10">
        <v>2891641712</v>
      </c>
      <c r="Y387" s="10">
        <v>65005</v>
      </c>
      <c r="Z387" s="10">
        <v>162.43</v>
      </c>
      <c r="AA387" s="8"/>
      <c r="AB387" s="8"/>
      <c r="AC387" s="8"/>
      <c r="AD387" s="10">
        <v>18809.689999999999</v>
      </c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10">
        <v>57635.6</v>
      </c>
      <c r="BI387" s="10">
        <v>19783.8</v>
      </c>
      <c r="BJ387" s="10">
        <v>18809.689999999999</v>
      </c>
      <c r="BK387" s="10">
        <v>701.37</v>
      </c>
      <c r="BL387" s="8"/>
      <c r="BM387" s="8"/>
      <c r="BN387" s="8"/>
    </row>
    <row r="388" spans="1:66" ht="29.4" hidden="1" thickBot="1" x14ac:dyDescent="0.35">
      <c r="A388" s="7">
        <v>44929</v>
      </c>
      <c r="B388" s="12">
        <f t="shared" si="6"/>
        <v>4</v>
      </c>
      <c r="C388" s="8"/>
      <c r="D388" s="8"/>
      <c r="E388" s="8"/>
      <c r="F388" s="10">
        <v>1535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10">
        <v>163.29</v>
      </c>
      <c r="X388" s="10">
        <v>6779687719</v>
      </c>
      <c r="Y388" s="10">
        <v>102457</v>
      </c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</row>
    <row r="389" spans="1:66" ht="15" hidden="1" thickBot="1" x14ac:dyDescent="0.35">
      <c r="A389" s="8"/>
      <c r="B389" s="12">
        <f t="shared" si="6"/>
        <v>0</v>
      </c>
      <c r="C389" s="8"/>
      <c r="D389" s="8"/>
      <c r="E389" s="8"/>
      <c r="F389" s="9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</row>
    <row r="390" spans="1:66" ht="15" hidden="1" thickBot="1" x14ac:dyDescent="0.35">
      <c r="A390" s="8"/>
      <c r="B390" s="15"/>
      <c r="C390" s="8"/>
      <c r="D390" s="8"/>
      <c r="E390" s="8"/>
      <c r="F390" s="9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</row>
    <row r="391" spans="1:66" ht="15" thickBot="1" x14ac:dyDescent="0.35">
      <c r="A391" s="12">
        <v>385</v>
      </c>
      <c r="B391" s="14"/>
      <c r="C391" s="12">
        <v>0</v>
      </c>
      <c r="D391" s="12">
        <f>COUNTA(D2:D389)</f>
        <v>362</v>
      </c>
      <c r="E391" s="12">
        <f t="shared" ref="E391:BN391" si="7">COUNTA(E2:E389)</f>
        <v>0</v>
      </c>
      <c r="F391" s="12">
        <f t="shared" si="7"/>
        <v>386</v>
      </c>
      <c r="G391" s="12">
        <f t="shared" si="7"/>
        <v>0</v>
      </c>
      <c r="H391" s="12">
        <f t="shared" si="7"/>
        <v>132</v>
      </c>
      <c r="I391" s="12">
        <f t="shared" si="7"/>
        <v>288</v>
      </c>
      <c r="J391" s="12">
        <f t="shared" si="7"/>
        <v>0</v>
      </c>
      <c r="K391" s="12">
        <f t="shared" si="7"/>
        <v>0</v>
      </c>
      <c r="L391" s="12">
        <f t="shared" si="7"/>
        <v>0</v>
      </c>
      <c r="M391" s="12">
        <f t="shared" si="7"/>
        <v>76</v>
      </c>
      <c r="N391" s="12">
        <f t="shared" si="7"/>
        <v>76</v>
      </c>
      <c r="O391" s="12">
        <f t="shared" si="7"/>
        <v>76</v>
      </c>
      <c r="P391" s="12">
        <f t="shared" si="7"/>
        <v>45</v>
      </c>
      <c r="Q391" s="12">
        <f t="shared" si="7"/>
        <v>0</v>
      </c>
      <c r="R391" s="12">
        <f t="shared" si="7"/>
        <v>374</v>
      </c>
      <c r="S391" s="12">
        <f t="shared" si="7"/>
        <v>0</v>
      </c>
      <c r="T391" s="12">
        <f t="shared" si="7"/>
        <v>306</v>
      </c>
      <c r="U391" s="12">
        <f t="shared" si="7"/>
        <v>330</v>
      </c>
      <c r="V391" s="12">
        <f t="shared" si="7"/>
        <v>368</v>
      </c>
      <c r="W391" s="12">
        <f t="shared" si="7"/>
        <v>207</v>
      </c>
      <c r="X391" s="12">
        <f t="shared" si="7"/>
        <v>207</v>
      </c>
      <c r="Y391" s="12">
        <f t="shared" si="7"/>
        <v>207</v>
      </c>
      <c r="Z391" s="12">
        <f t="shared" si="7"/>
        <v>136</v>
      </c>
      <c r="AA391" s="12">
        <f t="shared" si="7"/>
        <v>0</v>
      </c>
      <c r="AB391" s="12">
        <f t="shared" si="7"/>
        <v>0</v>
      </c>
      <c r="AC391" s="12">
        <f t="shared" si="7"/>
        <v>0</v>
      </c>
      <c r="AD391" s="12">
        <f t="shared" si="7"/>
        <v>170</v>
      </c>
      <c r="AE391" s="12">
        <f t="shared" si="7"/>
        <v>143</v>
      </c>
      <c r="AF391" s="12">
        <f t="shared" si="7"/>
        <v>143</v>
      </c>
      <c r="AG391" s="12">
        <f t="shared" si="7"/>
        <v>348</v>
      </c>
      <c r="AH391" s="12">
        <f t="shared" si="7"/>
        <v>348</v>
      </c>
      <c r="AI391" s="12">
        <f t="shared" si="7"/>
        <v>0</v>
      </c>
      <c r="AJ391" s="12">
        <f t="shared" si="7"/>
        <v>385</v>
      </c>
      <c r="AK391" s="12">
        <f t="shared" si="7"/>
        <v>180</v>
      </c>
      <c r="AL391" s="12">
        <f t="shared" si="7"/>
        <v>384</v>
      </c>
      <c r="AM391" s="12">
        <f t="shared" si="7"/>
        <v>372</v>
      </c>
      <c r="AN391" s="12">
        <f t="shared" si="7"/>
        <v>0</v>
      </c>
      <c r="AO391" s="12">
        <f t="shared" si="7"/>
        <v>0</v>
      </c>
      <c r="AP391" s="12">
        <f t="shared" si="7"/>
        <v>0</v>
      </c>
      <c r="AQ391" s="12">
        <f t="shared" si="7"/>
        <v>0</v>
      </c>
      <c r="AR391" s="12">
        <f t="shared" si="7"/>
        <v>0</v>
      </c>
      <c r="AS391" s="12">
        <f t="shared" si="7"/>
        <v>0</v>
      </c>
      <c r="AT391" s="12">
        <f t="shared" si="7"/>
        <v>0</v>
      </c>
      <c r="AU391" s="12">
        <f t="shared" si="7"/>
        <v>0</v>
      </c>
      <c r="AV391" s="12">
        <f t="shared" si="7"/>
        <v>0</v>
      </c>
      <c r="AW391" s="12">
        <f t="shared" si="7"/>
        <v>0</v>
      </c>
      <c r="AX391" s="12">
        <f t="shared" si="7"/>
        <v>0</v>
      </c>
      <c r="AY391" s="12">
        <f t="shared" si="7"/>
        <v>0</v>
      </c>
      <c r="AZ391" s="12">
        <f t="shared" si="7"/>
        <v>0</v>
      </c>
      <c r="BA391" s="12">
        <f t="shared" si="7"/>
        <v>0</v>
      </c>
      <c r="BB391" s="12">
        <f t="shared" si="7"/>
        <v>0</v>
      </c>
      <c r="BC391" s="12">
        <f t="shared" si="7"/>
        <v>0</v>
      </c>
      <c r="BD391" s="12">
        <f t="shared" si="7"/>
        <v>0</v>
      </c>
      <c r="BE391" s="12">
        <f t="shared" si="7"/>
        <v>0</v>
      </c>
      <c r="BF391" s="12">
        <f t="shared" si="7"/>
        <v>0</v>
      </c>
      <c r="BG391" s="12">
        <f t="shared" si="7"/>
        <v>0</v>
      </c>
      <c r="BH391" s="12">
        <f t="shared" si="7"/>
        <v>146</v>
      </c>
      <c r="BI391" s="12">
        <f t="shared" si="7"/>
        <v>146</v>
      </c>
      <c r="BJ391" s="12">
        <f t="shared" si="7"/>
        <v>170</v>
      </c>
      <c r="BK391" s="12">
        <f t="shared" si="7"/>
        <v>170</v>
      </c>
      <c r="BL391" s="12">
        <f t="shared" si="7"/>
        <v>319</v>
      </c>
      <c r="BM391" s="12">
        <f t="shared" si="7"/>
        <v>360</v>
      </c>
      <c r="BN391" s="12">
        <f t="shared" si="7"/>
        <v>360</v>
      </c>
    </row>
  </sheetData>
  <conditionalFormatting sqref="A391:XFD3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3F72-9E2D-46F5-97FE-1921AC93E634}">
  <dimension ref="A1:H315"/>
  <sheetViews>
    <sheetView workbookViewId="0"/>
  </sheetViews>
  <sheetFormatPr defaultRowHeight="14.4" x14ac:dyDescent="0.3"/>
  <cols>
    <col min="1" max="1" width="9.5546875" bestFit="1" customWidth="1"/>
    <col min="2" max="2" width="22.109375" customWidth="1"/>
    <col min="3" max="3" width="30.6640625" customWidth="1"/>
    <col min="4" max="4" width="50" customWidth="1"/>
    <col min="5" max="5" width="51.33203125" customWidth="1"/>
    <col min="7" max="7" width="12.44140625" customWidth="1"/>
    <col min="8" max="8" width="11.21875" customWidth="1"/>
  </cols>
  <sheetData>
    <row r="1" spans="1:8" x14ac:dyDescent="0.3">
      <c r="A1" t="s">
        <v>0</v>
      </c>
      <c r="B1" t="s">
        <v>2</v>
      </c>
      <c r="C1" t="s">
        <v>61</v>
      </c>
      <c r="D1" t="s">
        <v>62</v>
      </c>
      <c r="E1" t="s">
        <v>63</v>
      </c>
      <c r="G1" t="s">
        <v>48</v>
      </c>
      <c r="H1" t="s">
        <v>49</v>
      </c>
    </row>
    <row r="2" spans="1:8" x14ac:dyDescent="0.3">
      <c r="A2" s="6">
        <v>35827</v>
      </c>
      <c r="B2">
        <v>0.47467716359256074</v>
      </c>
      <c r="G2" t="s">
        <v>50</v>
      </c>
      <c r="H2" s="17">
        <f>_xlfn.FORECAST.ETS.STAT($B$2:$B$300,$A$2:$A$300,1,1,1)</f>
        <v>0.998</v>
      </c>
    </row>
    <row r="3" spans="1:8" x14ac:dyDescent="0.3">
      <c r="A3" s="6">
        <v>35855</v>
      </c>
      <c r="B3">
        <v>0.47727884714198554</v>
      </c>
      <c r="G3" t="s">
        <v>51</v>
      </c>
      <c r="H3" s="17">
        <f>_xlfn.FORECAST.ETS.STAT($B$2:$B$300,$A$2:$A$300,2,1,1)</f>
        <v>1E-3</v>
      </c>
    </row>
    <row r="4" spans="1:8" x14ac:dyDescent="0.3">
      <c r="A4" s="6">
        <v>35886</v>
      </c>
      <c r="B4">
        <v>0.47441699523761827</v>
      </c>
      <c r="G4" t="s">
        <v>52</v>
      </c>
      <c r="H4" s="17">
        <f>_xlfn.FORECAST.ETS.STAT($B$2:$B$300,$A$2:$A$300,3,1,1)</f>
        <v>2.2204460492503131E-16</v>
      </c>
    </row>
    <row r="5" spans="1:8" x14ac:dyDescent="0.3">
      <c r="A5" s="6">
        <v>35916</v>
      </c>
      <c r="B5">
        <v>0.48469364525784636</v>
      </c>
      <c r="G5" t="s">
        <v>53</v>
      </c>
      <c r="H5" s="17">
        <f>_xlfn.FORECAST.ETS.STAT($B$2:$B$300,$A$2:$A$300,4,1,1)</f>
        <v>3.610037201468796</v>
      </c>
    </row>
    <row r="6" spans="1:8" x14ac:dyDescent="0.3">
      <c r="A6" s="6">
        <v>35947</v>
      </c>
      <c r="B6">
        <v>0.48872625475945486</v>
      </c>
      <c r="G6" t="s">
        <v>54</v>
      </c>
      <c r="H6" s="17">
        <f>_xlfn.FORECAST.ETS.STAT($B$2:$B$300,$A$2:$A$300,5,1,1)</f>
        <v>1.8662990398034832E-2</v>
      </c>
    </row>
    <row r="7" spans="1:8" x14ac:dyDescent="0.3">
      <c r="A7" s="6">
        <v>35977</v>
      </c>
      <c r="B7">
        <v>0.48716524462979993</v>
      </c>
      <c r="G7" t="s">
        <v>55</v>
      </c>
      <c r="H7" s="17">
        <f>_xlfn.FORECAST.ETS.STAT($B$2:$B$300,$A$2:$A$300,6,1,1)</f>
        <v>1.308923810812892</v>
      </c>
    </row>
    <row r="8" spans="1:8" x14ac:dyDescent="0.3">
      <c r="A8" s="6">
        <v>36008</v>
      </c>
      <c r="B8">
        <v>0.47558775283485943</v>
      </c>
      <c r="G8" t="s">
        <v>56</v>
      </c>
      <c r="H8" s="17">
        <f>_xlfn.FORECAST.ETS.STAT($B$2:$B$300,$A$2:$A$300,7,1,1)</f>
        <v>1.8045233427546168</v>
      </c>
    </row>
    <row r="9" spans="1:8" x14ac:dyDescent="0.3">
      <c r="A9" s="6">
        <v>36039</v>
      </c>
      <c r="B9">
        <v>0.45594504203670189</v>
      </c>
    </row>
    <row r="10" spans="1:8" x14ac:dyDescent="0.3">
      <c r="A10" s="6">
        <v>36069</v>
      </c>
      <c r="B10">
        <v>0.48664490791991499</v>
      </c>
    </row>
    <row r="11" spans="1:8" x14ac:dyDescent="0.3">
      <c r="A11" s="6">
        <v>36100</v>
      </c>
      <c r="B11">
        <v>0.50329568263623392</v>
      </c>
    </row>
    <row r="12" spans="1:8" x14ac:dyDescent="0.3">
      <c r="A12" s="6">
        <v>36130</v>
      </c>
      <c r="B12">
        <v>0.52996293901783842</v>
      </c>
    </row>
    <row r="13" spans="1:8" x14ac:dyDescent="0.3">
      <c r="A13" s="6">
        <v>36161</v>
      </c>
      <c r="B13">
        <v>0.59019191318702324</v>
      </c>
    </row>
    <row r="14" spans="1:8" x14ac:dyDescent="0.3">
      <c r="A14" s="6">
        <v>36192</v>
      </c>
      <c r="B14">
        <v>0.5861593036854148</v>
      </c>
    </row>
    <row r="15" spans="1:8" x14ac:dyDescent="0.3">
      <c r="A15" s="6">
        <v>36220</v>
      </c>
      <c r="B15">
        <v>0.61308672842196188</v>
      </c>
    </row>
    <row r="16" spans="1:8" x14ac:dyDescent="0.3">
      <c r="A16" s="6">
        <v>36251</v>
      </c>
      <c r="B16">
        <v>0.62726590376632718</v>
      </c>
    </row>
    <row r="17" spans="1:2" x14ac:dyDescent="0.3">
      <c r="A17" s="6">
        <v>36281</v>
      </c>
      <c r="B17">
        <v>0.67487671272080152</v>
      </c>
    </row>
    <row r="18" spans="1:2" x14ac:dyDescent="0.3">
      <c r="A18" s="6">
        <v>36312</v>
      </c>
      <c r="B18">
        <v>0.72027609065826503</v>
      </c>
    </row>
    <row r="19" spans="1:2" x14ac:dyDescent="0.3">
      <c r="A19" s="6">
        <v>36342</v>
      </c>
      <c r="B19">
        <v>0.75643949199527005</v>
      </c>
    </row>
    <row r="20" spans="1:2" x14ac:dyDescent="0.3">
      <c r="A20" s="6">
        <v>36373</v>
      </c>
      <c r="B20">
        <v>0.77530169772860014</v>
      </c>
    </row>
    <row r="21" spans="1:2" x14ac:dyDescent="0.3">
      <c r="A21" s="6">
        <v>36404</v>
      </c>
      <c r="B21">
        <v>0.78791986294331062</v>
      </c>
    </row>
    <row r="22" spans="1:2" x14ac:dyDescent="0.3">
      <c r="A22" s="6">
        <v>36434</v>
      </c>
      <c r="B22">
        <v>0.79598508194652751</v>
      </c>
    </row>
    <row r="23" spans="1:2" x14ac:dyDescent="0.3">
      <c r="A23" s="6">
        <v>36465</v>
      </c>
      <c r="B23">
        <v>0.83175823075111899</v>
      </c>
    </row>
    <row r="24" spans="1:2" x14ac:dyDescent="0.3">
      <c r="A24" s="6">
        <v>36495</v>
      </c>
      <c r="B24">
        <v>0.86310851752168827</v>
      </c>
    </row>
    <row r="25" spans="1:2" x14ac:dyDescent="0.3">
      <c r="A25" s="6">
        <v>36526</v>
      </c>
      <c r="B25">
        <v>0.9295815322094928</v>
      </c>
    </row>
    <row r="26" spans="1:2" x14ac:dyDescent="0.3">
      <c r="A26" s="6">
        <v>36557</v>
      </c>
      <c r="B26">
        <v>0.92307732333593062</v>
      </c>
    </row>
    <row r="27" spans="1:2" x14ac:dyDescent="0.3">
      <c r="A27" s="6">
        <v>36586</v>
      </c>
      <c r="B27">
        <v>0.96522459683661299</v>
      </c>
    </row>
    <row r="28" spans="1:2" x14ac:dyDescent="0.3">
      <c r="A28" s="6">
        <v>36617</v>
      </c>
      <c r="B28">
        <v>0.99956681968902072</v>
      </c>
    </row>
    <row r="29" spans="1:2" x14ac:dyDescent="0.3">
      <c r="A29" s="6">
        <v>36647</v>
      </c>
      <c r="B29">
        <v>1.0439255242067143</v>
      </c>
    </row>
    <row r="30" spans="1:2" x14ac:dyDescent="0.3">
      <c r="A30" s="6">
        <v>36678</v>
      </c>
      <c r="B30">
        <v>1.1058455926830253</v>
      </c>
    </row>
    <row r="31" spans="1:2" x14ac:dyDescent="0.3">
      <c r="A31" s="6">
        <v>36708</v>
      </c>
      <c r="B31">
        <v>1.1783024795345067</v>
      </c>
    </row>
    <row r="32" spans="1:2" x14ac:dyDescent="0.3">
      <c r="A32" s="6">
        <v>36739</v>
      </c>
      <c r="B32">
        <v>1.2364501068641518</v>
      </c>
    </row>
    <row r="33" spans="1:2" x14ac:dyDescent="0.3">
      <c r="A33" s="6">
        <v>36770</v>
      </c>
      <c r="B33">
        <v>1.2717029189588585</v>
      </c>
    </row>
    <row r="34" spans="1:2" x14ac:dyDescent="0.3">
      <c r="A34" s="6">
        <v>36800</v>
      </c>
      <c r="B34">
        <v>1.3122891823298855</v>
      </c>
    </row>
    <row r="35" spans="1:2" x14ac:dyDescent="0.3">
      <c r="A35" s="6">
        <v>36831</v>
      </c>
      <c r="B35">
        <v>1.3221755798177</v>
      </c>
    </row>
    <row r="36" spans="1:2" x14ac:dyDescent="0.3">
      <c r="A36" s="6">
        <v>36861</v>
      </c>
      <c r="B36">
        <v>1.3718677356117142</v>
      </c>
    </row>
    <row r="37" spans="1:2" x14ac:dyDescent="0.3">
      <c r="A37" s="6">
        <v>36892</v>
      </c>
      <c r="B37">
        <v>1.4967485459841063</v>
      </c>
    </row>
    <row r="38" spans="1:2" x14ac:dyDescent="0.3">
      <c r="A38" s="6">
        <v>36923</v>
      </c>
      <c r="B38">
        <v>1.4180476186140052</v>
      </c>
    </row>
    <row r="39" spans="1:2" x14ac:dyDescent="0.3">
      <c r="A39" s="6">
        <v>36951</v>
      </c>
      <c r="B39">
        <v>1.4549915250158378</v>
      </c>
    </row>
    <row r="40" spans="1:2" x14ac:dyDescent="0.3">
      <c r="A40" s="6">
        <v>36982</v>
      </c>
      <c r="B40">
        <v>1.5085862061339894</v>
      </c>
    </row>
    <row r="41" spans="1:2" x14ac:dyDescent="0.3">
      <c r="A41" s="6">
        <v>37012</v>
      </c>
      <c r="B41">
        <v>1.5876773860365041</v>
      </c>
    </row>
    <row r="42" spans="1:2" x14ac:dyDescent="0.3">
      <c r="A42" s="6">
        <v>37043</v>
      </c>
      <c r="B42">
        <v>1.6164259892576485</v>
      </c>
    </row>
    <row r="43" spans="1:2" x14ac:dyDescent="0.3">
      <c r="A43" s="6">
        <v>37073</v>
      </c>
      <c r="B43">
        <v>1.6927854014332675</v>
      </c>
    </row>
    <row r="44" spans="1:2" x14ac:dyDescent="0.3">
      <c r="A44" s="6">
        <v>37104</v>
      </c>
      <c r="B44">
        <v>1.7397457895003858</v>
      </c>
    </row>
    <row r="45" spans="1:2" x14ac:dyDescent="0.3">
      <c r="A45" s="6">
        <v>37135</v>
      </c>
      <c r="B45">
        <v>1.7880070193422162</v>
      </c>
    </row>
    <row r="46" spans="1:2" x14ac:dyDescent="0.3">
      <c r="A46" s="6">
        <v>37165</v>
      </c>
      <c r="B46">
        <v>1.8492766669311709</v>
      </c>
    </row>
    <row r="47" spans="1:2" x14ac:dyDescent="0.3">
      <c r="A47" s="6">
        <v>37196</v>
      </c>
      <c r="B47">
        <v>1.8859604049780612</v>
      </c>
    </row>
    <row r="48" spans="1:2" x14ac:dyDescent="0.3">
      <c r="A48" s="6">
        <v>37226</v>
      </c>
      <c r="B48">
        <v>1.8838790581385214</v>
      </c>
    </row>
    <row r="49" spans="1:2" x14ac:dyDescent="0.3">
      <c r="A49" s="6">
        <v>37257</v>
      </c>
      <c r="B49">
        <v>2.093574752222163</v>
      </c>
    </row>
    <row r="50" spans="1:2" x14ac:dyDescent="0.3">
      <c r="A50" s="6">
        <v>37288</v>
      </c>
      <c r="B50">
        <v>1.9658320899454036</v>
      </c>
    </row>
    <row r="51" spans="1:2" x14ac:dyDescent="0.3">
      <c r="A51" s="6">
        <v>37316</v>
      </c>
      <c r="B51">
        <v>1.9939302722791918</v>
      </c>
    </row>
    <row r="52" spans="1:2" x14ac:dyDescent="0.3">
      <c r="A52" s="6">
        <v>37347</v>
      </c>
      <c r="B52">
        <v>2.0476550375748146</v>
      </c>
    </row>
    <row r="53" spans="1:2" x14ac:dyDescent="0.3">
      <c r="A53" s="6">
        <v>37377</v>
      </c>
      <c r="B53">
        <v>2.1212826820235375</v>
      </c>
    </row>
    <row r="54" spans="1:2" x14ac:dyDescent="0.3">
      <c r="A54" s="6">
        <v>37408</v>
      </c>
      <c r="B54">
        <v>2.2116911853660506</v>
      </c>
    </row>
    <row r="55" spans="1:2" x14ac:dyDescent="0.3">
      <c r="A55" s="6">
        <v>37438</v>
      </c>
      <c r="B55">
        <v>2.2948149747701736</v>
      </c>
    </row>
    <row r="56" spans="1:2" x14ac:dyDescent="0.3">
      <c r="A56" s="6">
        <v>37469</v>
      </c>
      <c r="B56">
        <v>2.3287669450901678</v>
      </c>
    </row>
    <row r="57" spans="1:2" x14ac:dyDescent="0.3">
      <c r="A57" s="6">
        <v>37500</v>
      </c>
      <c r="B57">
        <v>2.3731256496078612</v>
      </c>
    </row>
    <row r="58" spans="1:2" x14ac:dyDescent="0.3">
      <c r="A58" s="6">
        <v>37530</v>
      </c>
      <c r="B58">
        <v>2.4161835123508424</v>
      </c>
    </row>
    <row r="59" spans="1:2" x14ac:dyDescent="0.3">
      <c r="A59" s="6">
        <v>37561</v>
      </c>
      <c r="B59">
        <v>2.4715993719535909</v>
      </c>
    </row>
    <row r="60" spans="1:2" x14ac:dyDescent="0.3">
      <c r="A60" s="6">
        <v>37591</v>
      </c>
      <c r="B60">
        <v>2.5287063258634661</v>
      </c>
    </row>
    <row r="61" spans="1:2" x14ac:dyDescent="0.3">
      <c r="A61" s="6">
        <v>37622</v>
      </c>
      <c r="B61">
        <v>2.7714434010248032</v>
      </c>
    </row>
    <row r="62" spans="1:2" x14ac:dyDescent="0.3">
      <c r="A62" s="6">
        <v>37653</v>
      </c>
      <c r="B62">
        <v>2.6450015805227562</v>
      </c>
    </row>
    <row r="63" spans="1:2" x14ac:dyDescent="0.3">
      <c r="A63" s="6">
        <v>37681</v>
      </c>
      <c r="B63">
        <v>2.7499795117420485</v>
      </c>
    </row>
    <row r="64" spans="1:2" x14ac:dyDescent="0.3">
      <c r="A64" s="6">
        <v>37712</v>
      </c>
      <c r="B64">
        <v>2.8857873930220244</v>
      </c>
    </row>
    <row r="65" spans="1:2" x14ac:dyDescent="0.3">
      <c r="A65" s="6">
        <v>37742</v>
      </c>
      <c r="B65">
        <v>3.0258880521585514</v>
      </c>
    </row>
    <row r="66" spans="1:2" x14ac:dyDescent="0.3">
      <c r="A66" s="6">
        <v>37773</v>
      </c>
      <c r="B66">
        <v>3.1834199910762253</v>
      </c>
    </row>
    <row r="67" spans="1:2" x14ac:dyDescent="0.3">
      <c r="A67" s="6">
        <v>37803</v>
      </c>
      <c r="B67">
        <v>3.4072948605042326</v>
      </c>
    </row>
    <row r="68" spans="1:2" x14ac:dyDescent="0.3">
      <c r="A68" s="6">
        <v>37834</v>
      </c>
      <c r="B68">
        <v>3.4320108542237682</v>
      </c>
    </row>
    <row r="69" spans="1:2" x14ac:dyDescent="0.3">
      <c r="A69" s="6">
        <v>37865</v>
      </c>
      <c r="B69">
        <v>3.5061588353823758</v>
      </c>
    </row>
    <row r="70" spans="1:2" x14ac:dyDescent="0.3">
      <c r="A70" s="6">
        <v>37895</v>
      </c>
      <c r="B70">
        <v>3.5695098298108703</v>
      </c>
    </row>
    <row r="71" spans="1:2" x14ac:dyDescent="0.3">
      <c r="A71" s="6">
        <v>37926</v>
      </c>
      <c r="B71">
        <v>3.5818678266706385</v>
      </c>
    </row>
    <row r="72" spans="1:2" x14ac:dyDescent="0.3">
      <c r="A72" s="6">
        <v>37956</v>
      </c>
      <c r="B72">
        <v>3.6881465996646425</v>
      </c>
    </row>
    <row r="73" spans="1:2" x14ac:dyDescent="0.3">
      <c r="A73" s="6">
        <v>37987</v>
      </c>
      <c r="B73">
        <v>4.1694580563082368</v>
      </c>
    </row>
    <row r="74" spans="1:2" x14ac:dyDescent="0.3">
      <c r="A74" s="6">
        <v>38018</v>
      </c>
      <c r="B74">
        <v>4.166986456936284</v>
      </c>
    </row>
    <row r="75" spans="1:2" x14ac:dyDescent="0.3">
      <c r="A75" s="6">
        <v>38047</v>
      </c>
      <c r="B75">
        <v>4.323347638256716</v>
      </c>
    </row>
    <row r="76" spans="1:2" x14ac:dyDescent="0.3">
      <c r="A76" s="6">
        <v>38078</v>
      </c>
      <c r="B76">
        <v>4.4354801992369257</v>
      </c>
    </row>
    <row r="77" spans="1:2" x14ac:dyDescent="0.3">
      <c r="A77" s="6">
        <v>38108</v>
      </c>
      <c r="B77">
        <v>4.5193844937058767</v>
      </c>
    </row>
    <row r="78" spans="1:2" x14ac:dyDescent="0.3">
      <c r="A78" s="6">
        <v>38139</v>
      </c>
      <c r="B78">
        <v>4.5723287539366719</v>
      </c>
    </row>
    <row r="79" spans="1:2" x14ac:dyDescent="0.3">
      <c r="A79" s="6">
        <v>38169</v>
      </c>
      <c r="B79">
        <v>4.7752600707918091</v>
      </c>
    </row>
    <row r="80" spans="1:2" x14ac:dyDescent="0.3">
      <c r="A80" s="6">
        <v>38200</v>
      </c>
      <c r="B80">
        <v>4.717892948526992</v>
      </c>
    </row>
    <row r="81" spans="1:2" x14ac:dyDescent="0.3">
      <c r="A81" s="6">
        <v>38231</v>
      </c>
      <c r="B81">
        <v>4.7478123093453775</v>
      </c>
    </row>
    <row r="82" spans="1:2" x14ac:dyDescent="0.3">
      <c r="A82" s="6">
        <v>38261</v>
      </c>
      <c r="B82">
        <v>4.8358792974934079</v>
      </c>
    </row>
    <row r="83" spans="1:2" x14ac:dyDescent="0.3">
      <c r="A83" s="6">
        <v>38292</v>
      </c>
      <c r="B83">
        <v>4.9273284742556909</v>
      </c>
    </row>
    <row r="84" spans="1:2" x14ac:dyDescent="0.3">
      <c r="A84" s="6">
        <v>38322</v>
      </c>
      <c r="B84">
        <v>5.1103569119577275</v>
      </c>
    </row>
    <row r="85" spans="1:2" x14ac:dyDescent="0.3">
      <c r="A85" s="6">
        <v>38353</v>
      </c>
      <c r="B85">
        <v>5.6637350029203892</v>
      </c>
    </row>
    <row r="86" spans="1:2" x14ac:dyDescent="0.3">
      <c r="A86" s="6">
        <v>38384</v>
      </c>
      <c r="B86">
        <v>5.4373885341204282</v>
      </c>
    </row>
    <row r="87" spans="1:2" x14ac:dyDescent="0.3">
      <c r="A87" s="6">
        <v>38412</v>
      </c>
      <c r="B87">
        <v>5.5944001363282183</v>
      </c>
    </row>
    <row r="88" spans="1:2" x14ac:dyDescent="0.3">
      <c r="A88" s="6">
        <v>38443</v>
      </c>
      <c r="B88">
        <v>5.8052665880090997</v>
      </c>
    </row>
    <row r="89" spans="1:2" x14ac:dyDescent="0.3">
      <c r="A89" s="6">
        <v>38473</v>
      </c>
      <c r="B89">
        <v>5.9546032237460853</v>
      </c>
    </row>
    <row r="90" spans="1:2" x14ac:dyDescent="0.3">
      <c r="A90" s="6">
        <v>38504</v>
      </c>
      <c r="B90">
        <v>6.0849475695722699</v>
      </c>
    </row>
    <row r="91" spans="1:2" x14ac:dyDescent="0.3">
      <c r="A91" s="6">
        <v>38534</v>
      </c>
      <c r="B91">
        <v>6.3941576594214116</v>
      </c>
    </row>
    <row r="92" spans="1:2" x14ac:dyDescent="0.3">
      <c r="A92" s="6">
        <v>38565</v>
      </c>
      <c r="B92">
        <v>6.470777239951973</v>
      </c>
    </row>
    <row r="93" spans="1:2" x14ac:dyDescent="0.3">
      <c r="A93" s="6">
        <v>38596</v>
      </c>
      <c r="B93">
        <v>6.6579683713330891</v>
      </c>
    </row>
    <row r="94" spans="1:2" x14ac:dyDescent="0.3">
      <c r="A94" s="6">
        <v>38626</v>
      </c>
      <c r="B94">
        <v>6.861810277430525</v>
      </c>
    </row>
    <row r="95" spans="1:2" x14ac:dyDescent="0.3">
      <c r="A95" s="6">
        <v>38657</v>
      </c>
      <c r="B95">
        <v>6.889908459764313</v>
      </c>
    </row>
    <row r="96" spans="1:2" x14ac:dyDescent="0.3">
      <c r="A96" s="6">
        <v>38687</v>
      </c>
      <c r="B96">
        <v>7.0467899777946315</v>
      </c>
    </row>
    <row r="97" spans="1:2" x14ac:dyDescent="0.3">
      <c r="A97" s="6">
        <v>38718</v>
      </c>
      <c r="B97">
        <v>7.8468076692427671</v>
      </c>
    </row>
    <row r="98" spans="1:2" x14ac:dyDescent="0.3">
      <c r="A98" s="6">
        <v>38749</v>
      </c>
      <c r="B98">
        <v>7.5736308965531594</v>
      </c>
    </row>
    <row r="99" spans="1:2" x14ac:dyDescent="0.3">
      <c r="A99" s="6">
        <v>38777</v>
      </c>
      <c r="B99">
        <v>7.6745762182708424</v>
      </c>
    </row>
    <row r="100" spans="1:2" x14ac:dyDescent="0.3">
      <c r="A100" s="6">
        <v>38808</v>
      </c>
      <c r="B100">
        <v>7.9977053151094069</v>
      </c>
    </row>
    <row r="101" spans="1:2" x14ac:dyDescent="0.3">
      <c r="A101" s="6">
        <v>38838</v>
      </c>
      <c r="B101">
        <v>8.2387512959636169</v>
      </c>
    </row>
    <row r="102" spans="1:2" x14ac:dyDescent="0.3">
      <c r="A102" s="6">
        <v>38869</v>
      </c>
      <c r="B102">
        <v>8.6680290816187142</v>
      </c>
    </row>
    <row r="103" spans="1:2" x14ac:dyDescent="0.3">
      <c r="A103" s="6">
        <v>38899</v>
      </c>
      <c r="B103">
        <v>9.1803005725004638</v>
      </c>
    </row>
    <row r="104" spans="1:2" x14ac:dyDescent="0.3">
      <c r="A104" s="6">
        <v>38930</v>
      </c>
      <c r="B104">
        <v>9.3655404412195136</v>
      </c>
    </row>
    <row r="105" spans="1:2" x14ac:dyDescent="0.3">
      <c r="A105" s="6">
        <v>38961</v>
      </c>
      <c r="B105">
        <v>9.6488637797518759</v>
      </c>
    </row>
    <row r="106" spans="1:2" x14ac:dyDescent="0.3">
      <c r="A106" s="6">
        <v>38991</v>
      </c>
      <c r="B106">
        <v>10.051734477380313</v>
      </c>
    </row>
    <row r="107" spans="1:2" x14ac:dyDescent="0.3">
      <c r="A107" s="6">
        <v>39022</v>
      </c>
      <c r="B107">
        <v>10.072938198308124</v>
      </c>
    </row>
    <row r="108" spans="1:2" x14ac:dyDescent="0.3">
      <c r="A108" s="6">
        <v>39052</v>
      </c>
      <c r="B108">
        <v>10.373432648266693</v>
      </c>
    </row>
    <row r="109" spans="1:2" x14ac:dyDescent="0.3">
      <c r="A109" s="6">
        <v>39083</v>
      </c>
      <c r="B109">
        <v>11.669461308412675</v>
      </c>
    </row>
    <row r="110" spans="1:2" x14ac:dyDescent="0.3">
      <c r="A110" s="6">
        <v>39114</v>
      </c>
      <c r="B110">
        <v>11.284672311452741</v>
      </c>
    </row>
    <row r="111" spans="1:2" x14ac:dyDescent="0.3">
      <c r="A111" s="6">
        <v>39142</v>
      </c>
      <c r="B111">
        <v>11.542889403733154</v>
      </c>
    </row>
    <row r="112" spans="1:2" x14ac:dyDescent="0.3">
      <c r="A112" s="6">
        <v>39173</v>
      </c>
      <c r="B112">
        <v>12.204107277819478</v>
      </c>
    </row>
    <row r="113" spans="1:2" x14ac:dyDescent="0.3">
      <c r="A113" s="6">
        <v>39203</v>
      </c>
      <c r="B113">
        <v>12.961977695766929</v>
      </c>
    </row>
    <row r="114" spans="1:2" x14ac:dyDescent="0.3">
      <c r="A114" s="6">
        <v>39234</v>
      </c>
      <c r="B114">
        <v>13.883884261505619</v>
      </c>
    </row>
    <row r="115" spans="1:2" x14ac:dyDescent="0.3">
      <c r="A115" s="6">
        <v>39264</v>
      </c>
      <c r="B115">
        <v>14.084734231521217</v>
      </c>
    </row>
    <row r="116" spans="1:2" x14ac:dyDescent="0.3">
      <c r="A116" s="6">
        <v>39295</v>
      </c>
      <c r="B116">
        <v>14.164085579778673</v>
      </c>
    </row>
    <row r="117" spans="1:2" x14ac:dyDescent="0.3">
      <c r="A117" s="6">
        <v>39326</v>
      </c>
      <c r="B117">
        <v>14.476417689887127</v>
      </c>
    </row>
    <row r="118" spans="1:2" x14ac:dyDescent="0.3">
      <c r="A118" s="6">
        <v>39356</v>
      </c>
      <c r="B118">
        <v>14.909988253398772</v>
      </c>
    </row>
    <row r="119" spans="1:2" x14ac:dyDescent="0.3">
      <c r="A119" s="6">
        <v>39387</v>
      </c>
      <c r="B119">
        <v>14.806441248131666</v>
      </c>
    </row>
    <row r="120" spans="1:2" x14ac:dyDescent="0.3">
      <c r="A120" s="6">
        <v>39417</v>
      </c>
      <c r="B120">
        <v>15.292695903519167</v>
      </c>
    </row>
    <row r="121" spans="1:2" x14ac:dyDescent="0.3">
      <c r="A121" s="6">
        <v>39448</v>
      </c>
      <c r="B121">
        <v>16.740532798774087</v>
      </c>
    </row>
    <row r="122" spans="1:2" x14ac:dyDescent="0.3">
      <c r="A122" s="6">
        <v>39479</v>
      </c>
      <c r="B122">
        <v>16.273140349119917</v>
      </c>
    </row>
    <row r="123" spans="1:2" x14ac:dyDescent="0.3">
      <c r="A123" s="6">
        <v>39508</v>
      </c>
      <c r="B123">
        <v>16.472429309005857</v>
      </c>
    </row>
    <row r="124" spans="1:2" x14ac:dyDescent="0.3">
      <c r="A124" s="6">
        <v>39539</v>
      </c>
      <c r="B124">
        <v>16.876861016763947</v>
      </c>
    </row>
    <row r="125" spans="1:2" x14ac:dyDescent="0.3">
      <c r="A125" s="6">
        <v>39569</v>
      </c>
      <c r="B125">
        <v>16.838616268587401</v>
      </c>
    </row>
    <row r="126" spans="1:2" x14ac:dyDescent="0.3">
      <c r="A126" s="6">
        <v>39600</v>
      </c>
      <c r="B126">
        <v>17.317846378391454</v>
      </c>
    </row>
    <row r="127" spans="1:2" x14ac:dyDescent="0.3">
      <c r="A127" s="6">
        <v>39630</v>
      </c>
      <c r="B127">
        <v>18.005211172149497</v>
      </c>
    </row>
    <row r="128" spans="1:2" x14ac:dyDescent="0.3">
      <c r="A128" s="6">
        <v>39661</v>
      </c>
      <c r="B128">
        <v>18.007032350634095</v>
      </c>
    </row>
    <row r="129" spans="1:2" x14ac:dyDescent="0.3">
      <c r="A129" s="6">
        <v>39692</v>
      </c>
      <c r="B129">
        <v>18.467530338882291</v>
      </c>
    </row>
    <row r="130" spans="1:2" x14ac:dyDescent="0.3">
      <c r="A130" s="6">
        <v>39722</v>
      </c>
      <c r="B130">
        <v>18.271233315078188</v>
      </c>
    </row>
    <row r="131" spans="1:2" x14ac:dyDescent="0.3">
      <c r="A131" s="6">
        <v>39753</v>
      </c>
      <c r="B131">
        <v>17.136118782464131</v>
      </c>
    </row>
    <row r="132" spans="1:2" x14ac:dyDescent="0.3">
      <c r="A132" s="6">
        <v>39783</v>
      </c>
      <c r="B132">
        <v>16.701767713887659</v>
      </c>
    </row>
    <row r="133" spans="1:2" x14ac:dyDescent="0.3">
      <c r="A133" s="6">
        <v>39814</v>
      </c>
      <c r="B133">
        <v>16.879592784490843</v>
      </c>
    </row>
    <row r="134" spans="1:2" x14ac:dyDescent="0.3">
      <c r="A134" s="6">
        <v>39845</v>
      </c>
      <c r="B134">
        <v>14.869792242560159</v>
      </c>
    </row>
    <row r="135" spans="1:2" x14ac:dyDescent="0.3">
      <c r="A135" s="6">
        <v>39873</v>
      </c>
      <c r="B135">
        <v>14.914411115432797</v>
      </c>
    </row>
    <row r="136" spans="1:2" x14ac:dyDescent="0.3">
      <c r="A136" s="6">
        <v>39904</v>
      </c>
      <c r="B136">
        <v>15.065829098009321</v>
      </c>
    </row>
    <row r="137" spans="1:2" x14ac:dyDescent="0.3">
      <c r="A137" s="6">
        <v>39934</v>
      </c>
      <c r="B137">
        <v>15.400275518287884</v>
      </c>
    </row>
    <row r="138" spans="1:2" x14ac:dyDescent="0.3">
      <c r="A138" s="6">
        <v>39965</v>
      </c>
      <c r="B138">
        <v>16.041460429043635</v>
      </c>
    </row>
    <row r="139" spans="1:2" x14ac:dyDescent="0.3">
      <c r="A139" s="6">
        <v>39995</v>
      </c>
      <c r="B139">
        <v>16.456298870999422</v>
      </c>
    </row>
    <row r="140" spans="1:2" x14ac:dyDescent="0.3">
      <c r="A140" s="6">
        <v>40026</v>
      </c>
      <c r="B140">
        <v>16.414151597498741</v>
      </c>
    </row>
    <row r="141" spans="1:2" x14ac:dyDescent="0.3">
      <c r="A141" s="6">
        <v>40057</v>
      </c>
      <c r="B141">
        <v>16.647262443527204</v>
      </c>
    </row>
    <row r="142" spans="1:2" x14ac:dyDescent="0.3">
      <c r="A142" s="6">
        <v>40087</v>
      </c>
      <c r="B142">
        <v>17.043498848104608</v>
      </c>
    </row>
    <row r="143" spans="1:2" x14ac:dyDescent="0.3">
      <c r="A143" s="6">
        <v>40118</v>
      </c>
      <c r="B143">
        <v>17.401230336150523</v>
      </c>
    </row>
    <row r="144" spans="1:2" x14ac:dyDescent="0.3">
      <c r="A144" s="6">
        <v>40148</v>
      </c>
      <c r="B144">
        <v>17.838833509163777</v>
      </c>
    </row>
    <row r="145" spans="1:2" x14ac:dyDescent="0.3">
      <c r="A145" s="6">
        <v>40179</v>
      </c>
      <c r="B145">
        <v>19.860731879599289</v>
      </c>
    </row>
    <row r="146" spans="1:2" x14ac:dyDescent="0.3">
      <c r="A146" s="6">
        <v>40210</v>
      </c>
      <c r="B146">
        <v>19.387875894491327</v>
      </c>
    </row>
    <row r="147" spans="1:2" x14ac:dyDescent="0.3">
      <c r="A147" s="6">
        <v>40238</v>
      </c>
      <c r="B147">
        <v>19.82014561622826</v>
      </c>
    </row>
    <row r="148" spans="1:2" x14ac:dyDescent="0.3">
      <c r="A148" s="6">
        <v>40269</v>
      </c>
      <c r="B148">
        <v>20.344384851437365</v>
      </c>
    </row>
    <row r="149" spans="1:2" x14ac:dyDescent="0.3">
      <c r="A149" s="6">
        <v>40299</v>
      </c>
      <c r="B149">
        <v>20.941731394385307</v>
      </c>
    </row>
    <row r="150" spans="1:2" x14ac:dyDescent="0.3">
      <c r="A150" s="6">
        <v>40330</v>
      </c>
      <c r="B150">
        <v>21.425644534578325</v>
      </c>
    </row>
    <row r="151" spans="1:2" x14ac:dyDescent="0.3">
      <c r="A151" s="6">
        <v>40360</v>
      </c>
      <c r="B151">
        <v>21.985396750237079</v>
      </c>
    </row>
    <row r="152" spans="1:2" x14ac:dyDescent="0.3">
      <c r="A152" s="6">
        <v>40391</v>
      </c>
      <c r="B152">
        <v>22.196653454450374</v>
      </c>
    </row>
    <row r="153" spans="1:2" x14ac:dyDescent="0.3">
      <c r="A153" s="6">
        <v>40422</v>
      </c>
      <c r="B153">
        <v>22.683688614902703</v>
      </c>
    </row>
    <row r="154" spans="1:2" x14ac:dyDescent="0.3">
      <c r="A154" s="6">
        <v>40452</v>
      </c>
      <c r="B154">
        <v>23.012151163017588</v>
      </c>
    </row>
    <row r="155" spans="1:2" x14ac:dyDescent="0.3">
      <c r="A155" s="6">
        <v>40483</v>
      </c>
      <c r="B155">
        <v>23.217814247599623</v>
      </c>
    </row>
    <row r="156" spans="1:2" x14ac:dyDescent="0.3">
      <c r="A156" s="6">
        <v>40513</v>
      </c>
      <c r="B156">
        <v>23.759744930944816</v>
      </c>
    </row>
    <row r="157" spans="1:2" x14ac:dyDescent="0.3">
      <c r="A157" s="6">
        <v>40544</v>
      </c>
      <c r="B157">
        <v>26.032315511367408</v>
      </c>
    </row>
    <row r="158" spans="1:2" x14ac:dyDescent="0.3">
      <c r="A158" s="6">
        <v>40575</v>
      </c>
      <c r="B158">
        <v>25.116262733614924</v>
      </c>
    </row>
    <row r="159" spans="1:2" x14ac:dyDescent="0.3">
      <c r="A159" s="6">
        <v>40603</v>
      </c>
      <c r="B159">
        <v>25.414155500024066</v>
      </c>
    </row>
    <row r="160" spans="1:2" x14ac:dyDescent="0.3">
      <c r="A160" s="6">
        <v>40634</v>
      </c>
      <c r="B160">
        <v>25.741967627251594</v>
      </c>
    </row>
    <row r="161" spans="1:2" x14ac:dyDescent="0.3">
      <c r="A161" s="6">
        <v>40664</v>
      </c>
      <c r="B161">
        <v>26.043893003162346</v>
      </c>
    </row>
    <row r="162" spans="1:2" x14ac:dyDescent="0.3">
      <c r="A162" s="6">
        <v>40695</v>
      </c>
      <c r="B162">
        <v>26.226140935799556</v>
      </c>
    </row>
    <row r="163" spans="1:2" x14ac:dyDescent="0.3">
      <c r="A163" s="6">
        <v>40725</v>
      </c>
      <c r="B163">
        <v>26.955913171413222</v>
      </c>
    </row>
    <row r="164" spans="1:2" x14ac:dyDescent="0.3">
      <c r="A164" s="6">
        <v>40756</v>
      </c>
      <c r="B164">
        <v>27.094062567887676</v>
      </c>
    </row>
    <row r="165" spans="1:2" x14ac:dyDescent="0.3">
      <c r="A165" s="6">
        <v>40787</v>
      </c>
      <c r="B165">
        <v>27.398199374815444</v>
      </c>
    </row>
    <row r="166" spans="1:2" x14ac:dyDescent="0.3">
      <c r="A166" s="6">
        <v>40817</v>
      </c>
      <c r="B166">
        <v>27.942601657532592</v>
      </c>
    </row>
    <row r="167" spans="1:2" x14ac:dyDescent="0.3">
      <c r="A167" s="6">
        <v>40848</v>
      </c>
      <c r="B167">
        <v>27.794695947747787</v>
      </c>
    </row>
    <row r="168" spans="1:2" x14ac:dyDescent="0.3">
      <c r="A168" s="6">
        <v>40878</v>
      </c>
      <c r="B168">
        <v>28.514451701696167</v>
      </c>
    </row>
    <row r="169" spans="1:2" x14ac:dyDescent="0.3">
      <c r="A169" s="6">
        <v>40909</v>
      </c>
      <c r="B169">
        <v>31.486614988559094</v>
      </c>
    </row>
    <row r="170" spans="1:2" x14ac:dyDescent="0.3">
      <c r="A170" s="6">
        <v>40940</v>
      </c>
      <c r="B170">
        <v>30.373484681937676</v>
      </c>
    </row>
    <row r="171" spans="1:2" x14ac:dyDescent="0.3">
      <c r="A171" s="6">
        <v>40969</v>
      </c>
      <c r="B171">
        <v>30.625067481167061</v>
      </c>
    </row>
    <row r="172" spans="1:2" x14ac:dyDescent="0.3">
      <c r="A172" s="6">
        <v>41000</v>
      </c>
      <c r="B172">
        <v>30.892130297515521</v>
      </c>
    </row>
    <row r="173" spans="1:2" x14ac:dyDescent="0.3">
      <c r="A173" s="6">
        <v>41030</v>
      </c>
      <c r="B173">
        <v>31.121078449864907</v>
      </c>
    </row>
    <row r="174" spans="1:2" x14ac:dyDescent="0.3">
      <c r="A174" s="6">
        <v>41061</v>
      </c>
      <c r="B174">
        <v>31.267423149520052</v>
      </c>
    </row>
    <row r="175" spans="1:2" x14ac:dyDescent="0.3">
      <c r="A175" s="6">
        <v>41091</v>
      </c>
      <c r="B175">
        <v>31.819890651240417</v>
      </c>
    </row>
    <row r="176" spans="1:2" x14ac:dyDescent="0.3">
      <c r="A176" s="6">
        <v>41122</v>
      </c>
      <c r="B176">
        <v>31.618650428692405</v>
      </c>
    </row>
    <row r="177" spans="1:2" x14ac:dyDescent="0.3">
      <c r="A177" s="6">
        <v>41153</v>
      </c>
      <c r="B177">
        <v>31.589901825471262</v>
      </c>
    </row>
    <row r="178" spans="1:2" x14ac:dyDescent="0.3">
      <c r="A178" s="6">
        <v>41183</v>
      </c>
      <c r="B178">
        <v>31.789711122067089</v>
      </c>
    </row>
    <row r="179" spans="1:2" x14ac:dyDescent="0.3">
      <c r="A179" s="6">
        <v>41214</v>
      </c>
      <c r="B179">
        <v>31.798817014490073</v>
      </c>
    </row>
    <row r="180" spans="1:2" x14ac:dyDescent="0.3">
      <c r="A180" s="6">
        <v>41244</v>
      </c>
      <c r="B180">
        <v>32.184126348159893</v>
      </c>
    </row>
    <row r="181" spans="1:2" x14ac:dyDescent="0.3">
      <c r="A181" s="6">
        <v>41275</v>
      </c>
      <c r="B181">
        <v>35.336846473352907</v>
      </c>
    </row>
    <row r="182" spans="1:2" x14ac:dyDescent="0.3">
      <c r="A182" s="6">
        <v>41306</v>
      </c>
      <c r="B182">
        <v>34.275489669365044</v>
      </c>
    </row>
    <row r="183" spans="1:2" x14ac:dyDescent="0.3">
      <c r="A183" s="6">
        <v>41334</v>
      </c>
      <c r="B183">
        <v>34.821452962211843</v>
      </c>
    </row>
    <row r="184" spans="1:2" x14ac:dyDescent="0.3">
      <c r="A184" s="6">
        <v>41365</v>
      </c>
      <c r="B184">
        <v>35.381075093693127</v>
      </c>
    </row>
    <row r="185" spans="1:2" x14ac:dyDescent="0.3">
      <c r="A185" s="6">
        <v>41395</v>
      </c>
      <c r="B185">
        <v>35.613275350479292</v>
      </c>
    </row>
    <row r="186" spans="1:2" x14ac:dyDescent="0.3">
      <c r="A186" s="6">
        <v>41426</v>
      </c>
      <c r="B186">
        <v>35.894647426349593</v>
      </c>
    </row>
    <row r="187" spans="1:2" x14ac:dyDescent="0.3">
      <c r="A187" s="6">
        <v>41456</v>
      </c>
      <c r="B187">
        <v>36.699738400719106</v>
      </c>
    </row>
    <row r="188" spans="1:2" x14ac:dyDescent="0.3">
      <c r="A188" s="6">
        <v>41487</v>
      </c>
      <c r="B188">
        <v>37.001013355742501</v>
      </c>
    </row>
    <row r="189" spans="1:2" x14ac:dyDescent="0.3">
      <c r="A189" s="6">
        <v>41518</v>
      </c>
      <c r="B189">
        <v>37.073860495126397</v>
      </c>
    </row>
    <row r="190" spans="1:2" x14ac:dyDescent="0.3">
      <c r="A190" s="6">
        <v>41548</v>
      </c>
      <c r="B190">
        <v>36.882246501711251</v>
      </c>
    </row>
    <row r="191" spans="1:2" x14ac:dyDescent="0.3">
      <c r="A191" s="6">
        <v>41579</v>
      </c>
      <c r="B191">
        <v>36.783122358478174</v>
      </c>
    </row>
    <row r="192" spans="1:2" x14ac:dyDescent="0.3">
      <c r="A192" s="6">
        <v>41609</v>
      </c>
      <c r="B192">
        <v>37.559594813804011</v>
      </c>
    </row>
    <row r="193" spans="1:2" x14ac:dyDescent="0.3">
      <c r="A193" s="6">
        <v>41640</v>
      </c>
      <c r="B193">
        <v>40.528505996230159</v>
      </c>
    </row>
    <row r="194" spans="1:2" x14ac:dyDescent="0.3">
      <c r="A194" s="6">
        <v>41671</v>
      </c>
      <c r="B194">
        <v>38.844696403042413</v>
      </c>
    </row>
    <row r="195" spans="1:2" x14ac:dyDescent="0.3">
      <c r="A195" s="6">
        <v>41699</v>
      </c>
      <c r="B195">
        <v>39.245095501298891</v>
      </c>
    </row>
    <row r="196" spans="1:2" x14ac:dyDescent="0.3">
      <c r="A196" s="6">
        <v>41730</v>
      </c>
      <c r="B196">
        <v>38.399938600268229</v>
      </c>
    </row>
    <row r="197" spans="1:2" x14ac:dyDescent="0.3">
      <c r="A197" s="6">
        <v>41760</v>
      </c>
      <c r="B197">
        <v>38.867851386632289</v>
      </c>
    </row>
    <row r="198" spans="1:2" x14ac:dyDescent="0.3">
      <c r="A198" s="6">
        <v>41791</v>
      </c>
      <c r="B198">
        <v>38.883201319573892</v>
      </c>
    </row>
    <row r="199" spans="1:2" x14ac:dyDescent="0.3">
      <c r="A199" s="6">
        <v>41821</v>
      </c>
      <c r="B199">
        <v>39.120344775103966</v>
      </c>
    </row>
    <row r="200" spans="1:2" x14ac:dyDescent="0.3">
      <c r="A200" s="6">
        <v>41852</v>
      </c>
      <c r="B200">
        <v>39.257193329803712</v>
      </c>
    </row>
    <row r="201" spans="1:2" x14ac:dyDescent="0.3">
      <c r="A201" s="6">
        <v>41883</v>
      </c>
      <c r="B201">
        <v>39.465848350467589</v>
      </c>
    </row>
    <row r="202" spans="1:2" x14ac:dyDescent="0.3">
      <c r="A202" s="6">
        <v>41913</v>
      </c>
      <c r="B202">
        <v>39.412383753526903</v>
      </c>
    </row>
    <row r="203" spans="1:2" x14ac:dyDescent="0.3">
      <c r="A203" s="6">
        <v>41944</v>
      </c>
      <c r="B203">
        <v>38.805671149801036</v>
      </c>
    </row>
    <row r="204" spans="1:2" x14ac:dyDescent="0.3">
      <c r="A204" s="6">
        <v>41974</v>
      </c>
      <c r="B204">
        <v>39.209842689204187</v>
      </c>
    </row>
    <row r="205" spans="1:2" x14ac:dyDescent="0.3">
      <c r="A205" s="6">
        <v>42005</v>
      </c>
      <c r="B205">
        <v>41.127023296775342</v>
      </c>
    </row>
    <row r="206" spans="1:2" x14ac:dyDescent="0.3">
      <c r="A206" s="6">
        <v>42036</v>
      </c>
      <c r="B206">
        <v>40.369933383892715</v>
      </c>
    </row>
    <row r="207" spans="1:2" x14ac:dyDescent="0.3">
      <c r="A207" s="6">
        <v>42064</v>
      </c>
      <c r="B207">
        <v>40.618784415395204</v>
      </c>
    </row>
    <row r="208" spans="1:2" x14ac:dyDescent="0.3">
      <c r="A208" s="6">
        <v>42095</v>
      </c>
      <c r="B208">
        <v>40.363559259196627</v>
      </c>
    </row>
    <row r="209" spans="1:2" x14ac:dyDescent="0.3">
      <c r="A209" s="6">
        <v>42125</v>
      </c>
      <c r="B209">
        <v>41.232651648881991</v>
      </c>
    </row>
    <row r="210" spans="1:2" x14ac:dyDescent="0.3">
      <c r="A210" s="6">
        <v>42156</v>
      </c>
      <c r="B210">
        <v>41.393305608058974</v>
      </c>
    </row>
    <row r="211" spans="1:2" x14ac:dyDescent="0.3">
      <c r="A211" s="6">
        <v>42186</v>
      </c>
      <c r="B211">
        <v>41.544073169748145</v>
      </c>
    </row>
    <row r="212" spans="1:2" x14ac:dyDescent="0.3">
      <c r="A212" s="6">
        <v>42217</v>
      </c>
      <c r="B212">
        <v>41.721247819463976</v>
      </c>
    </row>
    <row r="213" spans="1:2" x14ac:dyDescent="0.3">
      <c r="A213" s="6">
        <v>42248</v>
      </c>
      <c r="B213">
        <v>42.096540671468503</v>
      </c>
    </row>
    <row r="214" spans="1:2" x14ac:dyDescent="0.3">
      <c r="A214" s="6">
        <v>42278</v>
      </c>
      <c r="B214">
        <v>41.695230983969722</v>
      </c>
    </row>
    <row r="215" spans="1:2" x14ac:dyDescent="0.3">
      <c r="A215" s="6">
        <v>42309</v>
      </c>
      <c r="B215">
        <v>41.836372316526024</v>
      </c>
    </row>
    <row r="216" spans="1:2" x14ac:dyDescent="0.3">
      <c r="A216" s="6">
        <v>42339</v>
      </c>
      <c r="B216">
        <v>42.596063912958073</v>
      </c>
    </row>
    <row r="217" spans="1:2" x14ac:dyDescent="0.3">
      <c r="A217" s="6">
        <v>42370</v>
      </c>
      <c r="B217">
        <v>45.763223381850388</v>
      </c>
    </row>
    <row r="218" spans="1:2" x14ac:dyDescent="0.3">
      <c r="A218" s="6">
        <v>42401</v>
      </c>
      <c r="B218">
        <v>44.185042140769291</v>
      </c>
    </row>
    <row r="219" spans="1:2" x14ac:dyDescent="0.3">
      <c r="A219" s="6">
        <v>42430</v>
      </c>
      <c r="B219">
        <v>44.631360953673124</v>
      </c>
    </row>
    <row r="220" spans="1:2" x14ac:dyDescent="0.3">
      <c r="A220" s="6">
        <v>42461</v>
      </c>
      <c r="B220">
        <v>45.125420659708901</v>
      </c>
    </row>
    <row r="221" spans="1:2" x14ac:dyDescent="0.3">
      <c r="A221" s="6">
        <v>42491</v>
      </c>
      <c r="B221">
        <v>45.666700922166733</v>
      </c>
    </row>
    <row r="222" spans="1:2" x14ac:dyDescent="0.3">
      <c r="A222" s="6">
        <v>42522</v>
      </c>
      <c r="B222">
        <v>46.365773291897192</v>
      </c>
    </row>
    <row r="223" spans="1:2" x14ac:dyDescent="0.3">
      <c r="A223" s="6">
        <v>42552</v>
      </c>
      <c r="B223">
        <v>46.644153431685652</v>
      </c>
    </row>
    <row r="224" spans="1:2" x14ac:dyDescent="0.3">
      <c r="A224" s="6">
        <v>42583</v>
      </c>
      <c r="B224">
        <v>46.871540573905371</v>
      </c>
    </row>
    <row r="225" spans="1:2" x14ac:dyDescent="0.3">
      <c r="A225" s="6">
        <v>42614</v>
      </c>
      <c r="B225">
        <v>47.050926654638218</v>
      </c>
    </row>
    <row r="226" spans="1:2" x14ac:dyDescent="0.3">
      <c r="A226" s="6">
        <v>42644</v>
      </c>
      <c r="B226">
        <v>47.023869145724206</v>
      </c>
    </row>
    <row r="227" spans="1:2" x14ac:dyDescent="0.3">
      <c r="A227" s="6">
        <v>42675</v>
      </c>
      <c r="B227">
        <v>46.896646820157329</v>
      </c>
    </row>
    <row r="228" spans="1:2" x14ac:dyDescent="0.3">
      <c r="A228" s="6">
        <v>42705</v>
      </c>
      <c r="B228">
        <v>47.393568378097463</v>
      </c>
    </row>
    <row r="229" spans="1:2" x14ac:dyDescent="0.3">
      <c r="A229" s="6">
        <v>42736</v>
      </c>
      <c r="B229">
        <v>49.975739300901616</v>
      </c>
    </row>
    <row r="230" spans="1:2" x14ac:dyDescent="0.3">
      <c r="A230" s="6">
        <v>42767</v>
      </c>
      <c r="B230">
        <v>49.453841580886994</v>
      </c>
    </row>
    <row r="231" spans="1:2" x14ac:dyDescent="0.3">
      <c r="A231" s="6">
        <v>42795</v>
      </c>
      <c r="B231">
        <v>50.033366591521379</v>
      </c>
    </row>
    <row r="232" spans="1:2" x14ac:dyDescent="0.3">
      <c r="A232" s="6">
        <v>42826</v>
      </c>
      <c r="B232">
        <v>50.154214792392153</v>
      </c>
    </row>
    <row r="233" spans="1:2" x14ac:dyDescent="0.3">
      <c r="A233" s="6">
        <v>42856</v>
      </c>
      <c r="B233">
        <v>50.295486209125933</v>
      </c>
    </row>
    <row r="234" spans="1:2" x14ac:dyDescent="0.3">
      <c r="A234" s="6">
        <v>42887</v>
      </c>
      <c r="B234">
        <v>51.022786845367634</v>
      </c>
    </row>
    <row r="235" spans="1:2" x14ac:dyDescent="0.3">
      <c r="A235" s="6">
        <v>42917</v>
      </c>
      <c r="B235">
        <v>51.543383723607541</v>
      </c>
    </row>
    <row r="236" spans="1:2" x14ac:dyDescent="0.3">
      <c r="A236" s="6">
        <v>42948</v>
      </c>
      <c r="B236">
        <v>51.0917314594274</v>
      </c>
    </row>
    <row r="237" spans="1:2" x14ac:dyDescent="0.3">
      <c r="A237" s="6">
        <v>42979</v>
      </c>
      <c r="B237">
        <v>51.278272169921159</v>
      </c>
    </row>
    <row r="238" spans="1:2" x14ac:dyDescent="0.3">
      <c r="A238" s="6">
        <v>43009</v>
      </c>
      <c r="B238">
        <v>51.475609867145032</v>
      </c>
    </row>
    <row r="239" spans="1:2" x14ac:dyDescent="0.3">
      <c r="A239" s="6">
        <v>43040</v>
      </c>
      <c r="B239">
        <v>51.601141098404774</v>
      </c>
    </row>
    <row r="240" spans="1:2" x14ac:dyDescent="0.3">
      <c r="A240" s="6">
        <v>43070</v>
      </c>
      <c r="B240">
        <v>52.182487287523756</v>
      </c>
    </row>
    <row r="241" spans="1:2" x14ac:dyDescent="0.3">
      <c r="A241" s="6">
        <v>43101</v>
      </c>
      <c r="B241">
        <v>55.210586770699308</v>
      </c>
    </row>
    <row r="242" spans="1:2" x14ac:dyDescent="0.3">
      <c r="A242" s="6">
        <v>43132</v>
      </c>
      <c r="B242">
        <v>54.111765723599738</v>
      </c>
    </row>
    <row r="243" spans="1:2" x14ac:dyDescent="0.3">
      <c r="A243" s="6">
        <v>43160</v>
      </c>
      <c r="B243">
        <v>54.694542838670898</v>
      </c>
    </row>
    <row r="244" spans="1:2" x14ac:dyDescent="0.3">
      <c r="A244" s="6">
        <v>43191</v>
      </c>
      <c r="B244">
        <v>55.125771886988069</v>
      </c>
    </row>
    <row r="245" spans="1:2" x14ac:dyDescent="0.3">
      <c r="A245" s="6">
        <v>43221</v>
      </c>
      <c r="B245">
        <v>56.094899009148818</v>
      </c>
    </row>
    <row r="246" spans="1:2" x14ac:dyDescent="0.3">
      <c r="A246" s="6">
        <v>43252</v>
      </c>
      <c r="B246">
        <v>56.271032985444883</v>
      </c>
    </row>
    <row r="247" spans="1:2" x14ac:dyDescent="0.3">
      <c r="A247" s="6">
        <v>43282</v>
      </c>
      <c r="B247">
        <v>57.401854740202381</v>
      </c>
    </row>
    <row r="248" spans="1:2" x14ac:dyDescent="0.3">
      <c r="A248" s="6">
        <v>43313</v>
      </c>
      <c r="B248">
        <v>57.120352580154623</v>
      </c>
    </row>
    <row r="249" spans="1:2" x14ac:dyDescent="0.3">
      <c r="A249" s="6">
        <v>43344</v>
      </c>
      <c r="B249">
        <v>57.717178786392672</v>
      </c>
    </row>
    <row r="250" spans="1:2" x14ac:dyDescent="0.3">
      <c r="A250" s="6">
        <v>43374</v>
      </c>
      <c r="B250">
        <v>57.568362487365569</v>
      </c>
    </row>
    <row r="251" spans="1:2" x14ac:dyDescent="0.3">
      <c r="A251" s="6">
        <v>43405</v>
      </c>
      <c r="B251">
        <v>57.521141930943514</v>
      </c>
    </row>
    <row r="252" spans="1:2" x14ac:dyDescent="0.3">
      <c r="A252" s="6">
        <v>43435</v>
      </c>
      <c r="B252">
        <v>58.396868613679906</v>
      </c>
    </row>
    <row r="253" spans="1:2" x14ac:dyDescent="0.3">
      <c r="A253" s="6">
        <v>43466</v>
      </c>
      <c r="B253">
        <v>61.281745417459639</v>
      </c>
    </row>
    <row r="254" spans="1:2" x14ac:dyDescent="0.3">
      <c r="A254" s="6">
        <v>43497</v>
      </c>
      <c r="B254">
        <v>59.476046949981324</v>
      </c>
    </row>
    <row r="255" spans="1:2" x14ac:dyDescent="0.3">
      <c r="A255" s="6">
        <v>43525</v>
      </c>
      <c r="B255">
        <v>60.11528059807501</v>
      </c>
    </row>
    <row r="256" spans="1:2" x14ac:dyDescent="0.3">
      <c r="A256" s="6">
        <v>43556</v>
      </c>
      <c r="B256">
        <v>60.022400495360543</v>
      </c>
    </row>
    <row r="257" spans="1:2" x14ac:dyDescent="0.3">
      <c r="A257" s="6">
        <v>43586</v>
      </c>
      <c r="B257">
        <v>60.405758566368299</v>
      </c>
    </row>
    <row r="258" spans="1:2" x14ac:dyDescent="0.3">
      <c r="A258" s="6">
        <v>43617</v>
      </c>
      <c r="B258">
        <v>60.795230593717193</v>
      </c>
    </row>
    <row r="259" spans="1:2" x14ac:dyDescent="0.3">
      <c r="A259" s="6">
        <v>43647</v>
      </c>
      <c r="B259">
        <v>61.594077527568089</v>
      </c>
    </row>
    <row r="260" spans="1:2" x14ac:dyDescent="0.3">
      <c r="A260" s="6">
        <v>43678</v>
      </c>
      <c r="B260">
        <v>61.596158874407628</v>
      </c>
    </row>
    <row r="261" spans="1:2" x14ac:dyDescent="0.3">
      <c r="A261" s="6">
        <v>43709</v>
      </c>
      <c r="B261">
        <v>61.899385092093091</v>
      </c>
    </row>
    <row r="262" spans="1:2" x14ac:dyDescent="0.3">
      <c r="A262" s="6">
        <v>43739</v>
      </c>
      <c r="B262">
        <v>62.78746977168926</v>
      </c>
    </row>
    <row r="263" spans="1:2" x14ac:dyDescent="0.3">
      <c r="A263" s="6">
        <v>43770</v>
      </c>
      <c r="B263">
        <v>62.547594548432293</v>
      </c>
    </row>
    <row r="264" spans="1:2" x14ac:dyDescent="0.3">
      <c r="A264" s="6">
        <v>43800</v>
      </c>
      <c r="B264">
        <v>63.995301359509739</v>
      </c>
    </row>
    <row r="265" spans="1:2" x14ac:dyDescent="0.3">
      <c r="A265" s="6">
        <v>43831</v>
      </c>
      <c r="B265">
        <v>67.20187633417585</v>
      </c>
    </row>
    <row r="266" spans="1:2" x14ac:dyDescent="0.3">
      <c r="A266" s="6">
        <v>43862</v>
      </c>
      <c r="B266">
        <v>65.852383077089186</v>
      </c>
    </row>
    <row r="267" spans="1:2" x14ac:dyDescent="0.3">
      <c r="A267" s="6">
        <v>43891</v>
      </c>
      <c r="B267">
        <v>66.751654995947874</v>
      </c>
    </row>
    <row r="268" spans="1:2" x14ac:dyDescent="0.3">
      <c r="A268" s="6">
        <v>43922</v>
      </c>
      <c r="B268">
        <v>68.069147545376609</v>
      </c>
    </row>
    <row r="269" spans="1:2" x14ac:dyDescent="0.3">
      <c r="A269" s="6">
        <v>43952</v>
      </c>
      <c r="B269">
        <v>68.881783402039446</v>
      </c>
    </row>
    <row r="270" spans="1:2" x14ac:dyDescent="0.3">
      <c r="A270" s="6">
        <v>43983</v>
      </c>
      <c r="B270">
        <v>69.033071300438507</v>
      </c>
    </row>
    <row r="271" spans="1:2" x14ac:dyDescent="0.3">
      <c r="A271" s="6">
        <v>44013</v>
      </c>
      <c r="B271">
        <v>70.756166315222572</v>
      </c>
    </row>
    <row r="272" spans="1:2" x14ac:dyDescent="0.3">
      <c r="A272" s="6">
        <v>44044</v>
      </c>
      <c r="B272">
        <v>71.139654470407805</v>
      </c>
    </row>
    <row r="273" spans="1:2" x14ac:dyDescent="0.3">
      <c r="A273" s="6">
        <v>44075</v>
      </c>
      <c r="B273">
        <v>71.929005259303281</v>
      </c>
    </row>
    <row r="274" spans="1:2" x14ac:dyDescent="0.3">
      <c r="A274" s="6">
        <v>44105</v>
      </c>
      <c r="B274">
        <v>72.878229502310944</v>
      </c>
    </row>
    <row r="275" spans="1:2" x14ac:dyDescent="0.3">
      <c r="A275" s="6">
        <v>44136</v>
      </c>
      <c r="B275">
        <v>72.680111300022233</v>
      </c>
    </row>
    <row r="276" spans="1:2" x14ac:dyDescent="0.3">
      <c r="A276" s="6">
        <v>44166</v>
      </c>
      <c r="B276">
        <v>73.006622585475057</v>
      </c>
    </row>
    <row r="277" spans="1:2" x14ac:dyDescent="0.3">
      <c r="A277" s="6">
        <v>44197</v>
      </c>
      <c r="B277">
        <v>76.297101854610119</v>
      </c>
    </row>
    <row r="278" spans="1:2" x14ac:dyDescent="0.3">
      <c r="A278" s="6">
        <v>44228</v>
      </c>
      <c r="B278">
        <v>74.92640487659564</v>
      </c>
    </row>
    <row r="279" spans="1:2" x14ac:dyDescent="0.3">
      <c r="A279" s="6">
        <v>44256</v>
      </c>
      <c r="B279">
        <v>75.68063293757389</v>
      </c>
    </row>
    <row r="280" spans="1:2" x14ac:dyDescent="0.3">
      <c r="A280" s="6">
        <v>44287</v>
      </c>
      <c r="B280">
        <v>75.789123141584923</v>
      </c>
    </row>
    <row r="281" spans="1:2" x14ac:dyDescent="0.3">
      <c r="A281" s="6">
        <v>44317</v>
      </c>
      <c r="B281">
        <v>77.018028366155733</v>
      </c>
    </row>
    <row r="282" spans="1:2" x14ac:dyDescent="0.3">
      <c r="A282" s="6">
        <v>44348</v>
      </c>
      <c r="B282">
        <v>77.002158096504246</v>
      </c>
    </row>
    <row r="283" spans="1:2" x14ac:dyDescent="0.3">
      <c r="A283" s="6">
        <v>44378</v>
      </c>
      <c r="B283">
        <v>77.509226220287147</v>
      </c>
    </row>
    <row r="284" spans="1:2" x14ac:dyDescent="0.3">
      <c r="A284" s="6">
        <v>44409</v>
      </c>
      <c r="B284">
        <v>77.243594329890854</v>
      </c>
    </row>
    <row r="285" spans="1:2" x14ac:dyDescent="0.3">
      <c r="A285" s="6">
        <v>44440</v>
      </c>
      <c r="B285">
        <v>77.812322353795139</v>
      </c>
    </row>
    <row r="286" spans="1:2" x14ac:dyDescent="0.3">
      <c r="A286" s="6">
        <v>44470</v>
      </c>
      <c r="B286">
        <v>78.839076766575644</v>
      </c>
    </row>
    <row r="287" spans="1:2" x14ac:dyDescent="0.3">
      <c r="A287" s="6">
        <v>44501</v>
      </c>
      <c r="B287">
        <v>79.109001434828471</v>
      </c>
    </row>
    <row r="288" spans="1:2" x14ac:dyDescent="0.3">
      <c r="A288" s="6">
        <v>44531</v>
      </c>
      <c r="B288">
        <v>81.058703086767451</v>
      </c>
    </row>
    <row r="289" spans="1:5" x14ac:dyDescent="0.3">
      <c r="A289" s="6">
        <v>44562</v>
      </c>
      <c r="B289">
        <v>86.184540015844235</v>
      </c>
    </row>
    <row r="290" spans="1:5" x14ac:dyDescent="0.3">
      <c r="A290" s="6">
        <v>44593</v>
      </c>
      <c r="B290">
        <v>84.958366559000325</v>
      </c>
    </row>
    <row r="291" spans="1:5" x14ac:dyDescent="0.3">
      <c r="A291" s="6">
        <v>44621</v>
      </c>
      <c r="B291">
        <v>86.713722449797245</v>
      </c>
    </row>
    <row r="292" spans="1:5" x14ac:dyDescent="0.3">
      <c r="A292" s="6">
        <v>44652</v>
      </c>
      <c r="B292">
        <v>88.721961981598298</v>
      </c>
    </row>
    <row r="293" spans="1:5" x14ac:dyDescent="0.3">
      <c r="A293" s="6">
        <v>44682</v>
      </c>
      <c r="B293">
        <v>89.07553077596512</v>
      </c>
    </row>
    <row r="294" spans="1:5" x14ac:dyDescent="0.3">
      <c r="A294" s="6">
        <v>44713</v>
      </c>
      <c r="B294">
        <v>89.749509907861366</v>
      </c>
    </row>
    <row r="295" spans="1:5" x14ac:dyDescent="0.3">
      <c r="A295" s="6">
        <v>44743</v>
      </c>
      <c r="B295">
        <v>90.568767049157501</v>
      </c>
    </row>
    <row r="296" spans="1:5" x14ac:dyDescent="0.3">
      <c r="A296" s="6">
        <v>44774</v>
      </c>
      <c r="B296">
        <v>92.13263903071676</v>
      </c>
    </row>
    <row r="297" spans="1:5" x14ac:dyDescent="0.3">
      <c r="A297" s="6">
        <v>44805</v>
      </c>
      <c r="B297">
        <v>95.395020117518044</v>
      </c>
    </row>
    <row r="298" spans="1:5" x14ac:dyDescent="0.3">
      <c r="A298" s="6">
        <v>44835</v>
      </c>
      <c r="B298">
        <v>97.689054587223396</v>
      </c>
    </row>
    <row r="299" spans="1:5" x14ac:dyDescent="0.3">
      <c r="A299" s="6">
        <v>44866</v>
      </c>
      <c r="B299">
        <v>98.391118893035667</v>
      </c>
    </row>
    <row r="300" spans="1:5" x14ac:dyDescent="0.3">
      <c r="A300" s="6">
        <v>44896</v>
      </c>
      <c r="B300">
        <v>100</v>
      </c>
      <c r="C300">
        <v>100</v>
      </c>
      <c r="D300" s="16">
        <v>100</v>
      </c>
      <c r="E300" s="16">
        <v>100</v>
      </c>
    </row>
    <row r="301" spans="1:5" x14ac:dyDescent="0.3">
      <c r="A301" s="6">
        <v>44927</v>
      </c>
      <c r="C301">
        <f t="shared" ref="C301:C315" si="0">_xlfn.FORECAST.ETS(A301,$B$2:$B$300,$A$2:$A$300,1,1)</f>
        <v>100.29462764475409</v>
      </c>
      <c r="D301" s="16">
        <f t="shared" ref="D301:D315" si="1">C301-_xlfn.FORECAST.ETS.CONFINT(A301,$B$2:$B$300,$A$2:$A$300,0.92,1,1)</f>
        <v>98.317226199653817</v>
      </c>
      <c r="E301" s="16">
        <f t="shared" ref="E301:E315" si="2">C301+_xlfn.FORECAST.ETS.CONFINT(A301,$B$2:$B$300,$A$2:$A$300,0.92,1,1)</f>
        <v>102.27202908985436</v>
      </c>
    </row>
    <row r="302" spans="1:5" x14ac:dyDescent="0.3">
      <c r="A302" s="6">
        <v>44958</v>
      </c>
      <c r="C302">
        <f t="shared" si="0"/>
        <v>100.58925528950812</v>
      </c>
      <c r="D302" s="16">
        <f t="shared" si="1"/>
        <v>97.794185231828777</v>
      </c>
      <c r="E302" s="16">
        <f t="shared" si="2"/>
        <v>103.38432534718746</v>
      </c>
    </row>
    <row r="303" spans="1:5" x14ac:dyDescent="0.3">
      <c r="A303" s="6">
        <v>44986</v>
      </c>
      <c r="C303">
        <f t="shared" si="0"/>
        <v>100.88388293426219</v>
      </c>
      <c r="D303" s="16">
        <f t="shared" si="1"/>
        <v>97.460064436967073</v>
      </c>
      <c r="E303" s="16">
        <f t="shared" si="2"/>
        <v>104.30770143155731</v>
      </c>
    </row>
    <row r="304" spans="1:5" x14ac:dyDescent="0.3">
      <c r="A304" s="6">
        <v>45017</v>
      </c>
      <c r="C304">
        <f t="shared" si="0"/>
        <v>101.17851057901622</v>
      </c>
      <c r="D304" s="16">
        <f t="shared" si="1"/>
        <v>97.223706700115088</v>
      </c>
      <c r="E304" s="16">
        <f t="shared" si="2"/>
        <v>105.13331445791735</v>
      </c>
    </row>
    <row r="305" spans="1:5" x14ac:dyDescent="0.3">
      <c r="A305" s="6">
        <v>45047</v>
      </c>
      <c r="C305">
        <f t="shared" si="0"/>
        <v>101.47313822377031</v>
      </c>
      <c r="D305" s="16">
        <f t="shared" si="1"/>
        <v>97.049763233785583</v>
      </c>
      <c r="E305" s="16">
        <f t="shared" si="2"/>
        <v>105.89651321375503</v>
      </c>
    </row>
    <row r="306" spans="1:5" x14ac:dyDescent="0.3">
      <c r="A306" s="6">
        <v>45078</v>
      </c>
      <c r="C306">
        <f t="shared" si="0"/>
        <v>101.76776586852434</v>
      </c>
      <c r="D306" s="16">
        <f t="shared" si="1"/>
        <v>96.920100588515226</v>
      </c>
      <c r="E306" s="16">
        <f t="shared" si="2"/>
        <v>106.61543114853345</v>
      </c>
    </row>
    <row r="307" spans="1:5" x14ac:dyDescent="0.3">
      <c r="A307" s="6">
        <v>45108</v>
      </c>
      <c r="C307">
        <f t="shared" si="0"/>
        <v>102.06239351327842</v>
      </c>
      <c r="D307" s="16">
        <f t="shared" si="1"/>
        <v>96.823947308939324</v>
      </c>
      <c r="E307" s="16">
        <f t="shared" si="2"/>
        <v>107.30083971761752</v>
      </c>
    </row>
    <row r="308" spans="1:5" x14ac:dyDescent="0.3">
      <c r="A308" s="6">
        <v>45139</v>
      </c>
      <c r="C308">
        <f t="shared" si="0"/>
        <v>102.35702115803245</v>
      </c>
      <c r="D308" s="16">
        <f t="shared" si="1"/>
        <v>96.754286644555833</v>
      </c>
      <c r="E308" s="16">
        <f t="shared" si="2"/>
        <v>107.95975567150907</v>
      </c>
    </row>
    <row r="309" spans="1:5" x14ac:dyDescent="0.3">
      <c r="A309" s="6">
        <v>45170</v>
      </c>
      <c r="C309">
        <f t="shared" si="0"/>
        <v>102.65164880278653</v>
      </c>
      <c r="D309" s="16">
        <f t="shared" si="1"/>
        <v>96.706246153219311</v>
      </c>
      <c r="E309" s="16">
        <f t="shared" si="2"/>
        <v>108.59705145235374</v>
      </c>
    </row>
    <row r="310" spans="1:5" x14ac:dyDescent="0.3">
      <c r="A310" s="6">
        <v>45200</v>
      </c>
      <c r="C310">
        <f t="shared" si="0"/>
        <v>102.94627644754055</v>
      </c>
      <c r="D310" s="16">
        <f t="shared" si="1"/>
        <v>96.676279448584026</v>
      </c>
      <c r="E310" s="16">
        <f t="shared" si="2"/>
        <v>109.21627344649708</v>
      </c>
    </row>
    <row r="311" spans="1:5" x14ac:dyDescent="0.3">
      <c r="A311" s="6">
        <v>45231</v>
      </c>
      <c r="C311">
        <f t="shared" si="0"/>
        <v>103.24090409229464</v>
      </c>
      <c r="D311" s="16">
        <f t="shared" si="1"/>
        <v>96.661710300266293</v>
      </c>
      <c r="E311" s="16">
        <f t="shared" si="2"/>
        <v>109.82009788432299</v>
      </c>
    </row>
    <row r="312" spans="1:5" x14ac:dyDescent="0.3">
      <c r="A312" s="6">
        <v>45261</v>
      </c>
      <c r="C312">
        <f t="shared" si="0"/>
        <v>103.53553173704867</v>
      </c>
      <c r="D312" s="16">
        <f t="shared" si="1"/>
        <v>96.660460374209237</v>
      </c>
      <c r="E312" s="16">
        <f t="shared" si="2"/>
        <v>110.41060309988811</v>
      </c>
    </row>
    <row r="313" spans="1:5" x14ac:dyDescent="0.3">
      <c r="A313" s="6">
        <v>45292</v>
      </c>
      <c r="C313">
        <f t="shared" si="0"/>
        <v>103.83015938180276</v>
      </c>
      <c r="D313" s="16">
        <f t="shared" si="1"/>
        <v>96.670877570030797</v>
      </c>
      <c r="E313" s="16">
        <f t="shared" si="2"/>
        <v>110.98944119357472</v>
      </c>
    </row>
    <row r="314" spans="1:5" x14ac:dyDescent="0.3">
      <c r="A314" s="6">
        <v>45323</v>
      </c>
      <c r="C314">
        <f t="shared" si="0"/>
        <v>104.12478702655677</v>
      </c>
      <c r="D314" s="16">
        <f t="shared" si="1"/>
        <v>96.691622947781255</v>
      </c>
      <c r="E314" s="16">
        <f t="shared" si="2"/>
        <v>111.55795110533229</v>
      </c>
    </row>
    <row r="315" spans="1:5" x14ac:dyDescent="0.3">
      <c r="A315" s="6">
        <v>45352</v>
      </c>
      <c r="C315">
        <f t="shared" si="0"/>
        <v>104.41941467131086</v>
      </c>
      <c r="D315" s="16">
        <f t="shared" si="1"/>
        <v>96.721593515343557</v>
      </c>
      <c r="E315" s="16">
        <f t="shared" si="2"/>
        <v>112.11723582727817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7C9A-B206-4041-9D42-34AF237E71F8}">
  <dimension ref="A1:D375"/>
  <sheetViews>
    <sheetView topLeftCell="A4" workbookViewId="0">
      <selection activeCell="L24" sqref="L24"/>
    </sheetView>
  </sheetViews>
  <sheetFormatPr defaultRowHeight="14.4" x14ac:dyDescent="0.3"/>
  <cols>
    <col min="1" max="1" width="9.5546875" bestFit="1" customWidth="1"/>
    <col min="2" max="2" width="11" customWidth="1"/>
    <col min="3" max="3" width="19.5546875" customWidth="1"/>
    <col min="4" max="4" width="35" customWidth="1"/>
  </cols>
  <sheetData>
    <row r="1" spans="1:4" x14ac:dyDescent="0.3">
      <c r="A1" t="s">
        <v>0</v>
      </c>
      <c r="B1" t="s">
        <v>15</v>
      </c>
      <c r="C1" t="s">
        <v>64</v>
      </c>
      <c r="D1" t="s">
        <v>65</v>
      </c>
    </row>
    <row r="2" spans="1:4" x14ac:dyDescent="0.3">
      <c r="A2" s="6">
        <v>35827</v>
      </c>
      <c r="B2">
        <v>5.8471054411906831</v>
      </c>
    </row>
    <row r="3" spans="1:4" x14ac:dyDescent="0.3">
      <c r="A3" s="6">
        <v>35855</v>
      </c>
      <c r="B3">
        <v>5.885763989562192</v>
      </c>
    </row>
    <row r="4" spans="1:4" x14ac:dyDescent="0.3">
      <c r="A4" s="6">
        <v>35886</v>
      </c>
      <c r="B4">
        <v>5.914757900840824</v>
      </c>
    </row>
    <row r="5" spans="1:4" x14ac:dyDescent="0.3">
      <c r="A5" s="6">
        <v>35916</v>
      </c>
      <c r="B5">
        <v>5.943751812119455</v>
      </c>
    </row>
    <row r="6" spans="1:4" x14ac:dyDescent="0.3">
      <c r="A6" s="6">
        <v>35947</v>
      </c>
      <c r="B6">
        <v>5.972745723398087</v>
      </c>
    </row>
    <row r="7" spans="1:4" x14ac:dyDescent="0.3">
      <c r="A7" s="6">
        <v>35977</v>
      </c>
      <c r="B7">
        <v>6.0114042717695941</v>
      </c>
    </row>
    <row r="8" spans="1:4" x14ac:dyDescent="0.3">
      <c r="A8" s="6">
        <v>36008</v>
      </c>
      <c r="B8">
        <v>6.5236300376920848</v>
      </c>
    </row>
    <row r="9" spans="1:4" x14ac:dyDescent="0.3">
      <c r="A9" s="6">
        <v>36039</v>
      </c>
      <c r="B9">
        <v>13.92674205083599</v>
      </c>
    </row>
    <row r="10" spans="1:4" x14ac:dyDescent="0.3">
      <c r="A10" s="6">
        <v>36069</v>
      </c>
      <c r="B10">
        <v>15.376437614767566</v>
      </c>
    </row>
    <row r="11" spans="1:4" x14ac:dyDescent="0.3">
      <c r="A11" s="6">
        <v>36100</v>
      </c>
      <c r="B11">
        <v>15.917657291968686</v>
      </c>
    </row>
    <row r="12" spans="1:4" x14ac:dyDescent="0.3">
      <c r="A12" s="6">
        <v>36130</v>
      </c>
      <c r="B12">
        <v>19.319609548661447</v>
      </c>
    </row>
    <row r="13" spans="1:4" x14ac:dyDescent="0.3">
      <c r="A13" s="6">
        <v>36161</v>
      </c>
      <c r="B13">
        <v>21.532811442930321</v>
      </c>
    </row>
    <row r="14" spans="1:4" x14ac:dyDescent="0.3">
      <c r="A14" s="6">
        <v>36192</v>
      </c>
      <c r="B14">
        <v>22.141683579781578</v>
      </c>
    </row>
    <row r="15" spans="1:4" x14ac:dyDescent="0.3">
      <c r="A15" s="6">
        <v>36220</v>
      </c>
      <c r="B15">
        <v>22.711897168261331</v>
      </c>
    </row>
    <row r="16" spans="1:4" x14ac:dyDescent="0.3">
      <c r="A16" s="6">
        <v>36251</v>
      </c>
      <c r="B16">
        <v>23.900647530685223</v>
      </c>
    </row>
    <row r="17" spans="1:2" x14ac:dyDescent="0.3">
      <c r="A17" s="6">
        <v>36281</v>
      </c>
      <c r="B17">
        <v>23.639702329177538</v>
      </c>
    </row>
    <row r="18" spans="1:2" x14ac:dyDescent="0.3">
      <c r="A18" s="6">
        <v>36312</v>
      </c>
      <c r="B18">
        <v>23.475403498598624</v>
      </c>
    </row>
    <row r="19" spans="1:2" x14ac:dyDescent="0.3">
      <c r="A19" s="6">
        <v>36342</v>
      </c>
      <c r="B19">
        <v>23.485068135691503</v>
      </c>
    </row>
    <row r="20" spans="1:2" x14ac:dyDescent="0.3">
      <c r="A20" s="6">
        <v>36373</v>
      </c>
      <c r="B20">
        <v>23.881318256499473</v>
      </c>
    </row>
    <row r="21" spans="1:2" x14ac:dyDescent="0.3">
      <c r="A21" s="6">
        <v>36404</v>
      </c>
      <c r="B21">
        <v>24.606166038465254</v>
      </c>
    </row>
    <row r="22" spans="1:2" x14ac:dyDescent="0.3">
      <c r="A22" s="6">
        <v>36434</v>
      </c>
      <c r="B22">
        <v>24.867111239972942</v>
      </c>
    </row>
    <row r="23" spans="1:2" x14ac:dyDescent="0.3">
      <c r="A23" s="6">
        <v>36465</v>
      </c>
      <c r="B23">
        <v>25.427660191359813</v>
      </c>
    </row>
    <row r="24" spans="1:2" x14ac:dyDescent="0.3">
      <c r="A24" s="6">
        <v>36495</v>
      </c>
      <c r="B24">
        <v>25.891562771817917</v>
      </c>
    </row>
    <row r="25" spans="1:2" x14ac:dyDescent="0.3">
      <c r="A25" s="6">
        <v>36526</v>
      </c>
      <c r="B25">
        <v>27.302599787377986</v>
      </c>
    </row>
    <row r="26" spans="1:2" x14ac:dyDescent="0.3">
      <c r="A26" s="6">
        <v>36557</v>
      </c>
      <c r="B26">
        <v>27.756837730743211</v>
      </c>
    </row>
    <row r="27" spans="1:2" x14ac:dyDescent="0.3">
      <c r="A27" s="6">
        <v>36586</v>
      </c>
      <c r="B27">
        <v>27.505557166328405</v>
      </c>
    </row>
    <row r="28" spans="1:2" x14ac:dyDescent="0.3">
      <c r="A28" s="6">
        <v>36617</v>
      </c>
      <c r="B28">
        <v>27.640862085628687</v>
      </c>
    </row>
    <row r="29" spans="1:2" x14ac:dyDescent="0.3">
      <c r="A29" s="6">
        <v>36647</v>
      </c>
      <c r="B29">
        <v>27.360587609935244</v>
      </c>
    </row>
    <row r="30" spans="1:2" x14ac:dyDescent="0.3">
      <c r="A30" s="6">
        <v>36678</v>
      </c>
      <c r="B30">
        <v>27.292935150285107</v>
      </c>
    </row>
    <row r="31" spans="1:2" x14ac:dyDescent="0.3">
      <c r="A31" s="6">
        <v>36708</v>
      </c>
      <c r="B31">
        <v>26.916014303662898</v>
      </c>
    </row>
    <row r="32" spans="1:2" x14ac:dyDescent="0.3">
      <c r="A32" s="6">
        <v>36739</v>
      </c>
      <c r="B32">
        <v>26.809703295641246</v>
      </c>
    </row>
    <row r="33" spans="1:2" x14ac:dyDescent="0.3">
      <c r="A33" s="6">
        <v>36770</v>
      </c>
      <c r="B33">
        <v>26.867691118198511</v>
      </c>
    </row>
    <row r="34" spans="1:2" x14ac:dyDescent="0.3">
      <c r="A34" s="6">
        <v>36800</v>
      </c>
      <c r="B34">
        <v>26.935343577848652</v>
      </c>
    </row>
    <row r="35" spans="1:2" x14ac:dyDescent="0.3">
      <c r="A35" s="6">
        <v>36831</v>
      </c>
      <c r="B35">
        <v>26.877355755291386</v>
      </c>
    </row>
    <row r="36" spans="1:2" x14ac:dyDescent="0.3">
      <c r="A36" s="6">
        <v>36861</v>
      </c>
      <c r="B36">
        <v>27.089977771334688</v>
      </c>
    </row>
    <row r="37" spans="1:2" x14ac:dyDescent="0.3">
      <c r="A37" s="6">
        <v>36892</v>
      </c>
      <c r="B37">
        <v>27.41857543249251</v>
      </c>
    </row>
    <row r="38" spans="1:2" x14ac:dyDescent="0.3">
      <c r="A38" s="6">
        <v>36923</v>
      </c>
      <c r="B38">
        <v>27.631197448535808</v>
      </c>
    </row>
    <row r="39" spans="1:2" x14ac:dyDescent="0.3">
      <c r="A39" s="6">
        <v>36951</v>
      </c>
      <c r="B39">
        <v>27.718179182371699</v>
      </c>
    </row>
    <row r="40" spans="1:2" x14ac:dyDescent="0.3">
      <c r="A40" s="6">
        <v>36982</v>
      </c>
      <c r="B40">
        <v>27.882478012950617</v>
      </c>
    </row>
    <row r="41" spans="1:2" x14ac:dyDescent="0.3">
      <c r="A41" s="6">
        <v>37012</v>
      </c>
      <c r="B41">
        <v>28.056441480622404</v>
      </c>
    </row>
    <row r="42" spans="1:2" x14ac:dyDescent="0.3">
      <c r="A42" s="6">
        <v>37043</v>
      </c>
      <c r="B42">
        <v>28.13375857736542</v>
      </c>
    </row>
    <row r="43" spans="1:2" x14ac:dyDescent="0.3">
      <c r="A43" s="6">
        <v>37073</v>
      </c>
      <c r="B43">
        <v>28.240069585387069</v>
      </c>
    </row>
    <row r="44" spans="1:2" x14ac:dyDescent="0.3">
      <c r="A44" s="6">
        <v>37104</v>
      </c>
      <c r="B44">
        <v>28.356045230501593</v>
      </c>
    </row>
    <row r="45" spans="1:2" x14ac:dyDescent="0.3">
      <c r="A45" s="6">
        <v>37135</v>
      </c>
      <c r="B45">
        <v>28.443026964337488</v>
      </c>
    </row>
    <row r="46" spans="1:2" x14ac:dyDescent="0.3">
      <c r="A46" s="6">
        <v>37165</v>
      </c>
      <c r="B46">
        <v>28.549337972359137</v>
      </c>
    </row>
    <row r="47" spans="1:2" x14ac:dyDescent="0.3">
      <c r="A47" s="6">
        <v>37196</v>
      </c>
      <c r="B47">
        <v>28.800618536773946</v>
      </c>
    </row>
    <row r="48" spans="1:2" x14ac:dyDescent="0.3">
      <c r="A48" s="6">
        <v>37226</v>
      </c>
      <c r="B48">
        <v>29.09055764956026</v>
      </c>
    </row>
    <row r="49" spans="1:2" x14ac:dyDescent="0.3">
      <c r="A49" s="6">
        <v>37257</v>
      </c>
      <c r="B49">
        <v>29.448149221996715</v>
      </c>
    </row>
    <row r="50" spans="1:2" x14ac:dyDescent="0.3">
      <c r="A50" s="6">
        <v>37288</v>
      </c>
      <c r="B50">
        <v>29.776746883154537</v>
      </c>
    </row>
    <row r="51" spans="1:2" x14ac:dyDescent="0.3">
      <c r="A51" s="6">
        <v>37316</v>
      </c>
      <c r="B51">
        <v>30.018362810476464</v>
      </c>
    </row>
    <row r="52" spans="1:2" x14ac:dyDescent="0.3">
      <c r="A52" s="6">
        <v>37347</v>
      </c>
      <c r="B52">
        <v>30.124673818498117</v>
      </c>
    </row>
    <row r="53" spans="1:2" x14ac:dyDescent="0.3">
      <c r="A53" s="6">
        <v>37377</v>
      </c>
      <c r="B53">
        <v>30.201990915241137</v>
      </c>
    </row>
    <row r="54" spans="1:2" x14ac:dyDescent="0.3">
      <c r="A54" s="6">
        <v>37408</v>
      </c>
      <c r="B54">
        <v>30.346960471634286</v>
      </c>
    </row>
    <row r="55" spans="1:2" x14ac:dyDescent="0.3">
      <c r="A55" s="6">
        <v>37438</v>
      </c>
      <c r="B55">
        <v>30.453271479655939</v>
      </c>
    </row>
    <row r="56" spans="1:2" x14ac:dyDescent="0.3">
      <c r="A56" s="6">
        <v>37469</v>
      </c>
      <c r="B56">
        <v>30.491930028027451</v>
      </c>
    </row>
    <row r="57" spans="1:2" x14ac:dyDescent="0.3">
      <c r="A57" s="6">
        <v>37500</v>
      </c>
      <c r="B57">
        <v>30.569247124770463</v>
      </c>
    </row>
    <row r="58" spans="1:2" x14ac:dyDescent="0.3">
      <c r="A58" s="6">
        <v>37530</v>
      </c>
      <c r="B58">
        <v>30.627234947327729</v>
      </c>
    </row>
    <row r="59" spans="1:2" x14ac:dyDescent="0.3">
      <c r="A59" s="6">
        <v>37561</v>
      </c>
      <c r="B59">
        <v>30.743210592442253</v>
      </c>
    </row>
    <row r="60" spans="1:2" x14ac:dyDescent="0.3">
      <c r="A60" s="6">
        <v>37591</v>
      </c>
      <c r="B60">
        <v>30.772204503720886</v>
      </c>
    </row>
    <row r="61" spans="1:2" x14ac:dyDescent="0.3">
      <c r="A61" s="6">
        <v>37622</v>
      </c>
      <c r="B61">
        <v>30.752875229535132</v>
      </c>
    </row>
    <row r="62" spans="1:2" x14ac:dyDescent="0.3">
      <c r="A62" s="6">
        <v>37653</v>
      </c>
      <c r="B62">
        <v>30.636899584420604</v>
      </c>
    </row>
    <row r="63" spans="1:2" x14ac:dyDescent="0.3">
      <c r="A63" s="6">
        <v>37681</v>
      </c>
      <c r="B63">
        <v>30.395283657098677</v>
      </c>
    </row>
    <row r="64" spans="1:2" x14ac:dyDescent="0.3">
      <c r="A64" s="6">
        <v>37712</v>
      </c>
      <c r="B64">
        <v>30.163332366869628</v>
      </c>
    </row>
    <row r="65" spans="1:2" x14ac:dyDescent="0.3">
      <c r="A65" s="6">
        <v>37742</v>
      </c>
      <c r="B65">
        <v>29.873393254083307</v>
      </c>
    </row>
    <row r="66" spans="1:2" x14ac:dyDescent="0.3">
      <c r="A66" s="6">
        <v>37773</v>
      </c>
      <c r="B66">
        <v>29.448149221996715</v>
      </c>
    </row>
    <row r="67" spans="1:2" x14ac:dyDescent="0.3">
      <c r="A67" s="6">
        <v>37803</v>
      </c>
      <c r="B67">
        <v>29.341838213975066</v>
      </c>
    </row>
    <row r="68" spans="1:2" x14ac:dyDescent="0.3">
      <c r="A68" s="6">
        <v>37834</v>
      </c>
      <c r="B68">
        <v>29.419155310718086</v>
      </c>
    </row>
    <row r="69" spans="1:2" x14ac:dyDescent="0.3">
      <c r="A69" s="6">
        <v>37865</v>
      </c>
      <c r="B69">
        <v>28.249734222479947</v>
      </c>
    </row>
    <row r="70" spans="1:2" x14ac:dyDescent="0.3">
      <c r="A70" s="6">
        <v>37895</v>
      </c>
      <c r="B70">
        <v>28.636319706195032</v>
      </c>
    </row>
    <row r="71" spans="1:2" x14ac:dyDescent="0.3">
      <c r="A71" s="6">
        <v>37926</v>
      </c>
      <c r="B71">
        <v>28.549337972359137</v>
      </c>
    </row>
    <row r="72" spans="1:2" x14ac:dyDescent="0.3">
      <c r="A72" s="6">
        <v>37956</v>
      </c>
      <c r="B72">
        <v>28.462356238523242</v>
      </c>
    </row>
    <row r="73" spans="1:2" x14ac:dyDescent="0.3">
      <c r="A73" s="6">
        <v>37987</v>
      </c>
      <c r="B73">
        <v>27.834154827486227</v>
      </c>
    </row>
    <row r="74" spans="1:2" x14ac:dyDescent="0.3">
      <c r="A74" s="6">
        <v>38018</v>
      </c>
      <c r="B74">
        <v>27.582874263071421</v>
      </c>
    </row>
    <row r="75" spans="1:2" x14ac:dyDescent="0.3">
      <c r="A75" s="6">
        <v>38047</v>
      </c>
      <c r="B75">
        <v>27.563544988885667</v>
      </c>
    </row>
    <row r="76" spans="1:2" x14ac:dyDescent="0.3">
      <c r="A76" s="6">
        <v>38078</v>
      </c>
      <c r="B76">
        <v>27.68918527109307</v>
      </c>
    </row>
    <row r="77" spans="1:2" x14ac:dyDescent="0.3">
      <c r="A77" s="6">
        <v>38108</v>
      </c>
      <c r="B77">
        <v>27.901807287136371</v>
      </c>
    </row>
    <row r="78" spans="1:2" x14ac:dyDescent="0.3">
      <c r="A78" s="6">
        <v>38139</v>
      </c>
      <c r="B78">
        <v>28.056441480622404</v>
      </c>
    </row>
    <row r="79" spans="1:2" x14ac:dyDescent="0.3">
      <c r="A79" s="6">
        <v>38169</v>
      </c>
      <c r="B79">
        <v>19.367932734125834</v>
      </c>
    </row>
    <row r="80" spans="1:2" x14ac:dyDescent="0.3">
      <c r="A80" s="6">
        <v>38200</v>
      </c>
      <c r="B80">
        <v>28.201411037015561</v>
      </c>
    </row>
    <row r="81" spans="1:2" x14ac:dyDescent="0.3">
      <c r="A81" s="6">
        <v>38231</v>
      </c>
      <c r="B81">
        <v>28.23040494829419</v>
      </c>
    </row>
    <row r="82" spans="1:2" x14ac:dyDescent="0.3">
      <c r="A82" s="6">
        <v>38261</v>
      </c>
      <c r="B82">
        <v>28.269063496665702</v>
      </c>
    </row>
    <row r="83" spans="1:2" x14ac:dyDescent="0.3">
      <c r="A83" s="6">
        <v>38292</v>
      </c>
      <c r="B83">
        <v>27.650526722721562</v>
      </c>
    </row>
    <row r="84" spans="1:2" x14ac:dyDescent="0.3">
      <c r="A84" s="6">
        <v>38322</v>
      </c>
      <c r="B84">
        <v>26.819367932734124</v>
      </c>
    </row>
    <row r="85" spans="1:2" x14ac:dyDescent="0.3">
      <c r="A85" s="6">
        <v>38353</v>
      </c>
      <c r="B85">
        <v>26.916014303662898</v>
      </c>
    </row>
    <row r="86" spans="1:2" x14ac:dyDescent="0.3">
      <c r="A86" s="6">
        <v>38384</v>
      </c>
      <c r="B86">
        <v>26.80003865854837</v>
      </c>
    </row>
    <row r="87" spans="1:2" x14ac:dyDescent="0.3">
      <c r="A87" s="6">
        <v>38412</v>
      </c>
      <c r="B87">
        <v>26.616410553783705</v>
      </c>
    </row>
    <row r="88" spans="1:2" x14ac:dyDescent="0.3">
      <c r="A88" s="6">
        <v>38443</v>
      </c>
      <c r="B88">
        <v>26.877355755291386</v>
      </c>
    </row>
    <row r="89" spans="1:2" x14ac:dyDescent="0.3">
      <c r="A89" s="6">
        <v>38473</v>
      </c>
      <c r="B89">
        <v>27.002996037498793</v>
      </c>
    </row>
    <row r="90" spans="1:2" x14ac:dyDescent="0.3">
      <c r="A90" s="6">
        <v>38504</v>
      </c>
      <c r="B90">
        <v>27.51522180342128</v>
      </c>
    </row>
    <row r="91" spans="1:2" x14ac:dyDescent="0.3">
      <c r="A91" s="6">
        <v>38534</v>
      </c>
      <c r="B91">
        <v>27.573209625978546</v>
      </c>
    </row>
    <row r="92" spans="1:2" x14ac:dyDescent="0.3">
      <c r="A92" s="6">
        <v>38565</v>
      </c>
      <c r="B92">
        <v>27.505557166328405</v>
      </c>
    </row>
    <row r="93" spans="1:2" x14ac:dyDescent="0.3">
      <c r="A93" s="6">
        <v>38596</v>
      </c>
      <c r="B93">
        <v>27.505557166328405</v>
      </c>
    </row>
    <row r="94" spans="1:2" x14ac:dyDescent="0.3">
      <c r="A94" s="6">
        <v>38626</v>
      </c>
      <c r="B94">
        <v>27.602203537257175</v>
      </c>
    </row>
    <row r="95" spans="1:2" x14ac:dyDescent="0.3">
      <c r="A95" s="6">
        <v>38657</v>
      </c>
      <c r="B95">
        <v>27.853484101671981</v>
      </c>
    </row>
    <row r="96" spans="1:2" x14ac:dyDescent="0.3">
      <c r="A96" s="6">
        <v>38687</v>
      </c>
      <c r="B96">
        <v>27.766502367836086</v>
      </c>
    </row>
    <row r="97" spans="1:2" x14ac:dyDescent="0.3">
      <c r="A97" s="6">
        <v>38718</v>
      </c>
      <c r="B97">
        <v>27.51522180342128</v>
      </c>
    </row>
    <row r="98" spans="1:2" x14ac:dyDescent="0.3">
      <c r="A98" s="6">
        <v>38749</v>
      </c>
      <c r="B98">
        <v>27.321929061563736</v>
      </c>
    </row>
    <row r="99" spans="1:2" x14ac:dyDescent="0.3">
      <c r="A99" s="6">
        <v>38777</v>
      </c>
      <c r="B99">
        <v>26.887020392384269</v>
      </c>
    </row>
    <row r="100" spans="1:2" x14ac:dyDescent="0.3">
      <c r="A100" s="6">
        <v>38808</v>
      </c>
      <c r="B100">
        <v>26.722721561805351</v>
      </c>
    </row>
    <row r="101" spans="1:2" x14ac:dyDescent="0.3">
      <c r="A101" s="6">
        <v>38838</v>
      </c>
      <c r="B101">
        <v>27.51522180342128</v>
      </c>
    </row>
    <row r="102" spans="1:2" x14ac:dyDescent="0.3">
      <c r="A102" s="6">
        <v>38869</v>
      </c>
      <c r="B102">
        <v>25.978544505653812</v>
      </c>
    </row>
    <row r="103" spans="1:2" x14ac:dyDescent="0.3">
      <c r="A103" s="6">
        <v>38899</v>
      </c>
      <c r="B103">
        <v>25.978544505653812</v>
      </c>
    </row>
    <row r="104" spans="1:2" x14ac:dyDescent="0.3">
      <c r="A104" s="6">
        <v>38930</v>
      </c>
      <c r="B104">
        <v>25.727263941239006</v>
      </c>
    </row>
    <row r="105" spans="1:2" x14ac:dyDescent="0.3">
      <c r="A105" s="6">
        <v>38961</v>
      </c>
      <c r="B105">
        <v>25.852904223446412</v>
      </c>
    </row>
    <row r="106" spans="1:2" x14ac:dyDescent="0.3">
      <c r="A106" s="6">
        <v>38991</v>
      </c>
      <c r="B106">
        <v>25.910892046003671</v>
      </c>
    </row>
    <row r="107" spans="1:2" x14ac:dyDescent="0.3">
      <c r="A107" s="6">
        <v>39022</v>
      </c>
      <c r="B107">
        <v>25.669276118681744</v>
      </c>
    </row>
    <row r="108" spans="1:2" x14ac:dyDescent="0.3">
      <c r="A108" s="6">
        <v>39052</v>
      </c>
      <c r="B108">
        <v>25.408330917174059</v>
      </c>
    </row>
    <row r="109" spans="1:2" x14ac:dyDescent="0.3">
      <c r="A109" s="6">
        <v>39083</v>
      </c>
      <c r="B109">
        <v>25.640282207403114</v>
      </c>
    </row>
    <row r="110" spans="1:2" x14ac:dyDescent="0.3">
      <c r="A110" s="6">
        <v>39114</v>
      </c>
      <c r="B110">
        <v>25.591959021938727</v>
      </c>
    </row>
    <row r="111" spans="1:2" x14ac:dyDescent="0.3">
      <c r="A111" s="6">
        <v>39142</v>
      </c>
      <c r="B111">
        <v>25.137721078573502</v>
      </c>
    </row>
    <row r="112" spans="1:2" x14ac:dyDescent="0.3">
      <c r="A112" s="6">
        <v>39173</v>
      </c>
      <c r="B112">
        <v>25.118391804387745</v>
      </c>
    </row>
    <row r="113" spans="1:2" x14ac:dyDescent="0.3">
      <c r="A113" s="6">
        <v>39203</v>
      </c>
      <c r="B113">
        <v>25.012080796366096</v>
      </c>
    </row>
    <row r="114" spans="1:2" x14ac:dyDescent="0.3">
      <c r="A114" s="6">
        <v>39234</v>
      </c>
      <c r="B114">
        <v>25.050739344737607</v>
      </c>
    </row>
    <row r="115" spans="1:2" x14ac:dyDescent="0.3">
      <c r="A115" s="6">
        <v>39264</v>
      </c>
      <c r="B115">
        <v>24.702812409394024</v>
      </c>
    </row>
    <row r="116" spans="1:2" x14ac:dyDescent="0.3">
      <c r="A116" s="6">
        <v>39295</v>
      </c>
      <c r="B116">
        <v>24.596501401372379</v>
      </c>
    </row>
    <row r="117" spans="1:2" x14ac:dyDescent="0.3">
      <c r="A117" s="6">
        <v>39326</v>
      </c>
      <c r="B117">
        <v>24.345220836957573</v>
      </c>
    </row>
    <row r="118" spans="1:2" x14ac:dyDescent="0.3">
      <c r="A118" s="6">
        <v>39356</v>
      </c>
      <c r="B118">
        <v>24.171257369285783</v>
      </c>
    </row>
    <row r="119" spans="1:2" x14ac:dyDescent="0.3">
      <c r="A119" s="6">
        <v>39387</v>
      </c>
      <c r="B119">
        <v>23.543055958248768</v>
      </c>
    </row>
    <row r="120" spans="1:2" x14ac:dyDescent="0.3">
      <c r="A120" s="6">
        <v>39417</v>
      </c>
      <c r="B120">
        <v>23.726684063013433</v>
      </c>
    </row>
    <row r="121" spans="1:2" x14ac:dyDescent="0.3">
      <c r="A121" s="6">
        <v>39448</v>
      </c>
      <c r="B121">
        <v>23.659031603363296</v>
      </c>
    </row>
    <row r="122" spans="1:2" x14ac:dyDescent="0.3">
      <c r="A122" s="6">
        <v>39479</v>
      </c>
      <c r="B122">
        <v>23.823330433942203</v>
      </c>
    </row>
    <row r="123" spans="1:2" x14ac:dyDescent="0.3">
      <c r="A123" s="6">
        <v>39508</v>
      </c>
      <c r="B123">
        <v>23.127476563255048</v>
      </c>
    </row>
    <row r="124" spans="1:2" x14ac:dyDescent="0.3">
      <c r="A124" s="6">
        <v>39539</v>
      </c>
      <c r="B124">
        <v>22.808543539190104</v>
      </c>
    </row>
    <row r="125" spans="1:2" x14ac:dyDescent="0.3">
      <c r="A125" s="6">
        <v>39569</v>
      </c>
      <c r="B125">
        <v>22.914854547211753</v>
      </c>
    </row>
    <row r="126" spans="1:2" x14ac:dyDescent="0.3">
      <c r="A126" s="6">
        <v>39600</v>
      </c>
      <c r="B126">
        <v>22.731226442447088</v>
      </c>
    </row>
    <row r="127" spans="1:2" x14ac:dyDescent="0.3">
      <c r="A127" s="6">
        <v>39630</v>
      </c>
      <c r="B127">
        <v>22.653909345704072</v>
      </c>
    </row>
    <row r="128" spans="1:2" x14ac:dyDescent="0.3">
      <c r="A128" s="6">
        <v>39661</v>
      </c>
      <c r="B128">
        <v>23.204793659998067</v>
      </c>
    </row>
    <row r="129" spans="1:2" x14ac:dyDescent="0.3">
      <c r="A129" s="6">
        <v>39692</v>
      </c>
      <c r="B129">
        <v>24.151928095100029</v>
      </c>
    </row>
    <row r="130" spans="1:2" x14ac:dyDescent="0.3">
      <c r="A130" s="6">
        <v>39722</v>
      </c>
      <c r="B130">
        <v>25.369672368802551</v>
      </c>
    </row>
    <row r="131" spans="1:2" x14ac:dyDescent="0.3">
      <c r="A131" s="6">
        <v>39753</v>
      </c>
      <c r="B131">
        <v>26.742050835991112</v>
      </c>
    </row>
    <row r="132" spans="1:2" x14ac:dyDescent="0.3">
      <c r="A132" s="6">
        <v>39783</v>
      </c>
      <c r="B132">
        <v>27.321929061563736</v>
      </c>
    </row>
    <row r="133" spans="1:2" x14ac:dyDescent="0.3">
      <c r="A133" s="6">
        <v>39814</v>
      </c>
      <c r="B133">
        <v>31.477723011500917</v>
      </c>
    </row>
    <row r="134" spans="1:2" x14ac:dyDescent="0.3">
      <c r="A134" s="6">
        <v>39845</v>
      </c>
      <c r="B134">
        <v>35.2952546631874</v>
      </c>
    </row>
    <row r="135" spans="1:2" x14ac:dyDescent="0.3">
      <c r="A135" s="6">
        <v>39873</v>
      </c>
      <c r="B135">
        <v>33.371991881704844</v>
      </c>
    </row>
    <row r="136" spans="1:2" x14ac:dyDescent="0.3">
      <c r="A136" s="6">
        <v>39904</v>
      </c>
      <c r="B136">
        <v>32.289552527302597</v>
      </c>
    </row>
    <row r="137" spans="1:2" x14ac:dyDescent="0.3">
      <c r="A137" s="6">
        <v>39934</v>
      </c>
      <c r="B137">
        <v>30.115009181405238</v>
      </c>
    </row>
    <row r="138" spans="1:2" x14ac:dyDescent="0.3">
      <c r="A138" s="6">
        <v>39965</v>
      </c>
      <c r="B138">
        <v>30.105344544312359</v>
      </c>
    </row>
    <row r="139" spans="1:2" x14ac:dyDescent="0.3">
      <c r="A139" s="6">
        <v>39995</v>
      </c>
      <c r="B139">
        <v>30.317966560355661</v>
      </c>
    </row>
    <row r="140" spans="1:2" x14ac:dyDescent="0.3">
      <c r="A140" s="6">
        <v>40026</v>
      </c>
      <c r="B140">
        <v>31.207113172900357</v>
      </c>
    </row>
    <row r="141" spans="1:2" x14ac:dyDescent="0.3">
      <c r="A141" s="6">
        <v>40057</v>
      </c>
      <c r="B141">
        <v>29.844399342804678</v>
      </c>
    </row>
    <row r="142" spans="1:2" x14ac:dyDescent="0.3">
      <c r="A142" s="6">
        <v>40087</v>
      </c>
      <c r="B142">
        <v>28.346380593408718</v>
      </c>
    </row>
    <row r="143" spans="1:2" x14ac:dyDescent="0.3">
      <c r="A143" s="6">
        <v>40118</v>
      </c>
      <c r="B143">
        <v>27.708514545278824</v>
      </c>
    </row>
    <row r="144" spans="1:2" x14ac:dyDescent="0.3">
      <c r="A144" s="6">
        <v>40148</v>
      </c>
      <c r="B144">
        <v>29.167874746303276</v>
      </c>
    </row>
    <row r="145" spans="1:2" x14ac:dyDescent="0.3">
      <c r="A145" s="6">
        <v>40179</v>
      </c>
      <c r="B145">
        <v>29.032569827002995</v>
      </c>
    </row>
    <row r="146" spans="1:2" x14ac:dyDescent="0.3">
      <c r="A146" s="6">
        <v>40210</v>
      </c>
      <c r="B146">
        <v>29.032569827002995</v>
      </c>
    </row>
    <row r="147" spans="1:2" x14ac:dyDescent="0.3">
      <c r="A147" s="6">
        <v>40238</v>
      </c>
      <c r="B147">
        <v>28.926258818981346</v>
      </c>
    </row>
    <row r="148" spans="1:2" x14ac:dyDescent="0.3">
      <c r="A148" s="6">
        <v>40269</v>
      </c>
      <c r="B148">
        <v>28.172417125736928</v>
      </c>
    </row>
    <row r="149" spans="1:2" x14ac:dyDescent="0.3">
      <c r="A149" s="6">
        <v>40299</v>
      </c>
      <c r="B149">
        <v>29.283850391417804</v>
      </c>
    </row>
    <row r="150" spans="1:2" x14ac:dyDescent="0.3">
      <c r="A150" s="6">
        <v>40330</v>
      </c>
      <c r="B150">
        <v>30.153667729776746</v>
      </c>
    </row>
    <row r="151" spans="1:2" x14ac:dyDescent="0.3">
      <c r="A151" s="6">
        <v>40360</v>
      </c>
      <c r="B151">
        <v>29.941045713733452</v>
      </c>
    </row>
    <row r="152" spans="1:2" x14ac:dyDescent="0.3">
      <c r="A152" s="6">
        <v>40391</v>
      </c>
      <c r="B152">
        <v>29.013240552817241</v>
      </c>
    </row>
    <row r="153" spans="1:2" x14ac:dyDescent="0.3">
      <c r="A153" s="6">
        <v>40422</v>
      </c>
      <c r="B153">
        <v>29.709094423504396</v>
      </c>
    </row>
    <row r="154" spans="1:2" x14ac:dyDescent="0.3">
      <c r="A154" s="6">
        <v>40452</v>
      </c>
      <c r="B154">
        <v>29.11955156083889</v>
      </c>
    </row>
    <row r="155" spans="1:2" x14ac:dyDescent="0.3">
      <c r="A155" s="6">
        <v>40483</v>
      </c>
      <c r="B155">
        <v>29.738088334783029</v>
      </c>
    </row>
    <row r="156" spans="1:2" x14ac:dyDescent="0.3">
      <c r="A156" s="6">
        <v>40513</v>
      </c>
      <c r="B156">
        <v>29.825070068618924</v>
      </c>
    </row>
    <row r="157" spans="1:2" x14ac:dyDescent="0.3">
      <c r="A157" s="6">
        <v>40544</v>
      </c>
      <c r="B157">
        <v>28.674978254566543</v>
      </c>
    </row>
    <row r="158" spans="1:2" x14ac:dyDescent="0.3">
      <c r="A158" s="6">
        <v>40575</v>
      </c>
      <c r="B158">
        <v>28.800618536773946</v>
      </c>
    </row>
    <row r="159" spans="1:2" x14ac:dyDescent="0.3">
      <c r="A159" s="6">
        <v>40603</v>
      </c>
      <c r="B159">
        <v>27.524886440514159</v>
      </c>
    </row>
    <row r="160" spans="1:2" x14ac:dyDescent="0.3">
      <c r="A160" s="6">
        <v>40634</v>
      </c>
      <c r="B160">
        <v>27.41857543249251</v>
      </c>
    </row>
    <row r="161" spans="1:2" x14ac:dyDescent="0.3">
      <c r="A161" s="6">
        <v>40664</v>
      </c>
      <c r="B161">
        <v>27.128636319706196</v>
      </c>
    </row>
    <row r="162" spans="1:2" x14ac:dyDescent="0.3">
      <c r="A162" s="6">
        <v>40695</v>
      </c>
      <c r="B162">
        <v>26.945008214941527</v>
      </c>
    </row>
    <row r="163" spans="1:2" x14ac:dyDescent="0.3">
      <c r="A163" s="6">
        <v>40725</v>
      </c>
      <c r="B163">
        <v>27.138300956799071</v>
      </c>
    </row>
    <row r="164" spans="1:2" x14ac:dyDescent="0.3">
      <c r="A164" s="6">
        <v>40756</v>
      </c>
      <c r="B164">
        <v>26.935343577848652</v>
      </c>
    </row>
    <row r="165" spans="1:2" x14ac:dyDescent="0.3">
      <c r="A165" s="6">
        <v>40787</v>
      </c>
      <c r="B165">
        <v>29.834734705711803</v>
      </c>
    </row>
    <row r="166" spans="1:2" x14ac:dyDescent="0.3">
      <c r="A166" s="6">
        <v>40817</v>
      </c>
      <c r="B166">
        <v>30.298637286169907</v>
      </c>
    </row>
    <row r="167" spans="1:2" x14ac:dyDescent="0.3">
      <c r="A167" s="6">
        <v>40848</v>
      </c>
      <c r="B167">
        <v>29.699429786411521</v>
      </c>
    </row>
    <row r="168" spans="1:2" x14ac:dyDescent="0.3">
      <c r="A168" s="6">
        <v>40878</v>
      </c>
      <c r="B168">
        <v>30.61757031023485</v>
      </c>
    </row>
    <row r="169" spans="1:2" x14ac:dyDescent="0.3">
      <c r="A169" s="6">
        <v>40909</v>
      </c>
      <c r="B169">
        <v>29.844399342804678</v>
      </c>
    </row>
    <row r="170" spans="1:2" x14ac:dyDescent="0.3">
      <c r="A170" s="6">
        <v>40940</v>
      </c>
      <c r="B170">
        <v>28.877935633516962</v>
      </c>
    </row>
    <row r="171" spans="1:2" x14ac:dyDescent="0.3">
      <c r="A171" s="6">
        <v>40969</v>
      </c>
      <c r="B171">
        <v>28.597661157823524</v>
      </c>
    </row>
    <row r="172" spans="1:2" x14ac:dyDescent="0.3">
      <c r="A172" s="6">
        <v>41000</v>
      </c>
      <c r="B172">
        <v>28.810283173866818</v>
      </c>
    </row>
    <row r="173" spans="1:2" x14ac:dyDescent="0.3">
      <c r="A173" s="6">
        <v>41030</v>
      </c>
      <c r="B173">
        <v>29.177539383396155</v>
      </c>
    </row>
    <row r="174" spans="1:2" x14ac:dyDescent="0.3">
      <c r="A174" s="6">
        <v>41061</v>
      </c>
      <c r="B174">
        <v>31.719338938822847</v>
      </c>
    </row>
    <row r="175" spans="1:2" x14ac:dyDescent="0.3">
      <c r="A175" s="6">
        <v>41091</v>
      </c>
      <c r="B175">
        <v>31.439064463129412</v>
      </c>
    </row>
    <row r="176" spans="1:2" x14ac:dyDescent="0.3">
      <c r="A176" s="6">
        <v>41122</v>
      </c>
      <c r="B176">
        <v>30.79153377790664</v>
      </c>
    </row>
    <row r="177" spans="1:2" x14ac:dyDescent="0.3">
      <c r="A177" s="6">
        <v>41153</v>
      </c>
      <c r="B177">
        <v>30.627234947327729</v>
      </c>
    </row>
    <row r="178" spans="1:2" x14ac:dyDescent="0.3">
      <c r="A178" s="6">
        <v>41183</v>
      </c>
      <c r="B178">
        <v>30.076350633033734</v>
      </c>
    </row>
    <row r="179" spans="1:2" x14ac:dyDescent="0.3">
      <c r="A179" s="6">
        <v>41214</v>
      </c>
      <c r="B179">
        <v>30.25031410070552</v>
      </c>
    </row>
    <row r="180" spans="1:2" x14ac:dyDescent="0.3">
      <c r="A180" s="6">
        <v>41244</v>
      </c>
      <c r="B180">
        <v>29.699429786411521</v>
      </c>
    </row>
    <row r="181" spans="1:2" x14ac:dyDescent="0.3">
      <c r="A181" s="6">
        <v>41275</v>
      </c>
      <c r="B181">
        <v>29.283850391417804</v>
      </c>
    </row>
    <row r="182" spans="1:2" x14ac:dyDescent="0.3">
      <c r="A182" s="6">
        <v>41306</v>
      </c>
      <c r="B182">
        <v>29.158210109210401</v>
      </c>
    </row>
    <row r="183" spans="1:2" x14ac:dyDescent="0.3">
      <c r="A183" s="6">
        <v>41334</v>
      </c>
      <c r="B183">
        <v>29.854063979897553</v>
      </c>
    </row>
    <row r="184" spans="1:2" x14ac:dyDescent="0.3">
      <c r="A184" s="6">
        <v>41365</v>
      </c>
      <c r="B184">
        <v>30.288972649077028</v>
      </c>
    </row>
    <row r="185" spans="1:2" x14ac:dyDescent="0.3">
      <c r="A185" s="6">
        <v>41395</v>
      </c>
      <c r="B185">
        <v>30.182661641055379</v>
      </c>
    </row>
    <row r="186" spans="1:2" x14ac:dyDescent="0.3">
      <c r="A186" s="6">
        <v>41426</v>
      </c>
      <c r="B186">
        <v>30.762539866628007</v>
      </c>
    </row>
    <row r="187" spans="1:2" x14ac:dyDescent="0.3">
      <c r="A187" s="6">
        <v>41456</v>
      </c>
      <c r="B187">
        <v>31.342418092200639</v>
      </c>
    </row>
    <row r="188" spans="1:2" x14ac:dyDescent="0.3">
      <c r="A188" s="6">
        <v>41487</v>
      </c>
      <c r="B188">
        <v>31.941625591959017</v>
      </c>
    </row>
    <row r="189" spans="1:2" x14ac:dyDescent="0.3">
      <c r="A189" s="6">
        <v>41518</v>
      </c>
      <c r="B189">
        <v>31.642021842079831</v>
      </c>
    </row>
    <row r="190" spans="1:2" x14ac:dyDescent="0.3">
      <c r="A190" s="6">
        <v>41548</v>
      </c>
      <c r="B190">
        <v>30.675558132792112</v>
      </c>
    </row>
    <row r="191" spans="1:2" x14ac:dyDescent="0.3">
      <c r="A191" s="6">
        <v>41579</v>
      </c>
      <c r="B191">
        <v>31.361747366386396</v>
      </c>
    </row>
    <row r="192" spans="1:2" x14ac:dyDescent="0.3">
      <c r="A192" s="6">
        <v>41609</v>
      </c>
      <c r="B192">
        <v>32.14458297090944</v>
      </c>
    </row>
    <row r="193" spans="1:2" x14ac:dyDescent="0.3">
      <c r="A193" s="6">
        <v>41640</v>
      </c>
      <c r="B193">
        <v>32.734125833574943</v>
      </c>
    </row>
    <row r="194" spans="1:2" x14ac:dyDescent="0.3">
      <c r="A194" s="6">
        <v>41671</v>
      </c>
      <c r="B194">
        <v>33.690924905769791</v>
      </c>
    </row>
    <row r="195" spans="1:2" x14ac:dyDescent="0.3">
      <c r="A195" s="6">
        <v>41699</v>
      </c>
      <c r="B195">
        <v>34.956992364936696</v>
      </c>
    </row>
    <row r="196" spans="1:2" x14ac:dyDescent="0.3">
      <c r="A196" s="6">
        <v>41730</v>
      </c>
      <c r="B196">
        <v>34.425437324828451</v>
      </c>
    </row>
    <row r="197" spans="1:2" x14ac:dyDescent="0.3">
      <c r="A197" s="6">
        <v>41760</v>
      </c>
      <c r="B197">
        <v>33.613607809026774</v>
      </c>
    </row>
    <row r="198" spans="1:2" x14ac:dyDescent="0.3">
      <c r="A198" s="6">
        <v>41791</v>
      </c>
      <c r="B198">
        <v>33.130375954382913</v>
      </c>
    </row>
    <row r="199" spans="1:2" x14ac:dyDescent="0.3">
      <c r="A199" s="6">
        <v>41821</v>
      </c>
      <c r="B199">
        <v>33.903546921813081</v>
      </c>
    </row>
    <row r="200" spans="1:2" x14ac:dyDescent="0.3">
      <c r="A200" s="6">
        <v>41852</v>
      </c>
      <c r="B200">
        <v>34.831352082729296</v>
      </c>
    </row>
    <row r="201" spans="1:2" x14ac:dyDescent="0.3">
      <c r="A201" s="6">
        <v>41883</v>
      </c>
      <c r="B201">
        <v>37.015560065719527</v>
      </c>
    </row>
    <row r="202" spans="1:2" x14ac:dyDescent="0.3">
      <c r="A202" s="6">
        <v>41913</v>
      </c>
      <c r="B202">
        <v>40.968396636706295</v>
      </c>
    </row>
    <row r="203" spans="1:2" x14ac:dyDescent="0.3">
      <c r="A203" s="6">
        <v>41944</v>
      </c>
      <c r="B203">
        <v>45.742727360587608</v>
      </c>
    </row>
    <row r="204" spans="1:2" x14ac:dyDescent="0.3">
      <c r="A204" s="6">
        <v>41974</v>
      </c>
      <c r="B204">
        <v>53.899681066975937</v>
      </c>
    </row>
    <row r="205" spans="1:2" x14ac:dyDescent="0.3">
      <c r="A205" s="6">
        <v>42005</v>
      </c>
      <c r="B205">
        <v>62.965110660094723</v>
      </c>
    </row>
    <row r="206" spans="1:2" x14ac:dyDescent="0.3">
      <c r="A206" s="6">
        <v>42036</v>
      </c>
      <c r="B206">
        <v>62.356238523243448</v>
      </c>
    </row>
    <row r="207" spans="1:2" x14ac:dyDescent="0.3">
      <c r="A207" s="6">
        <v>42064</v>
      </c>
      <c r="B207">
        <v>58.335749492606553</v>
      </c>
    </row>
    <row r="208" spans="1:2" x14ac:dyDescent="0.3">
      <c r="A208" s="6">
        <v>42095</v>
      </c>
      <c r="B208">
        <v>51.435198608292261</v>
      </c>
    </row>
    <row r="209" spans="1:2" x14ac:dyDescent="0.3">
      <c r="A209" s="6">
        <v>42125</v>
      </c>
      <c r="B209">
        <v>48.777423407751044</v>
      </c>
    </row>
    <row r="210" spans="1:2" x14ac:dyDescent="0.3">
      <c r="A210" s="6">
        <v>42156</v>
      </c>
      <c r="B210">
        <v>52.62394897071615</v>
      </c>
    </row>
    <row r="211" spans="1:2" x14ac:dyDescent="0.3">
      <c r="A211" s="6">
        <v>42186</v>
      </c>
      <c r="B211">
        <v>55.262394897071616</v>
      </c>
    </row>
    <row r="212" spans="1:2" x14ac:dyDescent="0.3">
      <c r="A212" s="6">
        <v>42217</v>
      </c>
      <c r="B212">
        <v>63.226055861602404</v>
      </c>
    </row>
    <row r="213" spans="1:2" x14ac:dyDescent="0.3">
      <c r="A213" s="6">
        <v>42248</v>
      </c>
      <c r="B213">
        <v>64.540446506233693</v>
      </c>
    </row>
    <row r="214" spans="1:2" x14ac:dyDescent="0.3">
      <c r="A214" s="6">
        <v>42278</v>
      </c>
      <c r="B214">
        <v>61.128829612448051</v>
      </c>
    </row>
    <row r="215" spans="1:2" x14ac:dyDescent="0.3">
      <c r="A215" s="6">
        <v>42309</v>
      </c>
      <c r="B215">
        <v>62.849135014980185</v>
      </c>
    </row>
    <row r="216" spans="1:2" x14ac:dyDescent="0.3">
      <c r="A216" s="6">
        <v>42339</v>
      </c>
      <c r="B216">
        <v>67.362520537353831</v>
      </c>
    </row>
    <row r="217" spans="1:2" x14ac:dyDescent="0.3">
      <c r="A217" s="6">
        <v>42370</v>
      </c>
      <c r="B217">
        <v>75.316516864791737</v>
      </c>
    </row>
    <row r="218" spans="1:2" x14ac:dyDescent="0.3">
      <c r="A218" s="6">
        <v>42401</v>
      </c>
      <c r="B218">
        <v>74.736638639219095</v>
      </c>
    </row>
    <row r="219" spans="1:2" x14ac:dyDescent="0.3">
      <c r="A219" s="6">
        <v>42430</v>
      </c>
      <c r="B219">
        <v>68.058374408040976</v>
      </c>
    </row>
    <row r="220" spans="1:2" x14ac:dyDescent="0.3">
      <c r="A220" s="6">
        <v>42461</v>
      </c>
      <c r="B220">
        <v>64.443800135304926</v>
      </c>
    </row>
    <row r="221" spans="1:2" x14ac:dyDescent="0.3">
      <c r="A221" s="6">
        <v>42491</v>
      </c>
      <c r="B221">
        <v>63.631970619503242</v>
      </c>
    </row>
    <row r="222" spans="1:2" x14ac:dyDescent="0.3">
      <c r="A222" s="6">
        <v>42522</v>
      </c>
      <c r="B222">
        <v>63.03276311974485</v>
      </c>
    </row>
    <row r="223" spans="1:2" x14ac:dyDescent="0.3">
      <c r="A223" s="6">
        <v>42552</v>
      </c>
      <c r="B223">
        <v>62.182275055571672</v>
      </c>
    </row>
    <row r="224" spans="1:2" x14ac:dyDescent="0.3">
      <c r="A224" s="6">
        <v>42583</v>
      </c>
      <c r="B224">
        <v>62.762153281144293</v>
      </c>
    </row>
    <row r="225" spans="1:2" x14ac:dyDescent="0.3">
      <c r="A225" s="6">
        <v>42614</v>
      </c>
      <c r="B225">
        <v>62.394897071614963</v>
      </c>
    </row>
    <row r="226" spans="1:2" x14ac:dyDescent="0.3">
      <c r="A226" s="6">
        <v>42644</v>
      </c>
      <c r="B226">
        <v>60.51995747559679</v>
      </c>
    </row>
    <row r="227" spans="1:2" x14ac:dyDescent="0.3">
      <c r="A227" s="6">
        <v>42675</v>
      </c>
      <c r="B227">
        <v>62.15328114429304</v>
      </c>
    </row>
    <row r="228" spans="1:2" x14ac:dyDescent="0.3">
      <c r="A228" s="6">
        <v>42705</v>
      </c>
      <c r="B228">
        <v>60.00773170967431</v>
      </c>
    </row>
    <row r="229" spans="1:2" x14ac:dyDescent="0.3">
      <c r="A229" s="6">
        <v>42736</v>
      </c>
      <c r="B229">
        <v>57.630230984826525</v>
      </c>
    </row>
    <row r="230" spans="1:2" x14ac:dyDescent="0.3">
      <c r="A230" s="6">
        <v>42767</v>
      </c>
      <c r="B230">
        <v>56.576785541702911</v>
      </c>
    </row>
    <row r="231" spans="1:2" x14ac:dyDescent="0.3">
      <c r="A231" s="6">
        <v>42795</v>
      </c>
      <c r="B231">
        <v>56.064559775780417</v>
      </c>
    </row>
    <row r="232" spans="1:2" x14ac:dyDescent="0.3">
      <c r="A232" s="6">
        <v>42826</v>
      </c>
      <c r="B232">
        <v>54.547211752198699</v>
      </c>
    </row>
    <row r="233" spans="1:2" x14ac:dyDescent="0.3">
      <c r="A233" s="6">
        <v>42856</v>
      </c>
      <c r="B233">
        <v>55.040108243935443</v>
      </c>
    </row>
    <row r="234" spans="1:2" x14ac:dyDescent="0.3">
      <c r="A234" s="6">
        <v>42887</v>
      </c>
      <c r="B234">
        <v>55.948584130665893</v>
      </c>
    </row>
    <row r="235" spans="1:2" x14ac:dyDescent="0.3">
      <c r="A235" s="6">
        <v>42917</v>
      </c>
      <c r="B235">
        <v>57.688218807383784</v>
      </c>
    </row>
    <row r="236" spans="1:2" x14ac:dyDescent="0.3">
      <c r="A236" s="6">
        <v>42948</v>
      </c>
      <c r="B236">
        <v>57.610901710640768</v>
      </c>
    </row>
    <row r="237" spans="1:2" x14ac:dyDescent="0.3">
      <c r="A237" s="6">
        <v>42979</v>
      </c>
      <c r="B237">
        <v>55.803614574272743</v>
      </c>
    </row>
    <row r="238" spans="1:2" x14ac:dyDescent="0.3">
      <c r="A238" s="6">
        <v>43009</v>
      </c>
      <c r="B238">
        <v>55.764956025901235</v>
      </c>
    </row>
    <row r="239" spans="1:2" x14ac:dyDescent="0.3">
      <c r="A239" s="6">
        <v>43040</v>
      </c>
      <c r="B239">
        <v>56.953706388325116</v>
      </c>
    </row>
    <row r="240" spans="1:2" x14ac:dyDescent="0.3">
      <c r="A240" s="6">
        <v>43070</v>
      </c>
      <c r="B240">
        <v>56.605779452981544</v>
      </c>
    </row>
    <row r="241" spans="1:2" x14ac:dyDescent="0.3">
      <c r="A241" s="6">
        <v>43101</v>
      </c>
      <c r="B241">
        <v>54.605199574755972</v>
      </c>
    </row>
    <row r="242" spans="1:2" x14ac:dyDescent="0.3">
      <c r="A242" s="6">
        <v>43132</v>
      </c>
      <c r="B242">
        <v>54.904803324635168</v>
      </c>
    </row>
    <row r="243" spans="1:2" x14ac:dyDescent="0.3">
      <c r="A243" s="6">
        <v>43160</v>
      </c>
      <c r="B243">
        <v>55.146419251957091</v>
      </c>
    </row>
    <row r="244" spans="1:2" x14ac:dyDescent="0.3">
      <c r="A244" s="6">
        <v>43191</v>
      </c>
      <c r="B244">
        <v>58.731999613414523</v>
      </c>
    </row>
    <row r="245" spans="1:2" x14ac:dyDescent="0.3">
      <c r="A245" s="6">
        <v>43221</v>
      </c>
      <c r="B245">
        <v>60.143036628974578</v>
      </c>
    </row>
    <row r="246" spans="1:2" x14ac:dyDescent="0.3">
      <c r="A246" s="6">
        <v>43252</v>
      </c>
      <c r="B246">
        <v>60.664927031989947</v>
      </c>
    </row>
    <row r="247" spans="1:2" x14ac:dyDescent="0.3">
      <c r="A247" s="6">
        <v>43282</v>
      </c>
      <c r="B247">
        <v>60.751908765825846</v>
      </c>
    </row>
    <row r="248" spans="1:2" x14ac:dyDescent="0.3">
      <c r="A248" s="6">
        <v>43313</v>
      </c>
      <c r="B248">
        <v>63.863921909732291</v>
      </c>
    </row>
    <row r="249" spans="1:2" x14ac:dyDescent="0.3">
      <c r="A249" s="6">
        <v>43344</v>
      </c>
      <c r="B249">
        <v>65.400599207499752</v>
      </c>
    </row>
    <row r="250" spans="1:2" x14ac:dyDescent="0.3">
      <c r="A250" s="6">
        <v>43374</v>
      </c>
      <c r="B250">
        <v>63.641635256596111</v>
      </c>
    </row>
    <row r="251" spans="1:2" x14ac:dyDescent="0.3">
      <c r="A251" s="6">
        <v>43405</v>
      </c>
      <c r="B251">
        <v>64.134531748332847</v>
      </c>
    </row>
    <row r="252" spans="1:2" x14ac:dyDescent="0.3">
      <c r="A252" s="6">
        <v>43435</v>
      </c>
      <c r="B252">
        <v>65.08166618343482</v>
      </c>
    </row>
    <row r="253" spans="1:2" x14ac:dyDescent="0.3">
      <c r="A253" s="6">
        <v>43466</v>
      </c>
      <c r="B253">
        <v>64.279501304726011</v>
      </c>
    </row>
    <row r="254" spans="1:2" x14ac:dyDescent="0.3">
      <c r="A254" s="6">
        <v>43497</v>
      </c>
      <c r="B254">
        <v>63.60297670822461</v>
      </c>
    </row>
    <row r="255" spans="1:2" x14ac:dyDescent="0.3">
      <c r="A255" s="6">
        <v>43525</v>
      </c>
      <c r="B255">
        <v>62.907122837537457</v>
      </c>
    </row>
    <row r="256" spans="1:2" x14ac:dyDescent="0.3">
      <c r="A256" s="6">
        <v>43556</v>
      </c>
      <c r="B256">
        <v>62.433555619986464</v>
      </c>
    </row>
    <row r="257" spans="1:2" x14ac:dyDescent="0.3">
      <c r="A257" s="6">
        <v>43586</v>
      </c>
      <c r="B257">
        <v>62.646177636029762</v>
      </c>
    </row>
    <row r="258" spans="1:2" x14ac:dyDescent="0.3">
      <c r="A258" s="6">
        <v>43617</v>
      </c>
      <c r="B258">
        <v>62.017976224992758</v>
      </c>
    </row>
    <row r="259" spans="1:2" x14ac:dyDescent="0.3">
      <c r="A259" s="6">
        <v>43647</v>
      </c>
      <c r="B259">
        <v>61.099835701169418</v>
      </c>
    </row>
    <row r="260" spans="1:2" x14ac:dyDescent="0.3">
      <c r="A260" s="6">
        <v>43678</v>
      </c>
      <c r="B260">
        <v>63.487001063110085</v>
      </c>
    </row>
    <row r="261" spans="1:2" x14ac:dyDescent="0.3">
      <c r="A261" s="6">
        <v>43709</v>
      </c>
      <c r="B261">
        <v>62.781482555330037</v>
      </c>
    </row>
    <row r="262" spans="1:2" x14ac:dyDescent="0.3">
      <c r="A262" s="6">
        <v>43739</v>
      </c>
      <c r="B262">
        <v>62.211268966850298</v>
      </c>
    </row>
    <row r="263" spans="1:2" x14ac:dyDescent="0.3">
      <c r="A263" s="6">
        <v>43770</v>
      </c>
      <c r="B263">
        <v>61.72803711220643</v>
      </c>
    </row>
    <row r="264" spans="1:2" x14ac:dyDescent="0.3">
      <c r="A264" s="6">
        <v>43800</v>
      </c>
      <c r="B264">
        <v>60.819561225475979</v>
      </c>
    </row>
    <row r="265" spans="1:2" x14ac:dyDescent="0.3">
      <c r="A265" s="6">
        <v>43831</v>
      </c>
      <c r="B265">
        <v>59.737121871073739</v>
      </c>
    </row>
    <row r="266" spans="1:2" x14ac:dyDescent="0.3">
      <c r="A266" s="6">
        <v>43862</v>
      </c>
      <c r="B266">
        <v>40.38851841113366</v>
      </c>
    </row>
    <row r="267" spans="1:2" x14ac:dyDescent="0.3">
      <c r="A267" s="6">
        <v>43891</v>
      </c>
      <c r="B267">
        <v>71.247704648690444</v>
      </c>
    </row>
    <row r="268" spans="1:2" x14ac:dyDescent="0.3">
      <c r="A268" s="6">
        <v>43922</v>
      </c>
      <c r="B268">
        <v>72.252826906349682</v>
      </c>
    </row>
    <row r="269" spans="1:2" x14ac:dyDescent="0.3">
      <c r="A269" s="6">
        <v>43952</v>
      </c>
      <c r="B269">
        <v>70.068618923359423</v>
      </c>
    </row>
    <row r="270" spans="1:2" x14ac:dyDescent="0.3">
      <c r="A270" s="6">
        <v>43983</v>
      </c>
      <c r="B270">
        <v>66.879288682709969</v>
      </c>
    </row>
    <row r="271" spans="1:2" x14ac:dyDescent="0.3">
      <c r="A271" s="6">
        <v>44013</v>
      </c>
      <c r="B271">
        <v>68.899197835121299</v>
      </c>
    </row>
    <row r="272" spans="1:2" x14ac:dyDescent="0.3">
      <c r="A272" s="6">
        <v>44044</v>
      </c>
      <c r="B272">
        <v>71.32502174543346</v>
      </c>
    </row>
    <row r="273" spans="1:2" x14ac:dyDescent="0.3">
      <c r="A273" s="6">
        <v>44075</v>
      </c>
      <c r="B273">
        <v>73.190296704358758</v>
      </c>
    </row>
    <row r="274" spans="1:2" x14ac:dyDescent="0.3">
      <c r="A274" s="6">
        <v>44105</v>
      </c>
      <c r="B274">
        <v>75.055571663284042</v>
      </c>
    </row>
    <row r="275" spans="1:2" x14ac:dyDescent="0.3">
      <c r="A275" s="6">
        <v>44136</v>
      </c>
      <c r="B275">
        <v>74.263071421668116</v>
      </c>
    </row>
    <row r="276" spans="1:2" x14ac:dyDescent="0.3">
      <c r="A276" s="6">
        <v>44166</v>
      </c>
      <c r="B276">
        <v>71.730936503334306</v>
      </c>
    </row>
    <row r="277" spans="1:2" x14ac:dyDescent="0.3">
      <c r="A277" s="6">
        <v>44197</v>
      </c>
      <c r="B277">
        <v>71.895235333913206</v>
      </c>
    </row>
    <row r="278" spans="1:2" x14ac:dyDescent="0.3">
      <c r="A278" s="6">
        <v>44228</v>
      </c>
      <c r="B278">
        <v>71.827582874263072</v>
      </c>
    </row>
    <row r="279" spans="1:2" x14ac:dyDescent="0.3">
      <c r="A279" s="6">
        <v>44256</v>
      </c>
      <c r="B279">
        <v>71.904899971006088</v>
      </c>
    </row>
    <row r="280" spans="1:2" x14ac:dyDescent="0.3">
      <c r="A280" s="6">
        <v>44287</v>
      </c>
      <c r="B280">
        <v>73.586546825166721</v>
      </c>
    </row>
    <row r="281" spans="1:2" x14ac:dyDescent="0.3">
      <c r="A281" s="6">
        <v>44317</v>
      </c>
      <c r="B281">
        <v>71.518314487291008</v>
      </c>
    </row>
    <row r="282" spans="1:2" x14ac:dyDescent="0.3">
      <c r="A282" s="6">
        <v>44348</v>
      </c>
      <c r="B282">
        <v>70.184594568473969</v>
      </c>
    </row>
    <row r="283" spans="1:2" x14ac:dyDescent="0.3">
      <c r="A283" s="6">
        <v>44378</v>
      </c>
      <c r="B283">
        <v>71.412003479269345</v>
      </c>
    </row>
    <row r="284" spans="1:2" x14ac:dyDescent="0.3">
      <c r="A284" s="6">
        <v>44409</v>
      </c>
      <c r="B284">
        <v>71.112399729390162</v>
      </c>
    </row>
    <row r="285" spans="1:2" x14ac:dyDescent="0.3">
      <c r="A285" s="6">
        <v>44440</v>
      </c>
      <c r="B285">
        <v>70.484198318353165</v>
      </c>
    </row>
    <row r="286" spans="1:2" x14ac:dyDescent="0.3">
      <c r="A286" s="6">
        <v>44470</v>
      </c>
      <c r="B286">
        <v>69.053832028607331</v>
      </c>
    </row>
    <row r="287" spans="1:2" x14ac:dyDescent="0.3">
      <c r="A287" s="6">
        <v>44501</v>
      </c>
      <c r="B287">
        <v>70.261911665216971</v>
      </c>
    </row>
    <row r="288" spans="1:2" x14ac:dyDescent="0.3">
      <c r="A288" s="6">
        <v>44531</v>
      </c>
      <c r="B288">
        <v>71.131729003575913</v>
      </c>
    </row>
    <row r="289" spans="1:4" x14ac:dyDescent="0.3">
      <c r="A289" s="6">
        <v>44562</v>
      </c>
      <c r="B289">
        <v>74.021455494346185</v>
      </c>
    </row>
    <row r="290" spans="1:4" x14ac:dyDescent="0.3">
      <c r="A290" s="6">
        <v>44593</v>
      </c>
      <c r="B290">
        <v>74.582004445733062</v>
      </c>
    </row>
    <row r="291" spans="1:4" x14ac:dyDescent="0.3">
      <c r="A291" s="6">
        <v>44621</v>
      </c>
      <c r="B291">
        <v>100</v>
      </c>
    </row>
    <row r="292" spans="1:4" x14ac:dyDescent="0.3">
      <c r="A292" s="6">
        <v>44652</v>
      </c>
      <c r="B292">
        <v>75.287522953513104</v>
      </c>
    </row>
    <row r="293" spans="1:4" x14ac:dyDescent="0.3">
      <c r="A293" s="6">
        <v>44682</v>
      </c>
      <c r="B293">
        <v>61.186817435005317</v>
      </c>
    </row>
    <row r="294" spans="1:4" x14ac:dyDescent="0.3">
      <c r="A294" s="6">
        <v>44713</v>
      </c>
      <c r="B294">
        <v>55.262394897071616</v>
      </c>
    </row>
    <row r="295" spans="1:4" x14ac:dyDescent="0.3">
      <c r="A295" s="6">
        <v>44743</v>
      </c>
      <c r="B295">
        <v>56.267517154730839</v>
      </c>
    </row>
    <row r="296" spans="1:4" x14ac:dyDescent="0.3">
      <c r="A296" s="6">
        <v>44774</v>
      </c>
      <c r="B296">
        <v>58.364743403885178</v>
      </c>
    </row>
    <row r="297" spans="1:4" x14ac:dyDescent="0.3">
      <c r="A297" s="6">
        <v>44805</v>
      </c>
      <c r="B297">
        <v>57.81385908959119</v>
      </c>
    </row>
    <row r="298" spans="1:4" x14ac:dyDescent="0.3">
      <c r="A298" s="6">
        <v>44835</v>
      </c>
      <c r="B298">
        <v>59.070261911665213</v>
      </c>
    </row>
    <row r="299" spans="1:4" x14ac:dyDescent="0.3">
      <c r="A299" s="6">
        <v>44866</v>
      </c>
      <c r="B299">
        <v>58.809316710157532</v>
      </c>
    </row>
    <row r="300" spans="1:4" x14ac:dyDescent="0.3">
      <c r="A300" s="6">
        <v>44896</v>
      </c>
      <c r="B300">
        <v>63.60297670822461</v>
      </c>
    </row>
    <row r="301" spans="1:4" x14ac:dyDescent="0.3">
      <c r="A301" s="6">
        <v>44927</v>
      </c>
      <c r="C301">
        <f t="shared" ref="C301:C332" si="0">_xlfn.FORECAST.ETS(A301,$B$2:$B$300,$A$2:$A$300,1,1)</f>
        <v>63.326345833714178</v>
      </c>
      <c r="D301">
        <f t="shared" ref="D301:D332" si="1">_xlfn.FORECAST.ETS.CONFINT(A301,$B$2:$B$300,$A$2:$A$300,0.96,1,1)</f>
        <v>7.2828978444215515</v>
      </c>
    </row>
    <row r="302" spans="1:4" x14ac:dyDescent="0.3">
      <c r="A302" s="6">
        <v>44958</v>
      </c>
      <c r="C302">
        <f t="shared" si="0"/>
        <v>63.508015156607762</v>
      </c>
      <c r="D302">
        <f t="shared" si="1"/>
        <v>9.8030104536642231</v>
      </c>
    </row>
    <row r="303" spans="1:4" x14ac:dyDescent="0.3">
      <c r="A303" s="6">
        <v>44986</v>
      </c>
      <c r="C303">
        <f t="shared" si="0"/>
        <v>63.689684479501373</v>
      </c>
      <c r="D303">
        <f t="shared" si="1"/>
        <v>11.800553338748367</v>
      </c>
    </row>
    <row r="304" spans="1:4" x14ac:dyDescent="0.3">
      <c r="A304" s="6">
        <v>45017</v>
      </c>
      <c r="C304">
        <f t="shared" si="0"/>
        <v>63.871353802394964</v>
      </c>
      <c r="D304">
        <f t="shared" si="1"/>
        <v>13.5093612925063</v>
      </c>
    </row>
    <row r="305" spans="1:4" x14ac:dyDescent="0.3">
      <c r="A305" s="6">
        <v>45047</v>
      </c>
      <c r="C305">
        <f t="shared" si="0"/>
        <v>64.053023125288561</v>
      </c>
      <c r="D305">
        <f t="shared" si="1"/>
        <v>15.028255731398735</v>
      </c>
    </row>
    <row r="306" spans="1:4" x14ac:dyDescent="0.3">
      <c r="A306" s="6">
        <v>45078</v>
      </c>
      <c r="C306">
        <f t="shared" si="0"/>
        <v>64.234692448182159</v>
      </c>
      <c r="D306">
        <f t="shared" si="1"/>
        <v>16.410059371385639</v>
      </c>
    </row>
    <row r="307" spans="1:4" x14ac:dyDescent="0.3">
      <c r="A307" s="6">
        <v>45108</v>
      </c>
      <c r="C307">
        <f t="shared" si="0"/>
        <v>64.416361771075756</v>
      </c>
      <c r="D307">
        <f t="shared" si="1"/>
        <v>17.686935385897627</v>
      </c>
    </row>
    <row r="308" spans="1:4" x14ac:dyDescent="0.3">
      <c r="A308" s="6">
        <v>45139</v>
      </c>
      <c r="C308">
        <f t="shared" si="0"/>
        <v>64.598031093969368</v>
      </c>
      <c r="D308">
        <f t="shared" si="1"/>
        <v>18.880187518323773</v>
      </c>
    </row>
    <row r="309" spans="1:4" x14ac:dyDescent="0.3">
      <c r="A309" s="6">
        <v>45170</v>
      </c>
      <c r="C309">
        <f t="shared" si="0"/>
        <v>64.779700416862966</v>
      </c>
      <c r="D309">
        <f t="shared" si="1"/>
        <v>20.004788096854647</v>
      </c>
    </row>
    <row r="310" spans="1:4" x14ac:dyDescent="0.3">
      <c r="A310" s="6">
        <v>45200</v>
      </c>
      <c r="C310">
        <f t="shared" si="0"/>
        <v>64.961369739756563</v>
      </c>
      <c r="D310">
        <f t="shared" si="1"/>
        <v>21.071734329311511</v>
      </c>
    </row>
    <row r="311" spans="1:4" x14ac:dyDescent="0.3">
      <c r="A311" s="6">
        <v>45231</v>
      </c>
      <c r="C311">
        <f t="shared" si="0"/>
        <v>65.143039062650161</v>
      </c>
      <c r="D311">
        <f t="shared" si="1"/>
        <v>22.089384539713961</v>
      </c>
    </row>
    <row r="312" spans="1:4" x14ac:dyDescent="0.3">
      <c r="A312" s="6">
        <v>45261</v>
      </c>
      <c r="C312">
        <f t="shared" si="0"/>
        <v>65.324708385543758</v>
      </c>
      <c r="D312">
        <f t="shared" si="1"/>
        <v>23.064267124191627</v>
      </c>
    </row>
    <row r="313" spans="1:4" x14ac:dyDescent="0.3">
      <c r="A313" s="6">
        <v>45292</v>
      </c>
      <c r="C313">
        <f t="shared" si="0"/>
        <v>65.506377708437356</v>
      </c>
      <c r="D313">
        <f t="shared" si="1"/>
        <v>24.001596189095935</v>
      </c>
    </row>
    <row r="314" spans="1:4" x14ac:dyDescent="0.3">
      <c r="A314" s="6">
        <v>45323</v>
      </c>
      <c r="C314">
        <f t="shared" si="0"/>
        <v>65.688047031330953</v>
      </c>
      <c r="D314">
        <f t="shared" si="1"/>
        <v>24.905614233935889</v>
      </c>
    </row>
    <row r="315" spans="1:4" x14ac:dyDescent="0.3">
      <c r="A315" s="6">
        <v>45352</v>
      </c>
      <c r="C315">
        <f t="shared" si="0"/>
        <v>65.869716354224551</v>
      </c>
      <c r="D315">
        <f t="shared" si="1"/>
        <v>25.779827894943068</v>
      </c>
    </row>
    <row r="316" spans="1:4" x14ac:dyDescent="0.3">
      <c r="A316" s="6">
        <v>45383</v>
      </c>
      <c r="C316">
        <f t="shared" si="0"/>
        <v>66.051385677118148</v>
      </c>
      <c r="D316">
        <f t="shared" si="1"/>
        <v>26.627174906012673</v>
      </c>
    </row>
    <row r="317" spans="1:4" x14ac:dyDescent="0.3">
      <c r="A317" s="6">
        <v>45413</v>
      </c>
      <c r="C317">
        <f t="shared" si="0"/>
        <v>66.233055000011746</v>
      </c>
      <c r="D317">
        <f t="shared" si="1"/>
        <v>27.450145318346689</v>
      </c>
    </row>
    <row r="318" spans="1:4" x14ac:dyDescent="0.3">
      <c r="A318" s="6">
        <v>45444</v>
      </c>
      <c r="C318">
        <f t="shared" si="0"/>
        <v>66.414724322905343</v>
      </c>
      <c r="D318">
        <f t="shared" si="1"/>
        <v>28.250871419178662</v>
      </c>
    </row>
    <row r="319" spans="1:4" x14ac:dyDescent="0.3">
      <c r="A319" s="6">
        <v>45474</v>
      </c>
      <c r="C319">
        <f t="shared" si="0"/>
        <v>66.59639364579894</v>
      </c>
      <c r="D319">
        <f t="shared" si="1"/>
        <v>29.031195693433617</v>
      </c>
    </row>
    <row r="320" spans="1:4" x14ac:dyDescent="0.3">
      <c r="A320" s="6">
        <v>45505</v>
      </c>
      <c r="C320">
        <f t="shared" si="0"/>
        <v>66.778062968692538</v>
      </c>
      <c r="D320">
        <f t="shared" si="1"/>
        <v>29.79272304476331</v>
      </c>
    </row>
    <row r="321" spans="1:4" x14ac:dyDescent="0.3">
      <c r="A321" s="6">
        <v>45536</v>
      </c>
      <c r="C321">
        <f t="shared" si="0"/>
        <v>66.959732291586135</v>
      </c>
      <c r="D321">
        <f t="shared" si="1"/>
        <v>30.536861513894394</v>
      </c>
    </row>
    <row r="322" spans="1:4" x14ac:dyDescent="0.3">
      <c r="A322" s="6">
        <v>45566</v>
      </c>
      <c r="C322">
        <f t="shared" si="0"/>
        <v>67.141401614479733</v>
      </c>
      <c r="D322">
        <f t="shared" si="1"/>
        <v>31.264854446519053</v>
      </c>
    </row>
    <row r="323" spans="1:4" x14ac:dyDescent="0.3">
      <c r="A323" s="6">
        <v>45597</v>
      </c>
      <c r="C323">
        <f t="shared" si="0"/>
        <v>67.32307093737333</v>
      </c>
      <c r="D323">
        <f t="shared" si="1"/>
        <v>31.977806207320498</v>
      </c>
    </row>
    <row r="324" spans="1:4" x14ac:dyDescent="0.3">
      <c r="A324" s="6">
        <v>45627</v>
      </c>
      <c r="C324">
        <f t="shared" si="0"/>
        <v>67.504740260266942</v>
      </c>
      <c r="D324">
        <f t="shared" si="1"/>
        <v>32.676702955052484</v>
      </c>
    </row>
    <row r="325" spans="1:4" x14ac:dyDescent="0.3">
      <c r="A325" s="6">
        <v>45658</v>
      </c>
      <c r="C325">
        <f t="shared" si="0"/>
        <v>67.68640958316054</v>
      </c>
      <c r="D325">
        <f t="shared" si="1"/>
        <v>33.362429590522879</v>
      </c>
    </row>
    <row r="326" spans="1:4" x14ac:dyDescent="0.3">
      <c r="A326" s="6">
        <v>45689</v>
      </c>
      <c r="C326">
        <f t="shared" si="0"/>
        <v>67.868078906054137</v>
      </c>
      <c r="D326">
        <f t="shared" si="1"/>
        <v>34.035783705149619</v>
      </c>
    </row>
    <row r="327" spans="1:4" x14ac:dyDescent="0.3">
      <c r="A327" s="6">
        <v>45717</v>
      </c>
      <c r="C327">
        <f t="shared" si="0"/>
        <v>68.049748228947735</v>
      </c>
      <c r="D327">
        <f t="shared" si="1"/>
        <v>34.697487154221044</v>
      </c>
    </row>
    <row r="328" spans="1:4" x14ac:dyDescent="0.3">
      <c r="A328" s="6">
        <v>45748</v>
      </c>
      <c r="C328">
        <f t="shared" si="0"/>
        <v>68.231417551841332</v>
      </c>
      <c r="D328">
        <f t="shared" si="1"/>
        <v>35.3481957311065</v>
      </c>
    </row>
    <row r="329" spans="1:4" x14ac:dyDescent="0.3">
      <c r="A329" s="6">
        <v>45778</v>
      </c>
      <c r="C329">
        <f t="shared" si="0"/>
        <v>68.41308687473493</v>
      </c>
      <c r="D329">
        <f t="shared" si="1"/>
        <v>35.988507309789547</v>
      </c>
    </row>
    <row r="330" spans="1:4" x14ac:dyDescent="0.3">
      <c r="A330" s="6">
        <v>45809</v>
      </c>
      <c r="C330">
        <f t="shared" si="0"/>
        <v>68.594756197628527</v>
      </c>
      <c r="D330">
        <f t="shared" si="1"/>
        <v>36.61896874196507</v>
      </c>
    </row>
    <row r="331" spans="1:4" x14ac:dyDescent="0.3">
      <c r="A331" s="6">
        <v>45839</v>
      </c>
      <c r="C331">
        <f t="shared" si="0"/>
        <v>68.776425520522125</v>
      </c>
      <c r="D331">
        <f t="shared" si="1"/>
        <v>37.240081733805795</v>
      </c>
    </row>
    <row r="332" spans="1:4" x14ac:dyDescent="0.3">
      <c r="A332" s="6">
        <v>45870</v>
      </c>
      <c r="C332">
        <f t="shared" si="0"/>
        <v>68.958094843415722</v>
      </c>
      <c r="D332">
        <f t="shared" si="1"/>
        <v>37.852307880954115</v>
      </c>
    </row>
    <row r="333" spans="1:4" x14ac:dyDescent="0.3">
      <c r="A333" s="6">
        <v>45901</v>
      </c>
      <c r="C333">
        <f t="shared" ref="C333:C364" si="2">_xlfn.FORECAST.ETS(A333,$B$2:$B$300,$A$2:$A$300,1,1)</f>
        <v>69.13976416630932</v>
      </c>
      <c r="D333">
        <f t="shared" ref="D333:D364" si="3">_xlfn.FORECAST.ETS.CONFINT(A333,$B$2:$B$300,$A$2:$A$300,0.96,1,1)</f>
        <v>38.456073004510372</v>
      </c>
    </row>
    <row r="334" spans="1:4" x14ac:dyDescent="0.3">
      <c r="A334" s="6">
        <v>45931</v>
      </c>
      <c r="C334">
        <f t="shared" si="2"/>
        <v>69.321433489202917</v>
      </c>
      <c r="D334">
        <f t="shared" si="3"/>
        <v>39.051770903030885</v>
      </c>
    </row>
    <row r="335" spans="1:4" x14ac:dyDescent="0.3">
      <c r="A335" s="6">
        <v>45962</v>
      </c>
      <c r="C335">
        <f t="shared" si="2"/>
        <v>69.503102812096515</v>
      </c>
      <c r="D335">
        <f t="shared" si="3"/>
        <v>39.63976661383716</v>
      </c>
    </row>
    <row r="336" spans="1:4" x14ac:dyDescent="0.3">
      <c r="A336" s="6">
        <v>45992</v>
      </c>
      <c r="C336">
        <f t="shared" si="2"/>
        <v>69.684772134990112</v>
      </c>
      <c r="D336">
        <f t="shared" si="3"/>
        <v>40.22039925982137</v>
      </c>
    </row>
    <row r="337" spans="1:4" x14ac:dyDescent="0.3">
      <c r="A337" s="6">
        <v>46023</v>
      </c>
      <c r="C337">
        <f t="shared" si="2"/>
        <v>69.86644145788371</v>
      </c>
      <c r="D337">
        <f t="shared" si="3"/>
        <v>40.793984544340525</v>
      </c>
    </row>
    <row r="338" spans="1:4" x14ac:dyDescent="0.3">
      <c r="A338" s="6">
        <v>46054</v>
      </c>
      <c r="C338">
        <f t="shared" si="2"/>
        <v>70.048110780777307</v>
      </c>
      <c r="D338">
        <f t="shared" si="3"/>
        <v>41.360816945921712</v>
      </c>
    </row>
    <row r="339" spans="1:4" x14ac:dyDescent="0.3">
      <c r="A339" s="6">
        <v>46082</v>
      </c>
      <c r="C339">
        <f t="shared" si="2"/>
        <v>70.229780103670919</v>
      </c>
      <c r="D339">
        <f t="shared" si="3"/>
        <v>41.921171655752815</v>
      </c>
    </row>
    <row r="340" spans="1:4" x14ac:dyDescent="0.3">
      <c r="A340" s="6">
        <v>46113</v>
      </c>
      <c r="C340">
        <f t="shared" si="2"/>
        <v>70.411449426564516</v>
      </c>
      <c r="D340">
        <f t="shared" si="3"/>
        <v>42.475306293848448</v>
      </c>
    </row>
    <row r="341" spans="1:4" x14ac:dyDescent="0.3">
      <c r="A341" s="6">
        <v>46143</v>
      </c>
      <c r="C341">
        <f t="shared" si="2"/>
        <v>70.593118749458114</v>
      </c>
      <c r="D341">
        <f t="shared" si="3"/>
        <v>43.023462434010263</v>
      </c>
    </row>
    <row r="342" spans="1:4" x14ac:dyDescent="0.3">
      <c r="A342" s="6">
        <v>46174</v>
      </c>
      <c r="C342">
        <f t="shared" si="2"/>
        <v>70.774788072351711</v>
      </c>
      <c r="D342">
        <f t="shared" si="3"/>
        <v>43.565866962975122</v>
      </c>
    </row>
    <row r="343" spans="1:4" x14ac:dyDescent="0.3">
      <c r="A343" s="6">
        <v>46204</v>
      </c>
      <c r="C343">
        <f t="shared" si="2"/>
        <v>70.956457395245309</v>
      </c>
      <c r="D343">
        <f t="shared" si="3"/>
        <v>44.102733295254019</v>
      </c>
    </row>
    <row r="344" spans="1:4" x14ac:dyDescent="0.3">
      <c r="A344" s="6">
        <v>46235</v>
      </c>
      <c r="C344">
        <f t="shared" si="2"/>
        <v>71.138126718138906</v>
      </c>
      <c r="D344">
        <f t="shared" si="3"/>
        <v>44.634262461945944</v>
      </c>
    </row>
    <row r="345" spans="1:4" x14ac:dyDescent="0.3">
      <c r="A345" s="6">
        <v>46266</v>
      </c>
      <c r="C345">
        <f t="shared" si="2"/>
        <v>71.319796041032504</v>
      </c>
      <c r="D345">
        <f t="shared" si="3"/>
        <v>45.16064408913536</v>
      </c>
    </row>
    <row r="346" spans="1:4" x14ac:dyDescent="0.3">
      <c r="A346" s="6">
        <v>46296</v>
      </c>
      <c r="C346">
        <f t="shared" si="2"/>
        <v>71.501465363926101</v>
      </c>
      <c r="D346">
        <f t="shared" si="3"/>
        <v>45.682057279248582</v>
      </c>
    </row>
    <row r="347" spans="1:4" x14ac:dyDescent="0.3">
      <c r="A347" s="6">
        <v>46327</v>
      </c>
      <c r="C347">
        <f t="shared" si="2"/>
        <v>71.683134686819699</v>
      </c>
      <c r="D347">
        <f t="shared" si="3"/>
        <v>46.198671406871142</v>
      </c>
    </row>
    <row r="348" spans="1:4" x14ac:dyDescent="0.3">
      <c r="A348" s="6">
        <v>46357</v>
      </c>
      <c r="C348">
        <f t="shared" si="2"/>
        <v>71.864804009713296</v>
      </c>
      <c r="D348">
        <f t="shared" si="3"/>
        <v>46.710646838951774</v>
      </c>
    </row>
    <row r="349" spans="1:4" x14ac:dyDescent="0.3">
      <c r="A349" s="6">
        <v>46388</v>
      </c>
      <c r="C349">
        <f t="shared" si="2"/>
        <v>72.046473332606894</v>
      </c>
      <c r="D349">
        <f t="shared" si="3"/>
        <v>47.218135587985842</v>
      </c>
    </row>
    <row r="350" spans="1:4" x14ac:dyDescent="0.3">
      <c r="A350" s="6">
        <v>46419</v>
      </c>
      <c r="C350">
        <f t="shared" si="2"/>
        <v>72.228142655500491</v>
      </c>
      <c r="D350">
        <f t="shared" si="3"/>
        <v>47.72128190564117</v>
      </c>
    </row>
    <row r="351" spans="1:4" x14ac:dyDescent="0.3">
      <c r="A351" s="6">
        <v>46447</v>
      </c>
      <c r="C351">
        <f t="shared" si="2"/>
        <v>72.409811978394089</v>
      </c>
      <c r="D351">
        <f t="shared" si="3"/>
        <v>48.220222823326509</v>
      </c>
    </row>
    <row r="352" spans="1:4" x14ac:dyDescent="0.3">
      <c r="A352" s="6">
        <v>46478</v>
      </c>
      <c r="C352">
        <f t="shared" si="2"/>
        <v>72.5914813012877</v>
      </c>
      <c r="D352">
        <f t="shared" si="3"/>
        <v>48.715088645381378</v>
      </c>
    </row>
    <row r="353" spans="1:4" x14ac:dyDescent="0.3">
      <c r="A353" s="6">
        <v>46508</v>
      </c>
      <c r="C353">
        <f t="shared" si="2"/>
        <v>72.773150624181284</v>
      </c>
      <c r="D353">
        <f t="shared" si="3"/>
        <v>49.206003399861686</v>
      </c>
    </row>
    <row r="354" spans="1:4" x14ac:dyDescent="0.3">
      <c r="A354" s="6">
        <v>46539</v>
      </c>
      <c r="C354">
        <f t="shared" si="2"/>
        <v>72.954819947074895</v>
      </c>
      <c r="D354">
        <f t="shared" si="3"/>
        <v>49.693085251289858</v>
      </c>
    </row>
    <row r="355" spans="1:4" x14ac:dyDescent="0.3">
      <c r="A355" s="6">
        <v>46569</v>
      </c>
      <c r="C355">
        <f t="shared" si="2"/>
        <v>73.136489269968493</v>
      </c>
      <c r="D355">
        <f t="shared" si="3"/>
        <v>50.176446879216684</v>
      </c>
    </row>
    <row r="356" spans="1:4" x14ac:dyDescent="0.3">
      <c r="A356" s="6">
        <v>46600</v>
      </c>
      <c r="C356">
        <f t="shared" si="2"/>
        <v>73.31815859286209</v>
      </c>
      <c r="D356">
        <f t="shared" si="3"/>
        <v>50.656195825990316</v>
      </c>
    </row>
    <row r="357" spans="1:4" x14ac:dyDescent="0.3">
      <c r="A357" s="6">
        <v>46631</v>
      </c>
      <c r="C357">
        <f t="shared" si="2"/>
        <v>73.499827915755688</v>
      </c>
      <c r="D357">
        <f t="shared" si="3"/>
        <v>51.132434816736797</v>
      </c>
    </row>
    <row r="358" spans="1:4" x14ac:dyDescent="0.3">
      <c r="A358" s="6">
        <v>46661</v>
      </c>
      <c r="C358">
        <f t="shared" si="2"/>
        <v>73.681497238649285</v>
      </c>
      <c r="D358">
        <f t="shared" si="3"/>
        <v>51.605262054216269</v>
      </c>
    </row>
    <row r="359" spans="1:4" x14ac:dyDescent="0.3">
      <c r="A359" s="6">
        <v>46692</v>
      </c>
      <c r="C359">
        <f t="shared" si="2"/>
        <v>73.863166561542883</v>
      </c>
      <c r="D359">
        <f t="shared" si="3"/>
        <v>52.074771490922238</v>
      </c>
    </row>
    <row r="360" spans="1:4" x14ac:dyDescent="0.3">
      <c r="A360" s="6">
        <v>46722</v>
      </c>
      <c r="C360">
        <f t="shared" si="2"/>
        <v>74.04483588443648</v>
      </c>
      <c r="D360">
        <f t="shared" si="3"/>
        <v>52.541053080532578</v>
      </c>
    </row>
    <row r="361" spans="1:4" x14ac:dyDescent="0.3">
      <c r="A361" s="6">
        <v>46753</v>
      </c>
      <c r="C361">
        <f t="shared" si="2"/>
        <v>74.226505207330078</v>
      </c>
      <c r="D361">
        <f t="shared" si="3"/>
        <v>53.004193010593603</v>
      </c>
    </row>
    <row r="362" spans="1:4" x14ac:dyDescent="0.3">
      <c r="A362" s="6">
        <v>46784</v>
      </c>
      <c r="C362">
        <f t="shared" si="2"/>
        <v>74.408174530223675</v>
      </c>
      <c r="D362">
        <f t="shared" si="3"/>
        <v>53.464273918119581</v>
      </c>
    </row>
    <row r="363" spans="1:4" x14ac:dyDescent="0.3">
      <c r="A363" s="6">
        <v>46813</v>
      </c>
      <c r="C363">
        <f t="shared" si="2"/>
        <v>74.589843853117273</v>
      </c>
      <c r="D363">
        <f t="shared" si="3"/>
        <v>53.921375089614784</v>
      </c>
    </row>
    <row r="364" spans="1:4" x14ac:dyDescent="0.3">
      <c r="A364" s="6">
        <v>46844</v>
      </c>
      <c r="C364">
        <f t="shared" si="2"/>
        <v>74.77151317601087</v>
      </c>
      <c r="D364">
        <f t="shared" si="3"/>
        <v>54.375572646870467</v>
      </c>
    </row>
    <row r="365" spans="1:4" x14ac:dyDescent="0.3">
      <c r="A365" s="6">
        <v>46874</v>
      </c>
      <c r="C365">
        <f t="shared" ref="C365:C375" si="4">_xlfn.FORECAST.ETS(A365,$B$2:$B$300,$A$2:$A$300,1,1)</f>
        <v>74.953182498904468</v>
      </c>
      <c r="D365">
        <f t="shared" ref="D365:D375" si="5">_xlfn.FORECAST.ETS.CONFINT(A365,$B$2:$B$300,$A$2:$A$300,0.96,1,1)</f>
        <v>54.826939719752687</v>
      </c>
    </row>
    <row r="366" spans="1:4" x14ac:dyDescent="0.3">
      <c r="A366" s="6">
        <v>46905</v>
      </c>
      <c r="C366">
        <f t="shared" si="4"/>
        <v>75.134851821798065</v>
      </c>
      <c r="D366">
        <f t="shared" si="5"/>
        <v>55.275546607076222</v>
      </c>
    </row>
    <row r="367" spans="1:4" x14ac:dyDescent="0.3">
      <c r="A367" s="6">
        <v>46935</v>
      </c>
      <c r="C367">
        <f t="shared" si="4"/>
        <v>75.316521144691677</v>
      </c>
      <c r="D367">
        <f t="shared" si="5"/>
        <v>55.721460926552091</v>
      </c>
    </row>
    <row r="368" spans="1:4" x14ac:dyDescent="0.3">
      <c r="A368" s="6">
        <v>46966</v>
      </c>
      <c r="C368">
        <f t="shared" si="4"/>
        <v>75.49819046758526</v>
      </c>
      <c r="D368">
        <f t="shared" si="5"/>
        <v>56.164747754701459</v>
      </c>
    </row>
    <row r="369" spans="1:4" x14ac:dyDescent="0.3">
      <c r="A369" s="6">
        <v>46997</v>
      </c>
      <c r="C369">
        <f t="shared" si="4"/>
        <v>75.679859790478872</v>
      </c>
      <c r="D369">
        <f t="shared" si="5"/>
        <v>56.605469757543517</v>
      </c>
    </row>
    <row r="370" spans="1:4" x14ac:dyDescent="0.3">
      <c r="A370" s="6">
        <v>47027</v>
      </c>
      <c r="C370">
        <f t="shared" si="4"/>
        <v>75.86152911337247</v>
      </c>
      <c r="D370">
        <f t="shared" si="5"/>
        <v>57.043687312789181</v>
      </c>
    </row>
    <row r="371" spans="1:4" x14ac:dyDescent="0.3">
      <c r="A371" s="6">
        <v>47058</v>
      </c>
      <c r="C371">
        <f t="shared" si="4"/>
        <v>76.043198436266067</v>
      </c>
      <c r="D371">
        <f t="shared" si="5"/>
        <v>57.479458624205215</v>
      </c>
    </row>
    <row r="372" spans="1:4" x14ac:dyDescent="0.3">
      <c r="A372" s="6">
        <v>47088</v>
      </c>
      <c r="C372">
        <f t="shared" si="4"/>
        <v>76.224867759159665</v>
      </c>
      <c r="D372">
        <f t="shared" si="5"/>
        <v>57.912839828752475</v>
      </c>
    </row>
    <row r="373" spans="1:4" x14ac:dyDescent="0.3">
      <c r="A373" s="6">
        <v>47119</v>
      </c>
      <c r="C373">
        <f t="shared" si="4"/>
        <v>76.406537082053262</v>
      </c>
      <c r="D373">
        <f t="shared" si="5"/>
        <v>58.343885097047874</v>
      </c>
    </row>
    <row r="374" spans="1:4" x14ac:dyDescent="0.3">
      <c r="A374" s="6">
        <v>47150</v>
      </c>
      <c r="C374">
        <f t="shared" si="4"/>
        <v>76.58820640494686</v>
      </c>
      <c r="D374">
        <f t="shared" si="5"/>
        <v>58.772646727651114</v>
      </c>
    </row>
    <row r="375" spans="1:4" x14ac:dyDescent="0.3">
      <c r="A375" s="6">
        <v>47178</v>
      </c>
      <c r="C375">
        <f t="shared" si="4"/>
        <v>76.769875727840457</v>
      </c>
      <c r="D375">
        <f t="shared" si="5"/>
        <v>59.199175235633184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D1EF-C14E-45F8-B7D2-214FC7378C6E}">
  <dimension ref="A1:AY401"/>
  <sheetViews>
    <sheetView topLeftCell="A106" zoomScale="70" zoomScaleNormal="70" workbookViewId="0">
      <selection activeCell="AN2" sqref="AN2"/>
    </sheetView>
  </sheetViews>
  <sheetFormatPr defaultRowHeight="14.4" x14ac:dyDescent="0.3"/>
  <cols>
    <col min="4" max="4" width="18.77734375" customWidth="1"/>
    <col min="6" max="6" width="8.88671875" style="16"/>
    <col min="8" max="8" width="9" style="16" bestFit="1" customWidth="1"/>
    <col min="9" max="9" width="10" style="16" bestFit="1" customWidth="1"/>
    <col min="10" max="11" width="9" style="16" bestFit="1" customWidth="1"/>
    <col min="12" max="12" width="12.88671875" style="16" bestFit="1" customWidth="1"/>
    <col min="13" max="13" width="9" style="16" bestFit="1" customWidth="1"/>
    <col min="25" max="25" width="11.77734375" customWidth="1"/>
    <col min="27" max="27" width="13.33203125" customWidth="1"/>
    <col min="30" max="30" width="15.109375" customWidth="1"/>
  </cols>
  <sheetData>
    <row r="1" spans="1:51" ht="81" customHeight="1" thickBot="1" x14ac:dyDescent="0.35">
      <c r="AN1" t="s">
        <v>84</v>
      </c>
      <c r="AO1" s="2" t="s">
        <v>2</v>
      </c>
      <c r="AP1" s="2" t="s">
        <v>15</v>
      </c>
      <c r="AQ1" s="2" t="s">
        <v>57</v>
      </c>
      <c r="AR1" s="2" t="s">
        <v>58</v>
      </c>
      <c r="AS1" s="2" t="s">
        <v>59</v>
      </c>
      <c r="AT1" s="2" t="s">
        <v>60</v>
      </c>
      <c r="AU1" s="3" t="s">
        <v>4</v>
      </c>
      <c r="AV1" s="2" t="s">
        <v>6</v>
      </c>
      <c r="AW1" s="2" t="s">
        <v>11</v>
      </c>
      <c r="AX1" s="2" t="s">
        <v>13</v>
      </c>
      <c r="AY1" s="2" t="s">
        <v>14</v>
      </c>
    </row>
    <row r="2" spans="1:51" ht="34.200000000000003" customHeight="1" thickBot="1" x14ac:dyDescent="0.35">
      <c r="AN2" s="2" t="s">
        <v>2</v>
      </c>
      <c r="AP2">
        <f>RSQ(U99:U398,V99:V398)</f>
        <v>0.77158570972691409</v>
      </c>
      <c r="AQ2">
        <f>RSQ(U98:U397,W99:W398)</f>
        <v>0.109891458066428</v>
      </c>
      <c r="AR2">
        <f>RSQ(U99:U398,X99:X398)</f>
        <v>0.26410228221892751</v>
      </c>
      <c r="AS2">
        <f>RSQ(U99:U398,Y99:Y398)</f>
        <v>8.6220897844546368E-2</v>
      </c>
      <c r="AT2">
        <f t="shared" ref="AT2:AY2" si="0">RSQ(U98:U397,Z99:Z398)</f>
        <v>0.9476829284330297</v>
      </c>
      <c r="AU2">
        <f t="shared" si="0"/>
        <v>7.0312106103345665E-2</v>
      </c>
      <c r="AV2">
        <f t="shared" si="0"/>
        <v>0.13891076644674838</v>
      </c>
      <c r="AW2">
        <f t="shared" si="0"/>
        <v>4.7216336912955896E-2</v>
      </c>
      <c r="AX2">
        <f t="shared" si="0"/>
        <v>0.11922647346780797</v>
      </c>
      <c r="AY2">
        <f t="shared" si="0"/>
        <v>0.78828610880847994</v>
      </c>
    </row>
    <row r="3" spans="1:51" ht="33" customHeight="1" thickBot="1" x14ac:dyDescent="0.35">
      <c r="AN3" s="2" t="s">
        <v>15</v>
      </c>
      <c r="AO3">
        <f>RSQ($V$99:$V$398,U$99:U$398)</f>
        <v>0.77158570972691409</v>
      </c>
      <c r="AQ3">
        <f>RSQ($V$99:$V$398,W$99:W$398)</f>
        <v>3.0593412655542329E-2</v>
      </c>
      <c r="AR3">
        <f>RSQ($V$99:$V$398,X$99:X$398)</f>
        <v>0.12650812998908958</v>
      </c>
      <c r="AS3">
        <f>RSQ($V$99:$V$398,Y$99:Y$398)</f>
        <v>3.8581279856013707E-2</v>
      </c>
      <c r="AT3">
        <f>RSQ($V$99:$V$398,Z$99:Z$398)</f>
        <v>0.78976942680012163</v>
      </c>
      <c r="AU3">
        <f t="shared" ref="AU3:AY3" si="1">RSQ($V$99:$V$398,AA$99:AA$398)</f>
        <v>7.6965066389493922E-2</v>
      </c>
      <c r="AV3">
        <f t="shared" si="1"/>
        <v>0.57708798556733887</v>
      </c>
      <c r="AW3">
        <f t="shared" si="1"/>
        <v>0.22453476676752376</v>
      </c>
      <c r="AX3">
        <f t="shared" si="1"/>
        <v>4.6586121580172841E-2</v>
      </c>
      <c r="AY3">
        <f t="shared" si="1"/>
        <v>0.99999999999999956</v>
      </c>
    </row>
    <row r="4" spans="1:51" ht="36.6" thickBot="1" x14ac:dyDescent="0.35">
      <c r="AN4" s="2" t="s">
        <v>16</v>
      </c>
      <c r="AO4">
        <f>RSQ($W$99:$W$398,U$99:U$398)</f>
        <v>0.11070576159142149</v>
      </c>
      <c r="AP4">
        <f>RSQ($W$99:$W$398,V$99:V$398)</f>
        <v>3.0593412655542329E-2</v>
      </c>
      <c r="AR4">
        <f>RSQ($W$99:$W$398,X$99:X$398)</f>
        <v>0.5926422248742671</v>
      </c>
      <c r="AS4">
        <f>RSQ($W$99:$W$398,Y$99:Y$398)</f>
        <v>1.9030085194763763E-2</v>
      </c>
      <c r="AT4">
        <f>RSQ($W$99:$W$398,Z$99:Z$398)</f>
        <v>9.6207417288665401E-2</v>
      </c>
      <c r="AU4">
        <f t="shared" ref="AU4:AY4" si="2">RSQ($W$99:$W$398,AA$99:AA$398)</f>
        <v>5.8156281292743611E-2</v>
      </c>
      <c r="AV4">
        <f t="shared" si="2"/>
        <v>8.2876857816667385E-2</v>
      </c>
      <c r="AW4">
        <f t="shared" si="2"/>
        <v>6.8789997239764505E-2</v>
      </c>
      <c r="AX4">
        <f t="shared" si="2"/>
        <v>0.20862449421418658</v>
      </c>
      <c r="AY4">
        <f t="shared" si="2"/>
        <v>2.9698749654965113E-2</v>
      </c>
    </row>
    <row r="5" spans="1:51" ht="48" customHeight="1" thickBot="1" x14ac:dyDescent="0.35">
      <c r="AN5" s="2" t="s">
        <v>17</v>
      </c>
      <c r="AO5">
        <f>RSQ($X$99:$X$398,U$99:U$398)</f>
        <v>0.26410228221892751</v>
      </c>
      <c r="AP5">
        <f>RSQ($X$99:$X$398,V$99:V$398)</f>
        <v>0.12650812998908958</v>
      </c>
      <c r="AQ5">
        <f>RSQ($X$99:$X$398,W$99:W$398)</f>
        <v>0.5926422248742671</v>
      </c>
      <c r="AS5">
        <f>RSQ($X$99:$X$398,Y$99:Y$398)</f>
        <v>1.044865269238214E-2</v>
      </c>
      <c r="AT5">
        <f>RSQ($X$99:$X$398,Z$99:Z$398)</f>
        <v>0.26067641623271359</v>
      </c>
      <c r="AU5">
        <f t="shared" ref="AU5:AY5" si="3">RSQ($X$99:$X$398,AA$99:AA$398)</f>
        <v>1.9115430912037645E-3</v>
      </c>
      <c r="AV5">
        <f t="shared" si="3"/>
        <v>0.18690563199888724</v>
      </c>
      <c r="AW5">
        <f t="shared" si="3"/>
        <v>5.0389753283122202E-2</v>
      </c>
      <c r="AX5">
        <f t="shared" si="3"/>
        <v>6.9599052573865658E-2</v>
      </c>
      <c r="AY5">
        <f t="shared" si="3"/>
        <v>0.12585943651141432</v>
      </c>
    </row>
    <row r="6" spans="1:51" ht="24.6" thickBot="1" x14ac:dyDescent="0.35">
      <c r="AN6" s="2" t="s">
        <v>24</v>
      </c>
      <c r="AO6">
        <f>RSQ($Y$100:$Y$398,U$100:U$398)</f>
        <v>8.8640291725223488E-2</v>
      </c>
      <c r="AP6">
        <f>RSQ($Y$100:$Y$400,V$100:V$400)</f>
        <v>4.1257287529194157E-2</v>
      </c>
      <c r="AQ6">
        <f>RSQ($Y$100:$Y$400,W$100:W$400)</f>
        <v>1.9583705273257833E-2</v>
      </c>
      <c r="AR6">
        <f>RSQ($Y$100:$Y$400,X$100:X$400)</f>
        <v>1.0782896445670067E-2</v>
      </c>
      <c r="AT6">
        <f>RSQ($Y$100:$Y$399,Z$99:Z$398)</f>
        <v>5.3189757706028261E-2</v>
      </c>
      <c r="AU6">
        <f t="shared" ref="AU6:AY6" si="4">RSQ($Y$100:$Y$399,AA$99:AA$398)</f>
        <v>1.584636374690348E-4</v>
      </c>
      <c r="AV6">
        <f t="shared" si="4"/>
        <v>0.10005260962375206</v>
      </c>
      <c r="AW6">
        <f t="shared" si="4"/>
        <v>0.25800249307143802</v>
      </c>
      <c r="AX6">
        <f t="shared" si="4"/>
        <v>9.6576569746657875E-2</v>
      </c>
      <c r="AY6">
        <f t="shared" si="4"/>
        <v>6.2974704974936443E-2</v>
      </c>
    </row>
    <row r="7" spans="1:51" ht="120.6" thickBot="1" x14ac:dyDescent="0.35">
      <c r="AN7" s="2" t="s">
        <v>20</v>
      </c>
      <c r="AO7">
        <f>RSQ($Z$99:$Z$398,U$99:U$398)</f>
        <v>0.94788304301840165</v>
      </c>
      <c r="AP7">
        <f>RSQ($Z$99:$Z$398,V$99:V$398)</f>
        <v>0.78976942680012163</v>
      </c>
      <c r="AQ7">
        <f>RSQ($Z$99:$Z$398,W$99:W$398)</f>
        <v>9.6207417288665401E-2</v>
      </c>
      <c r="AR7">
        <f>RSQ($Z$99:$Z$398,X$99:X$398)</f>
        <v>0.26067641623271359</v>
      </c>
      <c r="AS7">
        <f>RSQ($Z$99:$Z$398,Y$99:Y$398)</f>
        <v>5.0626899815448795E-2</v>
      </c>
      <c r="AU7">
        <f t="shared" ref="AU7:AY7" si="5">RSQ($Z$99:$Z$398,AA$99:AA$398)</f>
        <v>6.4108402394941186E-2</v>
      </c>
      <c r="AV7">
        <f t="shared" si="5"/>
        <v>0.73438744698670022</v>
      </c>
      <c r="AW7">
        <f t="shared" si="5"/>
        <v>0.16918789493199091</v>
      </c>
      <c r="AX7">
        <f t="shared" si="5"/>
        <v>0.11009820673978403</v>
      </c>
      <c r="AY7">
        <f t="shared" si="5"/>
        <v>0.79166210077658383</v>
      </c>
    </row>
    <row r="8" spans="1:51" ht="52.2" customHeight="1" thickBot="1" x14ac:dyDescent="0.35">
      <c r="AN8" s="3" t="s">
        <v>4</v>
      </c>
      <c r="AO8">
        <f>RSQ($AA$99:$AA$398,U$99:U$398)</f>
        <v>4.8517739599875973E-2</v>
      </c>
      <c r="AP8">
        <f t="shared" ref="AP8:AY8" si="6">RSQ($AA$99:$AA$398,V$99:V$398)</f>
        <v>7.6965066389493922E-2</v>
      </c>
      <c r="AQ8">
        <f t="shared" si="6"/>
        <v>5.8156281292743611E-2</v>
      </c>
      <c r="AR8">
        <f t="shared" si="6"/>
        <v>1.9115430912037645E-3</v>
      </c>
      <c r="AS8">
        <f t="shared" si="6"/>
        <v>4.0253671215547836E-4</v>
      </c>
      <c r="AT8">
        <f t="shared" si="6"/>
        <v>6.4108402394941186E-2</v>
      </c>
      <c r="AV8">
        <f t="shared" si="6"/>
        <v>1.4691704159051225E-2</v>
      </c>
      <c r="AW8">
        <f t="shared" si="6"/>
        <v>2.729558665221667E-2</v>
      </c>
      <c r="AX8">
        <f t="shared" si="6"/>
        <v>0.13481304942133304</v>
      </c>
      <c r="AY8">
        <f t="shared" si="6"/>
        <v>7.6965066389493922E-2</v>
      </c>
    </row>
    <row r="9" spans="1:51" ht="31.2" customHeight="1" thickBot="1" x14ac:dyDescent="0.35">
      <c r="AN9" s="2" t="s">
        <v>6</v>
      </c>
      <c r="AO9">
        <f>RSQ($AB$99:$AB$398,U$99:U$398)</f>
        <v>0.8059779585572503</v>
      </c>
      <c r="AP9">
        <f t="shared" ref="AP9:AY9" si="7">RSQ($AB$99:$AB$398,V$99:V$398)</f>
        <v>0.57708798556733887</v>
      </c>
      <c r="AQ9">
        <f t="shared" si="7"/>
        <v>8.2876857816667385E-2</v>
      </c>
      <c r="AR9">
        <f t="shared" si="7"/>
        <v>0.18690563199888724</v>
      </c>
      <c r="AS9">
        <f t="shared" si="7"/>
        <v>0.11823928945843791</v>
      </c>
      <c r="AT9">
        <f t="shared" si="7"/>
        <v>0.73438744698670022</v>
      </c>
      <c r="AU9">
        <f t="shared" si="7"/>
        <v>1.4691704159051225E-2</v>
      </c>
      <c r="AW9">
        <f t="shared" si="7"/>
        <v>0.29092434698677977</v>
      </c>
      <c r="AX9">
        <f t="shared" si="7"/>
        <v>0.25654737537717542</v>
      </c>
      <c r="AY9">
        <f t="shared" si="7"/>
        <v>0.57708798556733887</v>
      </c>
    </row>
    <row r="10" spans="1:51" ht="24.6" thickBot="1" x14ac:dyDescent="0.35">
      <c r="AN10" s="2" t="s">
        <v>11</v>
      </c>
      <c r="AO10">
        <f>RSQ($AC$99:$AC$398,U$99:U$398)</f>
        <v>0.27639805779138071</v>
      </c>
      <c r="AP10">
        <f t="shared" ref="AP10:AY10" si="8">RSQ($AC$99:$AC$398,V$99:V$398)</f>
        <v>0.22453476676752376</v>
      </c>
      <c r="AQ10">
        <f t="shared" si="8"/>
        <v>6.8789997239764505E-2</v>
      </c>
      <c r="AR10">
        <f t="shared" si="8"/>
        <v>5.0389753283122202E-2</v>
      </c>
      <c r="AS10">
        <f t="shared" si="8"/>
        <v>0.26154494239128956</v>
      </c>
      <c r="AT10">
        <f t="shared" si="8"/>
        <v>0.16918789493199091</v>
      </c>
      <c r="AU10">
        <f t="shared" si="8"/>
        <v>2.729558665221667E-2</v>
      </c>
      <c r="AV10">
        <f t="shared" si="8"/>
        <v>0.29092434698677977</v>
      </c>
      <c r="AX10">
        <f t="shared" si="8"/>
        <v>0.42116801291653694</v>
      </c>
      <c r="AY10">
        <f t="shared" si="8"/>
        <v>0.22453476676752376</v>
      </c>
    </row>
    <row r="11" spans="1:51" ht="36.6" thickBot="1" x14ac:dyDescent="0.35">
      <c r="AN11" s="2" t="s">
        <v>13</v>
      </c>
      <c r="AO11">
        <f>RSQ($AD$99:$AD$398,U$99:U$398)</f>
        <v>0.21993095948426986</v>
      </c>
      <c r="AP11">
        <f t="shared" ref="AP11:AY11" si="9">RSQ($AD$99:$AD$398,V$99:V$398)</f>
        <v>4.6586121580172841E-2</v>
      </c>
      <c r="AQ11">
        <f t="shared" si="9"/>
        <v>0.20862449421418658</v>
      </c>
      <c r="AR11">
        <f t="shared" si="9"/>
        <v>6.9599052573865658E-2</v>
      </c>
      <c r="AS11">
        <f t="shared" si="9"/>
        <v>0.11722638768624985</v>
      </c>
      <c r="AT11">
        <f t="shared" si="9"/>
        <v>0.11009820673978403</v>
      </c>
      <c r="AU11">
        <f t="shared" si="9"/>
        <v>0.13481304942133304</v>
      </c>
      <c r="AV11">
        <f t="shared" si="9"/>
        <v>0.25654737537717542</v>
      </c>
      <c r="AW11">
        <f t="shared" si="9"/>
        <v>0.42116801291653694</v>
      </c>
      <c r="AY11">
        <f t="shared" si="9"/>
        <v>4.6586121580172841E-2</v>
      </c>
    </row>
    <row r="12" spans="1:51" ht="36.6" thickBot="1" x14ac:dyDescent="0.35">
      <c r="AN12" s="2" t="s">
        <v>14</v>
      </c>
      <c r="AO12">
        <f>RSQ($AE$99:$AE$398,U$99:U$398)</f>
        <v>0.77162864454791846</v>
      </c>
      <c r="AP12">
        <f t="shared" ref="AP12:AX12" si="10">RSQ($AE$99:$AE$398,V$99:V$398)</f>
        <v>0.99999999999999956</v>
      </c>
      <c r="AQ12">
        <f t="shared" si="10"/>
        <v>2.9698749654965113E-2</v>
      </c>
      <c r="AR12">
        <f t="shared" si="10"/>
        <v>0.12585943651141432</v>
      </c>
      <c r="AS12">
        <f t="shared" si="10"/>
        <v>4.1257287529194157E-2</v>
      </c>
      <c r="AT12">
        <f t="shared" si="10"/>
        <v>0.79166210077658383</v>
      </c>
      <c r="AU12">
        <f t="shared" si="10"/>
        <v>7.6965066389493922E-2</v>
      </c>
      <c r="AV12">
        <f t="shared" si="10"/>
        <v>0.57708798556733887</v>
      </c>
      <c r="AW12">
        <f t="shared" si="10"/>
        <v>0.22453476676752376</v>
      </c>
      <c r="AX12">
        <f t="shared" si="10"/>
        <v>4.6586121580172841E-2</v>
      </c>
    </row>
    <row r="13" spans="1:51" ht="50.4" customHeight="1" thickBot="1" x14ac:dyDescent="0.35"/>
    <row r="14" spans="1:51" ht="132.6" thickBot="1" x14ac:dyDescent="0.35">
      <c r="A14" s="1" t="s">
        <v>0</v>
      </c>
      <c r="B14" s="2" t="s">
        <v>2</v>
      </c>
      <c r="C14" s="2" t="s">
        <v>15</v>
      </c>
      <c r="D14" s="2" t="s">
        <v>57</v>
      </c>
      <c r="E14" s="2" t="s">
        <v>58</v>
      </c>
      <c r="F14" s="25" t="s">
        <v>59</v>
      </c>
      <c r="G14" s="2" t="s">
        <v>60</v>
      </c>
      <c r="I14" s="33" t="s">
        <v>4</v>
      </c>
      <c r="J14" s="25" t="s">
        <v>6</v>
      </c>
      <c r="K14" s="25" t="s">
        <v>11</v>
      </c>
      <c r="L14" s="25" t="s">
        <v>13</v>
      </c>
      <c r="M14" s="25" t="s">
        <v>14</v>
      </c>
      <c r="T14" s="1" t="s">
        <v>0</v>
      </c>
      <c r="U14" s="2" t="s">
        <v>2</v>
      </c>
      <c r="V14" s="2" t="s">
        <v>15</v>
      </c>
      <c r="W14" s="2" t="s">
        <v>16</v>
      </c>
      <c r="X14" s="2" t="s">
        <v>17</v>
      </c>
      <c r="Y14" s="2" t="s">
        <v>24</v>
      </c>
      <c r="Z14" s="2" t="s">
        <v>20</v>
      </c>
      <c r="AA14" s="3" t="s">
        <v>4</v>
      </c>
      <c r="AB14" s="2" t="s">
        <v>6</v>
      </c>
      <c r="AC14" s="2" t="s">
        <v>11</v>
      </c>
      <c r="AD14" s="2" t="s">
        <v>13</v>
      </c>
      <c r="AE14" s="2" t="s">
        <v>14</v>
      </c>
      <c r="AN14" s="3"/>
    </row>
    <row r="15" spans="1:51" ht="132.6" hidden="1" thickBot="1" x14ac:dyDescent="0.35">
      <c r="A15" s="7">
        <v>33239</v>
      </c>
      <c r="B15" s="19">
        <v>6.5</v>
      </c>
      <c r="C15" s="21">
        <v>6</v>
      </c>
      <c r="D15" s="19">
        <v>2723973176</v>
      </c>
      <c r="E15" s="19">
        <v>8790</v>
      </c>
      <c r="F15" s="24">
        <v>6.2</v>
      </c>
      <c r="G15" s="19">
        <v>1100.22</v>
      </c>
      <c r="T15" s="7">
        <v>33239</v>
      </c>
      <c r="U15">
        <f t="shared" ref="U15:U46" si="11">100/(B$400/B15)</f>
        <v>8.4554715356307056E-3</v>
      </c>
      <c r="V15">
        <f t="shared" ref="V15:V46" si="12">100/(C$400/C15)</f>
        <v>5.7987822557262971</v>
      </c>
      <c r="W15">
        <f t="shared" ref="W15:W46" si="13">100/(D$400/D15)</f>
        <v>3.9070555023892068</v>
      </c>
      <c r="X15">
        <f t="shared" ref="X15:X46" si="14">100/(E$400/E15)</f>
        <v>1.135625168761135</v>
      </c>
      <c r="Y15">
        <f t="shared" ref="Y15:Y46" si="15">100/(F$400/F15)</f>
        <v>23.846153846153847</v>
      </c>
      <c r="Z15">
        <f t="shared" ref="Z15:Z46" si="16">100/(G$400/G15)</f>
        <v>6.317265423677429</v>
      </c>
      <c r="AN15" s="2" t="s">
        <v>6</v>
      </c>
    </row>
    <row r="16" spans="1:51" ht="24.6" hidden="1" thickBot="1" x14ac:dyDescent="0.35">
      <c r="A16" s="7">
        <v>33270</v>
      </c>
      <c r="B16" s="19">
        <v>6.5</v>
      </c>
      <c r="C16" s="21">
        <v>6</v>
      </c>
      <c r="D16" s="19">
        <v>2723973176</v>
      </c>
      <c r="E16" s="19">
        <v>8790</v>
      </c>
      <c r="F16" s="24">
        <v>4.8</v>
      </c>
      <c r="G16" s="19">
        <v>1100.22</v>
      </c>
      <c r="T16" s="7">
        <v>33270</v>
      </c>
      <c r="U16">
        <f t="shared" si="11"/>
        <v>8.4554715356307056E-3</v>
      </c>
      <c r="V16">
        <f t="shared" si="12"/>
        <v>5.7987822557262971</v>
      </c>
      <c r="W16">
        <f t="shared" si="13"/>
        <v>3.9070555023892068</v>
      </c>
      <c r="X16">
        <f t="shared" si="14"/>
        <v>1.135625168761135</v>
      </c>
      <c r="Y16">
        <f t="shared" si="15"/>
        <v>18.46153846153846</v>
      </c>
      <c r="Z16">
        <f t="shared" si="16"/>
        <v>6.317265423677429</v>
      </c>
      <c r="AN16" s="2" t="s">
        <v>11</v>
      </c>
    </row>
    <row r="17" spans="1:40" ht="36.6" hidden="1" thickBot="1" x14ac:dyDescent="0.35">
      <c r="A17" s="7">
        <v>33298</v>
      </c>
      <c r="B17" s="19">
        <v>6.5</v>
      </c>
      <c r="C17" s="21">
        <v>6</v>
      </c>
      <c r="D17" s="19">
        <v>2723973176</v>
      </c>
      <c r="E17" s="19">
        <v>8790</v>
      </c>
      <c r="F17" s="24">
        <v>6.3</v>
      </c>
      <c r="G17" s="19">
        <v>1100.22</v>
      </c>
      <c r="T17" s="7">
        <v>33298</v>
      </c>
      <c r="U17">
        <f t="shared" si="11"/>
        <v>8.4554715356307056E-3</v>
      </c>
      <c r="V17">
        <f t="shared" si="12"/>
        <v>5.7987822557262971</v>
      </c>
      <c r="W17">
        <f t="shared" si="13"/>
        <v>3.9070555023892068</v>
      </c>
      <c r="X17">
        <f t="shared" si="14"/>
        <v>1.135625168761135</v>
      </c>
      <c r="Y17">
        <f t="shared" si="15"/>
        <v>24.23076923076923</v>
      </c>
      <c r="Z17">
        <f t="shared" si="16"/>
        <v>6.317265423677429</v>
      </c>
      <c r="AN17" s="2" t="s">
        <v>13</v>
      </c>
    </row>
    <row r="18" spans="1:40" ht="36.6" hidden="1" thickBot="1" x14ac:dyDescent="0.35">
      <c r="A18" s="7">
        <v>33329</v>
      </c>
      <c r="B18" s="19">
        <v>6.5</v>
      </c>
      <c r="C18" s="21">
        <v>6</v>
      </c>
      <c r="D18" s="19">
        <v>2723973176</v>
      </c>
      <c r="E18" s="19">
        <v>8790</v>
      </c>
      <c r="F18" s="24">
        <v>63.5</v>
      </c>
      <c r="G18" s="19">
        <v>1100.22</v>
      </c>
      <c r="T18" s="7">
        <v>33329</v>
      </c>
      <c r="U18">
        <f t="shared" si="11"/>
        <v>8.4554715356307056E-3</v>
      </c>
      <c r="V18">
        <f t="shared" si="12"/>
        <v>5.7987822557262971</v>
      </c>
      <c r="W18">
        <f t="shared" si="13"/>
        <v>3.9070555023892068</v>
      </c>
      <c r="X18">
        <f t="shared" si="14"/>
        <v>1.135625168761135</v>
      </c>
      <c r="Y18">
        <f t="shared" si="15"/>
        <v>244.23076923076923</v>
      </c>
      <c r="Z18">
        <f t="shared" si="16"/>
        <v>6.317265423677429</v>
      </c>
      <c r="AN18" s="2" t="s">
        <v>14</v>
      </c>
    </row>
    <row r="19" spans="1:40" ht="15" hidden="1" thickBot="1" x14ac:dyDescent="0.35">
      <c r="A19" s="7">
        <v>33359</v>
      </c>
      <c r="B19" s="19">
        <v>6.5</v>
      </c>
      <c r="C19" s="21">
        <v>6</v>
      </c>
      <c r="D19" s="19">
        <v>2723973176</v>
      </c>
      <c r="E19" s="19">
        <v>8790</v>
      </c>
      <c r="F19" s="24">
        <v>3</v>
      </c>
      <c r="G19" s="19">
        <v>1100.22</v>
      </c>
      <c r="T19" s="7">
        <v>33359</v>
      </c>
      <c r="U19">
        <f t="shared" si="11"/>
        <v>8.4554715356307056E-3</v>
      </c>
      <c r="V19">
        <f t="shared" si="12"/>
        <v>5.7987822557262971</v>
      </c>
      <c r="W19">
        <f t="shared" si="13"/>
        <v>3.9070555023892068</v>
      </c>
      <c r="X19">
        <f t="shared" si="14"/>
        <v>1.135625168761135</v>
      </c>
      <c r="Y19">
        <f t="shared" si="15"/>
        <v>11.53846153846154</v>
      </c>
      <c r="Z19">
        <f t="shared" si="16"/>
        <v>6.317265423677429</v>
      </c>
    </row>
    <row r="20" spans="1:40" ht="15" hidden="1" thickBot="1" x14ac:dyDescent="0.35">
      <c r="A20" s="7">
        <v>33390</v>
      </c>
      <c r="B20" s="19">
        <v>6.5</v>
      </c>
      <c r="C20" s="21">
        <v>6</v>
      </c>
      <c r="D20" s="19">
        <v>2723973176</v>
      </c>
      <c r="E20" s="19">
        <v>8790</v>
      </c>
      <c r="F20" s="24">
        <v>1.2</v>
      </c>
      <c r="G20" s="19">
        <v>1100.22</v>
      </c>
      <c r="T20" s="7">
        <v>33390</v>
      </c>
      <c r="U20">
        <f t="shared" si="11"/>
        <v>8.4554715356307056E-3</v>
      </c>
      <c r="V20">
        <f t="shared" si="12"/>
        <v>5.7987822557262971</v>
      </c>
      <c r="W20">
        <f t="shared" si="13"/>
        <v>3.9070555023892068</v>
      </c>
      <c r="X20">
        <f t="shared" si="14"/>
        <v>1.135625168761135</v>
      </c>
      <c r="Y20">
        <f t="shared" si="15"/>
        <v>4.615384615384615</v>
      </c>
      <c r="Z20">
        <f t="shared" si="16"/>
        <v>6.317265423677429</v>
      </c>
    </row>
    <row r="21" spans="1:40" ht="15" hidden="1" thickBot="1" x14ac:dyDescent="0.35">
      <c r="A21" s="7">
        <v>33420</v>
      </c>
      <c r="B21" s="19">
        <v>6.5</v>
      </c>
      <c r="C21" s="21">
        <v>6</v>
      </c>
      <c r="D21" s="19">
        <v>2723973176</v>
      </c>
      <c r="E21" s="19">
        <v>8790</v>
      </c>
      <c r="F21" s="24">
        <v>0.6</v>
      </c>
      <c r="G21" s="19">
        <v>1100.22</v>
      </c>
      <c r="T21" s="7">
        <v>33420</v>
      </c>
      <c r="U21">
        <f t="shared" si="11"/>
        <v>8.4554715356307056E-3</v>
      </c>
      <c r="V21">
        <f t="shared" si="12"/>
        <v>5.7987822557262971</v>
      </c>
      <c r="W21">
        <f t="shared" si="13"/>
        <v>3.9070555023892068</v>
      </c>
      <c r="X21">
        <f t="shared" si="14"/>
        <v>1.135625168761135</v>
      </c>
      <c r="Y21">
        <f t="shared" si="15"/>
        <v>2.3076923076923075</v>
      </c>
      <c r="Z21">
        <f t="shared" si="16"/>
        <v>6.317265423677429</v>
      </c>
    </row>
    <row r="22" spans="1:40" ht="15" hidden="1" thickBot="1" x14ac:dyDescent="0.35">
      <c r="A22" s="7">
        <v>33451</v>
      </c>
      <c r="B22" s="19">
        <v>6.5</v>
      </c>
      <c r="C22" s="21">
        <v>6</v>
      </c>
      <c r="D22" s="19">
        <v>2723973176</v>
      </c>
      <c r="E22" s="19">
        <v>8790</v>
      </c>
      <c r="F22" s="24">
        <v>0.5</v>
      </c>
      <c r="G22" s="19">
        <v>1100.22</v>
      </c>
      <c r="T22" s="7">
        <v>33451</v>
      </c>
      <c r="U22">
        <f t="shared" si="11"/>
        <v>8.4554715356307056E-3</v>
      </c>
      <c r="V22">
        <f t="shared" si="12"/>
        <v>5.7987822557262971</v>
      </c>
      <c r="W22">
        <f t="shared" si="13"/>
        <v>3.9070555023892068</v>
      </c>
      <c r="X22">
        <f t="shared" si="14"/>
        <v>1.135625168761135</v>
      </c>
      <c r="Y22">
        <f t="shared" si="15"/>
        <v>1.9230769230769231</v>
      </c>
      <c r="Z22">
        <f t="shared" si="16"/>
        <v>6.317265423677429</v>
      </c>
    </row>
    <row r="23" spans="1:40" ht="15" hidden="1" thickBot="1" x14ac:dyDescent="0.35">
      <c r="A23" s="7">
        <v>33482</v>
      </c>
      <c r="B23" s="19">
        <v>6.5</v>
      </c>
      <c r="C23" s="21">
        <v>6</v>
      </c>
      <c r="D23" s="19">
        <v>2723973176</v>
      </c>
      <c r="E23" s="19">
        <v>8790</v>
      </c>
      <c r="F23" s="24">
        <v>1.1000000000000001</v>
      </c>
      <c r="G23" s="19">
        <v>1100.22</v>
      </c>
      <c r="T23" s="7">
        <v>33482</v>
      </c>
      <c r="U23">
        <f t="shared" si="11"/>
        <v>8.4554715356307056E-3</v>
      </c>
      <c r="V23">
        <f t="shared" si="12"/>
        <v>5.7987822557262971</v>
      </c>
      <c r="W23">
        <f t="shared" si="13"/>
        <v>3.9070555023892068</v>
      </c>
      <c r="X23">
        <f t="shared" si="14"/>
        <v>1.135625168761135</v>
      </c>
      <c r="Y23">
        <f t="shared" si="15"/>
        <v>4.2307692307692317</v>
      </c>
      <c r="Z23">
        <f t="shared" si="16"/>
        <v>6.317265423677429</v>
      </c>
    </row>
    <row r="24" spans="1:40" ht="15" hidden="1" thickBot="1" x14ac:dyDescent="0.35">
      <c r="A24" s="7">
        <v>33512</v>
      </c>
      <c r="B24" s="19">
        <v>6.5</v>
      </c>
      <c r="C24" s="21">
        <v>6</v>
      </c>
      <c r="D24" s="19">
        <v>2723973176</v>
      </c>
      <c r="E24" s="19">
        <v>8790</v>
      </c>
      <c r="F24" s="24">
        <v>3.5</v>
      </c>
      <c r="G24" s="19">
        <v>1100.22</v>
      </c>
      <c r="T24" s="7">
        <v>33512</v>
      </c>
      <c r="U24">
        <f t="shared" si="11"/>
        <v>8.4554715356307056E-3</v>
      </c>
      <c r="V24">
        <f t="shared" si="12"/>
        <v>5.7987822557262971</v>
      </c>
      <c r="W24">
        <f t="shared" si="13"/>
        <v>3.9070555023892068</v>
      </c>
      <c r="X24">
        <f t="shared" si="14"/>
        <v>1.135625168761135</v>
      </c>
      <c r="Y24">
        <f t="shared" si="15"/>
        <v>13.461538461538462</v>
      </c>
      <c r="Z24">
        <f t="shared" si="16"/>
        <v>6.317265423677429</v>
      </c>
    </row>
    <row r="25" spans="1:40" ht="15" hidden="1" thickBot="1" x14ac:dyDescent="0.35">
      <c r="A25" s="7">
        <v>33543</v>
      </c>
      <c r="B25" s="19">
        <v>6.5</v>
      </c>
      <c r="C25" s="21">
        <v>6</v>
      </c>
      <c r="D25" s="19">
        <v>2723973176</v>
      </c>
      <c r="E25" s="19">
        <v>8790</v>
      </c>
      <c r="F25" s="24">
        <v>8.9</v>
      </c>
      <c r="G25" s="19">
        <v>1100.22</v>
      </c>
      <c r="T25" s="7">
        <v>33543</v>
      </c>
      <c r="U25">
        <f t="shared" si="11"/>
        <v>8.4554715356307056E-3</v>
      </c>
      <c r="V25">
        <f t="shared" si="12"/>
        <v>5.7987822557262971</v>
      </c>
      <c r="W25">
        <f t="shared" si="13"/>
        <v>3.9070555023892068</v>
      </c>
      <c r="X25">
        <f t="shared" si="14"/>
        <v>1.135625168761135</v>
      </c>
      <c r="Y25">
        <f t="shared" si="15"/>
        <v>34.230769230769234</v>
      </c>
      <c r="Z25">
        <f t="shared" si="16"/>
        <v>6.317265423677429</v>
      </c>
    </row>
    <row r="26" spans="1:40" ht="15" hidden="1" thickBot="1" x14ac:dyDescent="0.35">
      <c r="A26" s="7">
        <v>33573</v>
      </c>
      <c r="B26" s="19">
        <v>6.5</v>
      </c>
      <c r="C26" s="21">
        <v>6</v>
      </c>
      <c r="D26" s="19">
        <v>2723973176</v>
      </c>
      <c r="E26" s="19">
        <v>8790</v>
      </c>
      <c r="F26" s="24">
        <v>12.1</v>
      </c>
      <c r="G26" s="19">
        <v>1100.22</v>
      </c>
      <c r="T26" s="7">
        <v>33573</v>
      </c>
      <c r="U26">
        <f t="shared" si="11"/>
        <v>8.4554715356307056E-3</v>
      </c>
      <c r="V26">
        <f t="shared" si="12"/>
        <v>5.7987822557262971</v>
      </c>
      <c r="W26">
        <f t="shared" si="13"/>
        <v>3.9070555023892068</v>
      </c>
      <c r="X26">
        <f t="shared" si="14"/>
        <v>1.135625168761135</v>
      </c>
      <c r="Y26">
        <f t="shared" si="15"/>
        <v>46.53846153846154</v>
      </c>
      <c r="Z26">
        <f t="shared" si="16"/>
        <v>6.317265423677429</v>
      </c>
    </row>
    <row r="27" spans="1:40" ht="15" hidden="1" thickBot="1" x14ac:dyDescent="0.35">
      <c r="A27" s="7">
        <v>33604</v>
      </c>
      <c r="B27" s="19">
        <v>6.5</v>
      </c>
      <c r="C27" s="21">
        <v>6</v>
      </c>
      <c r="D27" s="19">
        <v>2723973176</v>
      </c>
      <c r="E27" s="19">
        <v>8790</v>
      </c>
      <c r="F27" s="24">
        <v>245.3</v>
      </c>
      <c r="G27" s="19">
        <v>1100.22</v>
      </c>
      <c r="T27" s="7">
        <v>33604</v>
      </c>
      <c r="U27">
        <f t="shared" si="11"/>
        <v>8.4554715356307056E-3</v>
      </c>
      <c r="V27">
        <f t="shared" si="12"/>
        <v>5.7987822557262971</v>
      </c>
      <c r="W27">
        <f t="shared" si="13"/>
        <v>3.9070555023892068</v>
      </c>
      <c r="X27">
        <f t="shared" si="14"/>
        <v>1.135625168761135</v>
      </c>
      <c r="Y27">
        <f t="shared" si="15"/>
        <v>943.46153846153845</v>
      </c>
      <c r="Z27">
        <f t="shared" si="16"/>
        <v>6.317265423677429</v>
      </c>
    </row>
    <row r="28" spans="1:40" ht="15" hidden="1" thickBot="1" x14ac:dyDescent="0.35">
      <c r="A28" s="7">
        <v>33635</v>
      </c>
      <c r="B28" s="19">
        <v>6.5</v>
      </c>
      <c r="C28" s="21">
        <v>6</v>
      </c>
      <c r="D28" s="19">
        <v>2723973176</v>
      </c>
      <c r="E28" s="19">
        <v>8790</v>
      </c>
      <c r="F28" s="24">
        <v>38</v>
      </c>
      <c r="G28" s="19">
        <v>1100.22</v>
      </c>
      <c r="T28" s="7">
        <v>33635</v>
      </c>
      <c r="U28">
        <f t="shared" si="11"/>
        <v>8.4554715356307056E-3</v>
      </c>
      <c r="V28">
        <f t="shared" si="12"/>
        <v>5.7987822557262971</v>
      </c>
      <c r="W28">
        <f t="shared" si="13"/>
        <v>3.9070555023892068</v>
      </c>
      <c r="X28">
        <f t="shared" si="14"/>
        <v>1.135625168761135</v>
      </c>
      <c r="Y28">
        <f t="shared" si="15"/>
        <v>146.15384615384616</v>
      </c>
      <c r="Z28">
        <f t="shared" si="16"/>
        <v>6.317265423677429</v>
      </c>
    </row>
    <row r="29" spans="1:40" ht="15" hidden="1" thickBot="1" x14ac:dyDescent="0.35">
      <c r="A29" s="7">
        <v>33664</v>
      </c>
      <c r="B29" s="19">
        <v>6.5</v>
      </c>
      <c r="C29" s="21">
        <v>6</v>
      </c>
      <c r="D29" s="19">
        <v>2723973176</v>
      </c>
      <c r="E29" s="19">
        <v>8790</v>
      </c>
      <c r="F29" s="24">
        <v>29.9</v>
      </c>
      <c r="G29" s="19">
        <v>1100.22</v>
      </c>
      <c r="T29" s="7">
        <v>33664</v>
      </c>
      <c r="U29">
        <f t="shared" si="11"/>
        <v>8.4554715356307056E-3</v>
      </c>
      <c r="V29">
        <f t="shared" si="12"/>
        <v>5.7987822557262971</v>
      </c>
      <c r="W29">
        <f t="shared" si="13"/>
        <v>3.9070555023892068</v>
      </c>
      <c r="X29">
        <f t="shared" si="14"/>
        <v>1.135625168761135</v>
      </c>
      <c r="Y29">
        <f t="shared" si="15"/>
        <v>114.99999999999999</v>
      </c>
      <c r="Z29">
        <f t="shared" si="16"/>
        <v>6.317265423677429</v>
      </c>
    </row>
    <row r="30" spans="1:40" ht="15" hidden="1" thickBot="1" x14ac:dyDescent="0.35">
      <c r="A30" s="7">
        <v>33695</v>
      </c>
      <c r="B30" s="19">
        <v>6.5</v>
      </c>
      <c r="C30" s="21">
        <v>6</v>
      </c>
      <c r="D30" s="19">
        <v>2723973176</v>
      </c>
      <c r="E30" s="19">
        <v>8790</v>
      </c>
      <c r="F30" s="24">
        <v>21.7</v>
      </c>
      <c r="G30" s="19">
        <v>1100.22</v>
      </c>
      <c r="T30" s="7">
        <v>33695</v>
      </c>
      <c r="U30">
        <f t="shared" si="11"/>
        <v>8.4554715356307056E-3</v>
      </c>
      <c r="V30">
        <f t="shared" si="12"/>
        <v>5.7987822557262971</v>
      </c>
      <c r="W30">
        <f t="shared" si="13"/>
        <v>3.9070555023892068</v>
      </c>
      <c r="X30">
        <f t="shared" si="14"/>
        <v>1.135625168761135</v>
      </c>
      <c r="Y30">
        <f t="shared" si="15"/>
        <v>83.461538461538453</v>
      </c>
      <c r="Z30">
        <f t="shared" si="16"/>
        <v>6.317265423677429</v>
      </c>
    </row>
    <row r="31" spans="1:40" ht="15" hidden="1" thickBot="1" x14ac:dyDescent="0.35">
      <c r="A31" s="7">
        <v>33725</v>
      </c>
      <c r="B31" s="19">
        <v>6.5</v>
      </c>
      <c r="C31" s="21">
        <v>6</v>
      </c>
      <c r="D31" s="19">
        <v>2723973176</v>
      </c>
      <c r="E31" s="19">
        <v>8790</v>
      </c>
      <c r="F31" s="24">
        <v>11.9</v>
      </c>
      <c r="G31" s="19">
        <v>1100.22</v>
      </c>
      <c r="T31" s="7">
        <v>33725</v>
      </c>
      <c r="U31">
        <f t="shared" si="11"/>
        <v>8.4554715356307056E-3</v>
      </c>
      <c r="V31">
        <f t="shared" si="12"/>
        <v>5.7987822557262971</v>
      </c>
      <c r="W31">
        <f t="shared" si="13"/>
        <v>3.9070555023892068</v>
      </c>
      <c r="X31">
        <f t="shared" si="14"/>
        <v>1.135625168761135</v>
      </c>
      <c r="Y31">
        <f t="shared" si="15"/>
        <v>45.769230769230774</v>
      </c>
      <c r="Z31">
        <f t="shared" si="16"/>
        <v>6.317265423677429</v>
      </c>
    </row>
    <row r="32" spans="1:40" ht="15" hidden="1" thickBot="1" x14ac:dyDescent="0.35">
      <c r="A32" s="7">
        <v>33756</v>
      </c>
      <c r="B32" s="19">
        <v>6.5</v>
      </c>
      <c r="C32" s="21">
        <v>6</v>
      </c>
      <c r="D32" s="19">
        <v>2723973176</v>
      </c>
      <c r="E32" s="19">
        <v>8790</v>
      </c>
      <c r="F32" s="24">
        <v>19.100000000000001</v>
      </c>
      <c r="G32" s="19">
        <v>1100.22</v>
      </c>
      <c r="T32" s="7">
        <v>33756</v>
      </c>
      <c r="U32">
        <f t="shared" si="11"/>
        <v>8.4554715356307056E-3</v>
      </c>
      <c r="V32">
        <f t="shared" si="12"/>
        <v>5.7987822557262971</v>
      </c>
      <c r="W32">
        <f t="shared" si="13"/>
        <v>3.9070555023892068</v>
      </c>
      <c r="X32">
        <f t="shared" si="14"/>
        <v>1.135625168761135</v>
      </c>
      <c r="Y32">
        <f t="shared" si="15"/>
        <v>73.461538461538467</v>
      </c>
      <c r="Z32">
        <f t="shared" si="16"/>
        <v>6.317265423677429</v>
      </c>
    </row>
    <row r="33" spans="1:26" ht="15" hidden="1" thickBot="1" x14ac:dyDescent="0.35">
      <c r="A33" s="7">
        <v>33786</v>
      </c>
      <c r="B33" s="19">
        <v>6.5</v>
      </c>
      <c r="C33" s="21">
        <v>6</v>
      </c>
      <c r="D33" s="19">
        <v>2723973176</v>
      </c>
      <c r="E33" s="19">
        <v>8790</v>
      </c>
      <c r="F33" s="24">
        <v>10.6</v>
      </c>
      <c r="G33" s="19">
        <v>1100.22</v>
      </c>
      <c r="T33" s="7">
        <v>33786</v>
      </c>
      <c r="U33">
        <f t="shared" si="11"/>
        <v>8.4554715356307056E-3</v>
      </c>
      <c r="V33">
        <f t="shared" si="12"/>
        <v>5.7987822557262971</v>
      </c>
      <c r="W33">
        <f t="shared" si="13"/>
        <v>3.9070555023892068</v>
      </c>
      <c r="X33">
        <f t="shared" si="14"/>
        <v>1.135625168761135</v>
      </c>
      <c r="Y33">
        <f t="shared" si="15"/>
        <v>40.769230769230774</v>
      </c>
      <c r="Z33">
        <f t="shared" si="16"/>
        <v>6.317265423677429</v>
      </c>
    </row>
    <row r="34" spans="1:26" ht="15" hidden="1" thickBot="1" x14ac:dyDescent="0.35">
      <c r="A34" s="7">
        <v>33817</v>
      </c>
      <c r="B34" s="19">
        <v>6.5</v>
      </c>
      <c r="C34" s="21">
        <v>6</v>
      </c>
      <c r="D34" s="19">
        <v>2723973176</v>
      </c>
      <c r="E34" s="19">
        <v>8790</v>
      </c>
      <c r="F34" s="24">
        <v>8.6</v>
      </c>
      <c r="G34" s="19">
        <v>1100.22</v>
      </c>
      <c r="T34" s="7">
        <v>33817</v>
      </c>
      <c r="U34">
        <f t="shared" si="11"/>
        <v>8.4554715356307056E-3</v>
      </c>
      <c r="V34">
        <f t="shared" si="12"/>
        <v>5.7987822557262971</v>
      </c>
      <c r="W34">
        <f t="shared" si="13"/>
        <v>3.9070555023892068</v>
      </c>
      <c r="X34">
        <f t="shared" si="14"/>
        <v>1.135625168761135</v>
      </c>
      <c r="Y34">
        <f t="shared" si="15"/>
        <v>33.076923076923073</v>
      </c>
      <c r="Z34">
        <f t="shared" si="16"/>
        <v>6.317265423677429</v>
      </c>
    </row>
    <row r="35" spans="1:26" ht="15" hidden="1" thickBot="1" x14ac:dyDescent="0.35">
      <c r="A35" s="7">
        <v>33848</v>
      </c>
      <c r="B35" s="19">
        <v>6.5</v>
      </c>
      <c r="C35" s="21">
        <v>6</v>
      </c>
      <c r="D35" s="19">
        <v>2723973176</v>
      </c>
      <c r="E35" s="19">
        <v>8790</v>
      </c>
      <c r="F35" s="24">
        <v>11.5</v>
      </c>
      <c r="G35" s="19">
        <v>1100.22</v>
      </c>
      <c r="T35" s="7">
        <v>33848</v>
      </c>
      <c r="U35">
        <f t="shared" si="11"/>
        <v>8.4554715356307056E-3</v>
      </c>
      <c r="V35">
        <f t="shared" si="12"/>
        <v>5.7987822557262971</v>
      </c>
      <c r="W35">
        <f t="shared" si="13"/>
        <v>3.9070555023892068</v>
      </c>
      <c r="X35">
        <f t="shared" si="14"/>
        <v>1.135625168761135</v>
      </c>
      <c r="Y35">
        <f t="shared" si="15"/>
        <v>44.230769230769234</v>
      </c>
      <c r="Z35">
        <f t="shared" si="16"/>
        <v>6.317265423677429</v>
      </c>
    </row>
    <row r="36" spans="1:26" ht="15" hidden="1" thickBot="1" x14ac:dyDescent="0.35">
      <c r="A36" s="7">
        <v>33878</v>
      </c>
      <c r="B36" s="19">
        <v>6.5</v>
      </c>
      <c r="C36" s="21">
        <v>6</v>
      </c>
      <c r="D36" s="19">
        <v>2723973176</v>
      </c>
      <c r="E36" s="19">
        <v>8790</v>
      </c>
      <c r="F36" s="24">
        <v>22.9</v>
      </c>
      <c r="G36" s="19">
        <v>1100.22</v>
      </c>
      <c r="T36" s="7">
        <v>33878</v>
      </c>
      <c r="U36">
        <f t="shared" si="11"/>
        <v>8.4554715356307056E-3</v>
      </c>
      <c r="V36">
        <f t="shared" si="12"/>
        <v>5.7987822557262971</v>
      </c>
      <c r="W36">
        <f t="shared" si="13"/>
        <v>3.9070555023892068</v>
      </c>
      <c r="X36">
        <f t="shared" si="14"/>
        <v>1.135625168761135</v>
      </c>
      <c r="Y36">
        <f t="shared" si="15"/>
        <v>88.07692307692308</v>
      </c>
      <c r="Z36">
        <f t="shared" si="16"/>
        <v>6.317265423677429</v>
      </c>
    </row>
    <row r="37" spans="1:26" ht="15" hidden="1" thickBot="1" x14ac:dyDescent="0.35">
      <c r="A37" s="7">
        <v>33909</v>
      </c>
      <c r="B37" s="19">
        <v>6.5</v>
      </c>
      <c r="C37" s="21">
        <v>6</v>
      </c>
      <c r="D37" s="19">
        <v>2723973176</v>
      </c>
      <c r="E37" s="19">
        <v>8790</v>
      </c>
      <c r="F37" s="24">
        <v>26.1</v>
      </c>
      <c r="G37" s="19">
        <v>1100.22</v>
      </c>
      <c r="T37" s="7">
        <v>33909</v>
      </c>
      <c r="U37">
        <f t="shared" si="11"/>
        <v>8.4554715356307056E-3</v>
      </c>
      <c r="V37">
        <f t="shared" si="12"/>
        <v>5.7987822557262971</v>
      </c>
      <c r="W37">
        <f t="shared" si="13"/>
        <v>3.9070555023892068</v>
      </c>
      <c r="X37">
        <f t="shared" si="14"/>
        <v>1.135625168761135</v>
      </c>
      <c r="Y37">
        <f t="shared" si="15"/>
        <v>100.38461538461539</v>
      </c>
      <c r="Z37">
        <f t="shared" si="16"/>
        <v>6.317265423677429</v>
      </c>
    </row>
    <row r="38" spans="1:26" ht="15" hidden="1" thickBot="1" x14ac:dyDescent="0.35">
      <c r="A38" s="7">
        <v>33939</v>
      </c>
      <c r="B38" s="19">
        <v>6.5</v>
      </c>
      <c r="C38" s="21">
        <v>6</v>
      </c>
      <c r="D38" s="19">
        <v>2723973176</v>
      </c>
      <c r="E38" s="19">
        <v>8790</v>
      </c>
      <c r="F38" s="24">
        <v>25.2</v>
      </c>
      <c r="G38" s="19">
        <v>1100.22</v>
      </c>
      <c r="T38" s="7">
        <v>33939</v>
      </c>
      <c r="U38">
        <f t="shared" si="11"/>
        <v>8.4554715356307056E-3</v>
      </c>
      <c r="V38">
        <f t="shared" si="12"/>
        <v>5.7987822557262971</v>
      </c>
      <c r="W38">
        <f t="shared" si="13"/>
        <v>3.9070555023892068</v>
      </c>
      <c r="X38">
        <f t="shared" si="14"/>
        <v>1.135625168761135</v>
      </c>
      <c r="Y38">
        <f t="shared" si="15"/>
        <v>96.92307692307692</v>
      </c>
      <c r="Z38">
        <f t="shared" si="16"/>
        <v>6.317265423677429</v>
      </c>
    </row>
    <row r="39" spans="1:26" ht="15" hidden="1" thickBot="1" x14ac:dyDescent="0.35">
      <c r="A39" s="7">
        <v>33970</v>
      </c>
      <c r="B39" s="10">
        <v>6.5</v>
      </c>
      <c r="C39" s="21">
        <v>6</v>
      </c>
      <c r="D39" s="19">
        <v>2723973176</v>
      </c>
      <c r="E39" s="19">
        <v>8790</v>
      </c>
      <c r="F39" s="24">
        <v>25.8</v>
      </c>
      <c r="G39" s="19">
        <v>1100.22</v>
      </c>
      <c r="T39" s="7">
        <v>33970</v>
      </c>
      <c r="U39">
        <f t="shared" si="11"/>
        <v>8.4554715356307056E-3</v>
      </c>
      <c r="V39">
        <f t="shared" si="12"/>
        <v>5.7987822557262971</v>
      </c>
      <c r="W39">
        <f t="shared" si="13"/>
        <v>3.9070555023892068</v>
      </c>
      <c r="X39">
        <f t="shared" si="14"/>
        <v>1.135625168761135</v>
      </c>
      <c r="Y39">
        <f t="shared" si="15"/>
        <v>99.230769230769226</v>
      </c>
      <c r="Z39">
        <f t="shared" si="16"/>
        <v>6.317265423677429</v>
      </c>
    </row>
    <row r="40" spans="1:26" ht="15" hidden="1" thickBot="1" x14ac:dyDescent="0.35">
      <c r="A40" s="7">
        <v>34001</v>
      </c>
      <c r="B40" s="10">
        <v>7.7</v>
      </c>
      <c r="C40" s="21">
        <v>6</v>
      </c>
      <c r="D40" s="19">
        <v>2723973176</v>
      </c>
      <c r="E40" s="19">
        <v>8790</v>
      </c>
      <c r="F40" s="24">
        <v>24.7</v>
      </c>
      <c r="G40" s="19">
        <v>1100.22</v>
      </c>
      <c r="T40" s="7">
        <v>34001</v>
      </c>
      <c r="U40">
        <f t="shared" si="11"/>
        <v>1.0016481665285607E-2</v>
      </c>
      <c r="V40">
        <f t="shared" si="12"/>
        <v>5.7987822557262971</v>
      </c>
      <c r="W40">
        <f t="shared" si="13"/>
        <v>3.9070555023892068</v>
      </c>
      <c r="X40">
        <f t="shared" si="14"/>
        <v>1.135625168761135</v>
      </c>
      <c r="Y40">
        <f t="shared" si="15"/>
        <v>95</v>
      </c>
      <c r="Z40">
        <f t="shared" si="16"/>
        <v>6.317265423677429</v>
      </c>
    </row>
    <row r="41" spans="1:26" ht="15" hidden="1" thickBot="1" x14ac:dyDescent="0.35">
      <c r="A41" s="7">
        <v>34029</v>
      </c>
      <c r="B41" s="10">
        <v>8.4</v>
      </c>
      <c r="C41" s="21">
        <v>6</v>
      </c>
      <c r="D41" s="19">
        <v>2723973176</v>
      </c>
      <c r="E41" s="19">
        <v>8790</v>
      </c>
      <c r="F41" s="24">
        <v>20.100000000000001</v>
      </c>
      <c r="G41" s="19">
        <v>1100.22</v>
      </c>
      <c r="T41" s="7">
        <v>34029</v>
      </c>
      <c r="U41">
        <f t="shared" si="11"/>
        <v>1.0927070907584296E-2</v>
      </c>
      <c r="V41">
        <f t="shared" si="12"/>
        <v>5.7987822557262971</v>
      </c>
      <c r="W41">
        <f t="shared" si="13"/>
        <v>3.9070555023892068</v>
      </c>
      <c r="X41">
        <f t="shared" si="14"/>
        <v>1.135625168761135</v>
      </c>
      <c r="Y41">
        <f t="shared" si="15"/>
        <v>77.307692307692321</v>
      </c>
      <c r="Z41">
        <f t="shared" si="16"/>
        <v>6.317265423677429</v>
      </c>
    </row>
    <row r="42" spans="1:26" ht="15" hidden="1" thickBot="1" x14ac:dyDescent="0.35">
      <c r="A42" s="7">
        <v>34060</v>
      </c>
      <c r="B42" s="10">
        <v>9.6</v>
      </c>
      <c r="C42" s="21">
        <v>6</v>
      </c>
      <c r="D42" s="19">
        <v>2723973176</v>
      </c>
      <c r="E42" s="19">
        <v>8790</v>
      </c>
      <c r="F42" s="24">
        <v>18.7</v>
      </c>
      <c r="G42" s="19">
        <v>1100.22</v>
      </c>
      <c r="T42" s="7">
        <v>34060</v>
      </c>
      <c r="U42">
        <f t="shared" si="11"/>
        <v>1.2488081037239198E-2</v>
      </c>
      <c r="V42">
        <f t="shared" si="12"/>
        <v>5.7987822557262971</v>
      </c>
      <c r="W42">
        <f t="shared" si="13"/>
        <v>3.9070555023892068</v>
      </c>
      <c r="X42">
        <f t="shared" si="14"/>
        <v>1.135625168761135</v>
      </c>
      <c r="Y42">
        <f t="shared" si="15"/>
        <v>71.92307692307692</v>
      </c>
      <c r="Z42">
        <f t="shared" si="16"/>
        <v>6.317265423677429</v>
      </c>
    </row>
    <row r="43" spans="1:26" ht="15" hidden="1" thickBot="1" x14ac:dyDescent="0.35">
      <c r="A43" s="7">
        <v>34090</v>
      </c>
      <c r="B43" s="10">
        <v>11.8</v>
      </c>
      <c r="C43" s="21">
        <v>6</v>
      </c>
      <c r="D43" s="19">
        <v>2723973176</v>
      </c>
      <c r="E43" s="19">
        <v>8790</v>
      </c>
      <c r="F43" s="24">
        <v>18.100000000000001</v>
      </c>
      <c r="G43" s="19">
        <v>1100.22</v>
      </c>
      <c r="T43" s="7">
        <v>34090</v>
      </c>
      <c r="U43">
        <f t="shared" si="11"/>
        <v>1.5349932941606513E-2</v>
      </c>
      <c r="V43">
        <f t="shared" si="12"/>
        <v>5.7987822557262971</v>
      </c>
      <c r="W43">
        <f t="shared" si="13"/>
        <v>3.9070555023892068</v>
      </c>
      <c r="X43">
        <f t="shared" si="14"/>
        <v>1.135625168761135</v>
      </c>
      <c r="Y43">
        <f t="shared" si="15"/>
        <v>69.615384615384627</v>
      </c>
      <c r="Z43">
        <f t="shared" si="16"/>
        <v>6.317265423677429</v>
      </c>
    </row>
    <row r="44" spans="1:26" ht="15" hidden="1" thickBot="1" x14ac:dyDescent="0.35">
      <c r="A44" s="7">
        <v>34121</v>
      </c>
      <c r="B44" s="10">
        <v>14.5</v>
      </c>
      <c r="C44" s="21">
        <v>6</v>
      </c>
      <c r="D44" s="19">
        <v>2723973176</v>
      </c>
      <c r="E44" s="19">
        <v>8790</v>
      </c>
      <c r="F44" s="24">
        <v>19.899999999999999</v>
      </c>
      <c r="G44" s="19">
        <v>1100.22</v>
      </c>
      <c r="T44" s="7">
        <v>34121</v>
      </c>
      <c r="U44">
        <f t="shared" si="11"/>
        <v>1.8862205733330039E-2</v>
      </c>
      <c r="V44">
        <f t="shared" si="12"/>
        <v>5.7987822557262971</v>
      </c>
      <c r="W44">
        <f t="shared" si="13"/>
        <v>3.9070555023892068</v>
      </c>
      <c r="X44">
        <f t="shared" si="14"/>
        <v>1.135625168761135</v>
      </c>
      <c r="Y44">
        <f t="shared" si="15"/>
        <v>76.538461538461533</v>
      </c>
      <c r="Z44">
        <f t="shared" si="16"/>
        <v>6.317265423677429</v>
      </c>
    </row>
    <row r="45" spans="1:26" ht="15" hidden="1" thickBot="1" x14ac:dyDescent="0.35">
      <c r="A45" s="7">
        <v>34151</v>
      </c>
      <c r="B45" s="10">
        <v>13.8</v>
      </c>
      <c r="C45" s="21">
        <v>6</v>
      </c>
      <c r="D45" s="19">
        <v>2723973176</v>
      </c>
      <c r="E45" s="19">
        <v>8790</v>
      </c>
      <c r="F45" s="24">
        <v>22.39</v>
      </c>
      <c r="G45" s="19">
        <v>1100.22</v>
      </c>
      <c r="T45" s="7">
        <v>34151</v>
      </c>
      <c r="U45">
        <f t="shared" si="11"/>
        <v>1.7951616491031348E-2</v>
      </c>
      <c r="V45">
        <f t="shared" si="12"/>
        <v>5.7987822557262971</v>
      </c>
      <c r="W45">
        <f t="shared" si="13"/>
        <v>3.9070555023892068</v>
      </c>
      <c r="X45">
        <f t="shared" si="14"/>
        <v>1.135625168761135</v>
      </c>
      <c r="Y45">
        <f t="shared" si="15"/>
        <v>86.115384615384613</v>
      </c>
      <c r="Z45">
        <f t="shared" si="16"/>
        <v>6.317265423677429</v>
      </c>
    </row>
    <row r="46" spans="1:26" ht="15" hidden="1" thickBot="1" x14ac:dyDescent="0.35">
      <c r="A46" s="7">
        <v>34182</v>
      </c>
      <c r="B46" s="10">
        <v>19.600000000000001</v>
      </c>
      <c r="C46" s="21">
        <v>6</v>
      </c>
      <c r="D46" s="19">
        <v>2723973176</v>
      </c>
      <c r="E46" s="19">
        <v>8790</v>
      </c>
      <c r="F46" s="24">
        <v>26</v>
      </c>
      <c r="G46" s="19">
        <v>1100.22</v>
      </c>
      <c r="T46" s="7">
        <v>34182</v>
      </c>
      <c r="U46">
        <f t="shared" si="11"/>
        <v>2.5496498784363362E-2</v>
      </c>
      <c r="V46">
        <f t="shared" si="12"/>
        <v>5.7987822557262971</v>
      </c>
      <c r="W46">
        <f t="shared" si="13"/>
        <v>3.9070555023892068</v>
      </c>
      <c r="X46">
        <f t="shared" si="14"/>
        <v>1.135625168761135</v>
      </c>
      <c r="Y46">
        <f t="shared" si="15"/>
        <v>100</v>
      </c>
      <c r="Z46">
        <f t="shared" si="16"/>
        <v>6.317265423677429</v>
      </c>
    </row>
    <row r="47" spans="1:26" ht="15" hidden="1" thickBot="1" x14ac:dyDescent="0.35">
      <c r="A47" s="7">
        <v>34213</v>
      </c>
      <c r="B47" s="10">
        <v>22.3</v>
      </c>
      <c r="C47" s="21">
        <v>6</v>
      </c>
      <c r="D47" s="19">
        <v>2723973176</v>
      </c>
      <c r="E47" s="19">
        <v>8790</v>
      </c>
      <c r="F47" s="24">
        <v>23</v>
      </c>
      <c r="G47" s="19">
        <v>1100.22</v>
      </c>
      <c r="T47" s="7">
        <v>34213</v>
      </c>
      <c r="U47">
        <f t="shared" ref="U47:U78" si="17">100/(B$400/B47)</f>
        <v>2.9008771576086886E-2</v>
      </c>
      <c r="V47">
        <f t="shared" ref="V47:V78" si="18">100/(C$400/C47)</f>
        <v>5.7987822557262971</v>
      </c>
      <c r="W47">
        <f t="shared" ref="W47:W78" si="19">100/(D$400/D47)</f>
        <v>3.9070555023892068</v>
      </c>
      <c r="X47">
        <f t="shared" ref="X47:X78" si="20">100/(E$400/E47)</f>
        <v>1.135625168761135</v>
      </c>
      <c r="Y47">
        <f t="shared" ref="Y47:Y78" si="21">100/(F$400/F47)</f>
        <v>88.461538461538467</v>
      </c>
      <c r="Z47">
        <f t="shared" ref="Z47:Z78" si="22">100/(G$400/G47)</f>
        <v>6.317265423677429</v>
      </c>
    </row>
    <row r="48" spans="1:26" ht="15" hidden="1" thickBot="1" x14ac:dyDescent="0.35">
      <c r="A48" s="7">
        <v>34243</v>
      </c>
      <c r="B48" s="10">
        <v>22.9</v>
      </c>
      <c r="C48" s="21">
        <v>6</v>
      </c>
      <c r="D48" s="19">
        <v>2723973176</v>
      </c>
      <c r="E48" s="19">
        <v>8790</v>
      </c>
      <c r="F48" s="24">
        <v>19.5</v>
      </c>
      <c r="G48" s="19">
        <v>1100.22</v>
      </c>
      <c r="T48" s="7">
        <v>34243</v>
      </c>
      <c r="U48">
        <f t="shared" si="17"/>
        <v>2.9789276640914335E-2</v>
      </c>
      <c r="V48">
        <f t="shared" si="18"/>
        <v>5.7987822557262971</v>
      </c>
      <c r="W48">
        <f t="shared" si="19"/>
        <v>3.9070555023892068</v>
      </c>
      <c r="X48">
        <f t="shared" si="20"/>
        <v>1.135625168761135</v>
      </c>
      <c r="Y48">
        <f t="shared" si="21"/>
        <v>75</v>
      </c>
      <c r="Z48">
        <f t="shared" si="22"/>
        <v>6.317265423677429</v>
      </c>
    </row>
    <row r="49" spans="1:26" ht="15" hidden="1" thickBot="1" x14ac:dyDescent="0.35">
      <c r="A49" s="7">
        <v>34274</v>
      </c>
      <c r="B49" s="10">
        <v>25.8</v>
      </c>
      <c r="C49" s="21">
        <v>6</v>
      </c>
      <c r="D49" s="19">
        <v>2723973176</v>
      </c>
      <c r="E49" s="19">
        <v>8790</v>
      </c>
      <c r="F49" s="24">
        <v>16.39</v>
      </c>
      <c r="G49" s="19">
        <v>1100.22</v>
      </c>
      <c r="T49" s="7">
        <v>34274</v>
      </c>
      <c r="U49">
        <f t="shared" si="17"/>
        <v>3.3561717787580339E-2</v>
      </c>
      <c r="V49">
        <f t="shared" si="18"/>
        <v>5.7987822557262971</v>
      </c>
      <c r="W49">
        <f t="shared" si="19"/>
        <v>3.9070555023892068</v>
      </c>
      <c r="X49">
        <f t="shared" si="20"/>
        <v>1.135625168761135</v>
      </c>
      <c r="Y49">
        <f t="shared" si="21"/>
        <v>63.03846153846154</v>
      </c>
      <c r="Z49">
        <f t="shared" si="22"/>
        <v>6.317265423677429</v>
      </c>
    </row>
    <row r="50" spans="1:26" ht="15" hidden="1" thickBot="1" x14ac:dyDescent="0.35">
      <c r="A50" s="7">
        <v>34304</v>
      </c>
      <c r="B50" s="10">
        <v>28</v>
      </c>
      <c r="C50" s="21">
        <v>6</v>
      </c>
      <c r="D50" s="19">
        <v>2723973176</v>
      </c>
      <c r="E50" s="19">
        <v>8790</v>
      </c>
      <c r="F50" s="24">
        <v>12.5</v>
      </c>
      <c r="G50" s="19">
        <v>1100.22</v>
      </c>
      <c r="T50" s="7">
        <v>34304</v>
      </c>
      <c r="U50">
        <f t="shared" si="17"/>
        <v>3.6423569691947662E-2</v>
      </c>
      <c r="V50">
        <f t="shared" si="18"/>
        <v>5.7987822557262971</v>
      </c>
      <c r="W50">
        <f t="shared" si="19"/>
        <v>3.9070555023892068</v>
      </c>
      <c r="X50">
        <f t="shared" si="20"/>
        <v>1.135625168761135</v>
      </c>
      <c r="Y50">
        <f t="shared" si="21"/>
        <v>48.076923076923073</v>
      </c>
      <c r="Z50">
        <f t="shared" si="22"/>
        <v>6.317265423677429</v>
      </c>
    </row>
    <row r="51" spans="1:26" ht="15" hidden="1" thickBot="1" x14ac:dyDescent="0.35">
      <c r="A51" s="7">
        <v>34335</v>
      </c>
      <c r="B51" s="10">
        <v>33.200000000000003</v>
      </c>
      <c r="C51" s="21">
        <v>6</v>
      </c>
      <c r="D51" s="19">
        <v>2723973176</v>
      </c>
      <c r="E51" s="19">
        <v>8790</v>
      </c>
      <c r="F51" s="24">
        <v>17.899999999999999</v>
      </c>
      <c r="G51" s="19">
        <v>1100.22</v>
      </c>
      <c r="T51" s="7">
        <v>34335</v>
      </c>
      <c r="U51">
        <f t="shared" si="17"/>
        <v>4.3187946920452226E-2</v>
      </c>
      <c r="V51">
        <f t="shared" si="18"/>
        <v>5.7987822557262971</v>
      </c>
      <c r="W51">
        <f t="shared" si="19"/>
        <v>3.9070555023892068</v>
      </c>
      <c r="X51">
        <f t="shared" si="20"/>
        <v>1.135625168761135</v>
      </c>
      <c r="Y51">
        <f t="shared" si="21"/>
        <v>68.84615384615384</v>
      </c>
      <c r="Z51">
        <f t="shared" si="22"/>
        <v>6.317265423677429</v>
      </c>
    </row>
    <row r="52" spans="1:26" ht="15" hidden="1" thickBot="1" x14ac:dyDescent="0.35">
      <c r="A52" s="7">
        <v>34366</v>
      </c>
      <c r="B52" s="10">
        <v>35.5</v>
      </c>
      <c r="C52" s="21">
        <v>6</v>
      </c>
      <c r="D52" s="19">
        <v>2723973176</v>
      </c>
      <c r="E52" s="19">
        <v>8790</v>
      </c>
      <c r="F52" s="24">
        <v>10.82</v>
      </c>
      <c r="G52" s="19">
        <v>1100.22</v>
      </c>
      <c r="T52" s="7">
        <v>34366</v>
      </c>
      <c r="U52">
        <f t="shared" si="17"/>
        <v>4.6179883002290784E-2</v>
      </c>
      <c r="V52">
        <f t="shared" si="18"/>
        <v>5.7987822557262971</v>
      </c>
      <c r="W52">
        <f t="shared" si="19"/>
        <v>3.9070555023892068</v>
      </c>
      <c r="X52">
        <f t="shared" si="20"/>
        <v>1.135625168761135</v>
      </c>
      <c r="Y52">
        <f t="shared" si="21"/>
        <v>41.61538461538462</v>
      </c>
      <c r="Z52">
        <f t="shared" si="22"/>
        <v>6.317265423677429</v>
      </c>
    </row>
    <row r="53" spans="1:26" ht="15" hidden="1" thickBot="1" x14ac:dyDescent="0.35">
      <c r="A53" s="7">
        <v>34394</v>
      </c>
      <c r="B53" s="10">
        <v>37</v>
      </c>
      <c r="C53" s="21">
        <v>6</v>
      </c>
      <c r="D53" s="19">
        <v>2723973176</v>
      </c>
      <c r="E53" s="19">
        <v>8790</v>
      </c>
      <c r="F53" s="24">
        <v>7.41</v>
      </c>
      <c r="G53" s="19">
        <v>1100.22</v>
      </c>
      <c r="T53" s="7">
        <v>34394</v>
      </c>
      <c r="U53">
        <f t="shared" si="17"/>
        <v>4.8131145664359408E-2</v>
      </c>
      <c r="V53">
        <f t="shared" si="18"/>
        <v>5.7987822557262971</v>
      </c>
      <c r="W53">
        <f t="shared" si="19"/>
        <v>3.9070555023892068</v>
      </c>
      <c r="X53">
        <f t="shared" si="20"/>
        <v>1.135625168761135</v>
      </c>
      <c r="Y53">
        <f t="shared" si="21"/>
        <v>28.5</v>
      </c>
      <c r="Z53">
        <f t="shared" si="22"/>
        <v>6.317265423677429</v>
      </c>
    </row>
    <row r="54" spans="1:26" ht="15" hidden="1" thickBot="1" x14ac:dyDescent="0.35">
      <c r="A54" s="7">
        <v>34425</v>
      </c>
      <c r="B54" s="10">
        <v>40.299999999999997</v>
      </c>
      <c r="C54" s="21">
        <v>6</v>
      </c>
      <c r="D54" s="19">
        <v>2723973176</v>
      </c>
      <c r="E54" s="19">
        <v>8790</v>
      </c>
      <c r="F54" s="24">
        <v>8.49</v>
      </c>
      <c r="G54" s="19">
        <v>1100.22</v>
      </c>
      <c r="T54" s="7">
        <v>34425</v>
      </c>
      <c r="U54">
        <f t="shared" si="17"/>
        <v>5.2423923520910375E-2</v>
      </c>
      <c r="V54">
        <f t="shared" si="18"/>
        <v>5.7987822557262971</v>
      </c>
      <c r="W54">
        <f t="shared" si="19"/>
        <v>3.9070555023892068</v>
      </c>
      <c r="X54">
        <f t="shared" si="20"/>
        <v>1.135625168761135</v>
      </c>
      <c r="Y54">
        <f t="shared" si="21"/>
        <v>32.653846153846153</v>
      </c>
      <c r="Z54">
        <f t="shared" si="22"/>
        <v>6.317265423677429</v>
      </c>
    </row>
    <row r="55" spans="1:26" ht="15" hidden="1" thickBot="1" x14ac:dyDescent="0.35">
      <c r="A55" s="7">
        <v>34455</v>
      </c>
      <c r="B55" s="10">
        <v>47.3</v>
      </c>
      <c r="C55" s="21">
        <v>6</v>
      </c>
      <c r="D55" s="19">
        <v>2723973176</v>
      </c>
      <c r="E55" s="19">
        <v>8790</v>
      </c>
      <c r="F55" s="24">
        <v>6.91</v>
      </c>
      <c r="G55" s="19">
        <v>1100.22</v>
      </c>
      <c r="T55" s="7">
        <v>34455</v>
      </c>
      <c r="U55">
        <f t="shared" si="17"/>
        <v>6.1529815943897295E-2</v>
      </c>
      <c r="V55">
        <f t="shared" si="18"/>
        <v>5.7987822557262971</v>
      </c>
      <c r="W55">
        <f t="shared" si="19"/>
        <v>3.9070555023892068</v>
      </c>
      <c r="X55">
        <f t="shared" si="20"/>
        <v>1.135625168761135</v>
      </c>
      <c r="Y55">
        <f t="shared" si="21"/>
        <v>26.576923076923077</v>
      </c>
      <c r="Z55">
        <f t="shared" si="22"/>
        <v>6.317265423677429</v>
      </c>
    </row>
    <row r="56" spans="1:26" ht="15" hidden="1" thickBot="1" x14ac:dyDescent="0.35">
      <c r="A56" s="7">
        <v>34486</v>
      </c>
      <c r="B56" s="10">
        <v>53.7</v>
      </c>
      <c r="C56" s="21">
        <v>6</v>
      </c>
      <c r="D56" s="19">
        <v>2723973176</v>
      </c>
      <c r="E56" s="19">
        <v>8790</v>
      </c>
      <c r="F56" s="24">
        <v>6</v>
      </c>
      <c r="G56" s="19">
        <v>1100.22</v>
      </c>
      <c r="T56" s="7">
        <v>34486</v>
      </c>
      <c r="U56">
        <f t="shared" si="17"/>
        <v>6.9855203302056759E-2</v>
      </c>
      <c r="V56">
        <f t="shared" si="18"/>
        <v>5.7987822557262971</v>
      </c>
      <c r="W56">
        <f t="shared" si="19"/>
        <v>3.9070555023892068</v>
      </c>
      <c r="X56">
        <f t="shared" si="20"/>
        <v>1.135625168761135</v>
      </c>
      <c r="Y56">
        <f t="shared" si="21"/>
        <v>23.07692307692308</v>
      </c>
      <c r="Z56">
        <f t="shared" si="22"/>
        <v>6.317265423677429</v>
      </c>
    </row>
    <row r="57" spans="1:26" ht="15" hidden="1" thickBot="1" x14ac:dyDescent="0.35">
      <c r="A57" s="7">
        <v>34516</v>
      </c>
      <c r="B57" s="10">
        <v>60.7</v>
      </c>
      <c r="C57" s="21">
        <v>6</v>
      </c>
      <c r="D57" s="19">
        <v>2723973176</v>
      </c>
      <c r="E57" s="19">
        <v>8790</v>
      </c>
      <c r="F57" s="24">
        <v>5.33</v>
      </c>
      <c r="G57" s="19">
        <v>1100.22</v>
      </c>
      <c r="T57" s="7">
        <v>34516</v>
      </c>
      <c r="U57">
        <f t="shared" si="17"/>
        <v>7.8961095725043673E-2</v>
      </c>
      <c r="V57">
        <f t="shared" si="18"/>
        <v>5.7987822557262971</v>
      </c>
      <c r="W57">
        <f t="shared" si="19"/>
        <v>3.9070555023892068</v>
      </c>
      <c r="X57">
        <f t="shared" si="20"/>
        <v>1.135625168761135</v>
      </c>
      <c r="Y57">
        <f t="shared" si="21"/>
        <v>20.5</v>
      </c>
      <c r="Z57">
        <f t="shared" si="22"/>
        <v>6.317265423677429</v>
      </c>
    </row>
    <row r="58" spans="1:26" ht="15" hidden="1" thickBot="1" x14ac:dyDescent="0.35">
      <c r="A58" s="7">
        <v>34547</v>
      </c>
      <c r="B58" s="10">
        <v>65.7</v>
      </c>
      <c r="C58" s="21">
        <v>6</v>
      </c>
      <c r="D58" s="19">
        <v>2723973176</v>
      </c>
      <c r="E58" s="19">
        <v>8790</v>
      </c>
      <c r="F58" s="24">
        <v>4.62</v>
      </c>
      <c r="G58" s="19">
        <v>1100.22</v>
      </c>
      <c r="T58" s="7">
        <v>34547</v>
      </c>
      <c r="U58">
        <f t="shared" si="17"/>
        <v>8.5465304598605754E-2</v>
      </c>
      <c r="V58">
        <f t="shared" si="18"/>
        <v>5.7987822557262971</v>
      </c>
      <c r="W58">
        <f t="shared" si="19"/>
        <v>3.9070555023892068</v>
      </c>
      <c r="X58">
        <f t="shared" si="20"/>
        <v>1.135625168761135</v>
      </c>
      <c r="Y58">
        <f t="shared" si="21"/>
        <v>17.76923076923077</v>
      </c>
      <c r="Z58">
        <f t="shared" si="22"/>
        <v>6.317265423677429</v>
      </c>
    </row>
    <row r="59" spans="1:26" ht="15" hidden="1" thickBot="1" x14ac:dyDescent="0.35">
      <c r="A59" s="7">
        <v>34578</v>
      </c>
      <c r="B59" s="10">
        <v>72.599999999999994</v>
      </c>
      <c r="C59" s="21">
        <v>6</v>
      </c>
      <c r="D59" s="19">
        <v>2723973176</v>
      </c>
      <c r="E59" s="19">
        <v>8790</v>
      </c>
      <c r="F59" s="24">
        <v>7.96</v>
      </c>
      <c r="G59" s="19">
        <v>1100.22</v>
      </c>
      <c r="T59" s="7">
        <v>34578</v>
      </c>
      <c r="U59">
        <f t="shared" si="17"/>
        <v>9.4441112844121419E-2</v>
      </c>
      <c r="V59">
        <f t="shared" si="18"/>
        <v>5.7987822557262971</v>
      </c>
      <c r="W59">
        <f t="shared" si="19"/>
        <v>3.9070555023892068</v>
      </c>
      <c r="X59">
        <f t="shared" si="20"/>
        <v>1.135625168761135</v>
      </c>
      <c r="Y59">
        <f t="shared" si="21"/>
        <v>30.615384615384613</v>
      </c>
      <c r="Z59">
        <f t="shared" si="22"/>
        <v>6.317265423677429</v>
      </c>
    </row>
    <row r="60" spans="1:26" ht="15" hidden="1" thickBot="1" x14ac:dyDescent="0.35">
      <c r="A60" s="7">
        <v>34608</v>
      </c>
      <c r="B60" s="10">
        <v>78.599999999999994</v>
      </c>
      <c r="C60" s="21">
        <v>6</v>
      </c>
      <c r="D60" s="19">
        <v>2723973176</v>
      </c>
      <c r="E60" s="19">
        <v>8790</v>
      </c>
      <c r="F60" s="24">
        <v>15</v>
      </c>
      <c r="G60" s="19">
        <v>1100.22</v>
      </c>
      <c r="T60" s="7">
        <v>34608</v>
      </c>
      <c r="U60">
        <f t="shared" si="17"/>
        <v>0.10224616349239592</v>
      </c>
      <c r="V60">
        <f t="shared" si="18"/>
        <v>5.7987822557262971</v>
      </c>
      <c r="W60">
        <f t="shared" si="19"/>
        <v>3.9070555023892068</v>
      </c>
      <c r="X60">
        <f t="shared" si="20"/>
        <v>1.135625168761135</v>
      </c>
      <c r="Y60">
        <f t="shared" si="21"/>
        <v>57.692307692307693</v>
      </c>
      <c r="Z60">
        <f t="shared" si="22"/>
        <v>6.317265423677429</v>
      </c>
    </row>
    <row r="61" spans="1:26" ht="15" hidden="1" thickBot="1" x14ac:dyDescent="0.35">
      <c r="A61" s="7">
        <v>34639</v>
      </c>
      <c r="B61" s="10">
        <v>82.5</v>
      </c>
      <c r="C61" s="21">
        <v>6</v>
      </c>
      <c r="D61" s="19">
        <v>2723973176</v>
      </c>
      <c r="E61" s="19">
        <v>8790</v>
      </c>
      <c r="F61" s="24">
        <v>14.61</v>
      </c>
      <c r="G61" s="19">
        <v>1100.22</v>
      </c>
      <c r="T61" s="7">
        <v>34639</v>
      </c>
      <c r="U61">
        <f t="shared" si="17"/>
        <v>0.10731944641377435</v>
      </c>
      <c r="V61">
        <f t="shared" si="18"/>
        <v>5.7987822557262971</v>
      </c>
      <c r="W61">
        <f t="shared" si="19"/>
        <v>3.9070555023892068</v>
      </c>
      <c r="X61">
        <f t="shared" si="20"/>
        <v>1.135625168761135</v>
      </c>
      <c r="Y61">
        <f t="shared" si="21"/>
        <v>56.192307692307693</v>
      </c>
      <c r="Z61">
        <f t="shared" si="22"/>
        <v>6.317265423677429</v>
      </c>
    </row>
    <row r="62" spans="1:26" ht="15" hidden="1" thickBot="1" x14ac:dyDescent="0.35">
      <c r="A62" s="7">
        <v>34669</v>
      </c>
      <c r="B62" s="10">
        <v>86.6</v>
      </c>
      <c r="C62" s="21">
        <v>6</v>
      </c>
      <c r="D62" s="19">
        <v>2723973176</v>
      </c>
      <c r="E62" s="19">
        <v>8790</v>
      </c>
      <c r="F62" s="24">
        <v>16.440000000000001</v>
      </c>
      <c r="G62" s="19">
        <v>1100.22</v>
      </c>
      <c r="T62" s="7">
        <v>34669</v>
      </c>
      <c r="U62">
        <f t="shared" si="17"/>
        <v>0.11265289769009526</v>
      </c>
      <c r="V62">
        <f t="shared" si="18"/>
        <v>5.7987822557262971</v>
      </c>
      <c r="W62">
        <f t="shared" si="19"/>
        <v>3.9070555023892068</v>
      </c>
      <c r="X62">
        <f t="shared" si="20"/>
        <v>1.135625168761135</v>
      </c>
      <c r="Y62">
        <f t="shared" si="21"/>
        <v>63.230769230769234</v>
      </c>
      <c r="Z62">
        <f t="shared" si="22"/>
        <v>6.317265423677429</v>
      </c>
    </row>
    <row r="63" spans="1:26" ht="15" hidden="1" thickBot="1" x14ac:dyDescent="0.35">
      <c r="A63" s="7">
        <v>34700</v>
      </c>
      <c r="B63" s="10">
        <v>97.8</v>
      </c>
      <c r="C63" s="21">
        <v>6</v>
      </c>
      <c r="D63" s="19">
        <v>2723973176</v>
      </c>
      <c r="E63" s="19">
        <v>8790</v>
      </c>
      <c r="F63" s="24">
        <v>17.77</v>
      </c>
      <c r="G63" s="19">
        <v>1100.22</v>
      </c>
      <c r="T63" s="7">
        <v>34700</v>
      </c>
      <c r="U63">
        <f t="shared" si="17"/>
        <v>0.12722232556687432</v>
      </c>
      <c r="V63">
        <f t="shared" si="18"/>
        <v>5.7987822557262971</v>
      </c>
      <c r="W63">
        <f t="shared" si="19"/>
        <v>3.9070555023892068</v>
      </c>
      <c r="X63">
        <f t="shared" si="20"/>
        <v>1.135625168761135</v>
      </c>
      <c r="Y63">
        <f t="shared" si="21"/>
        <v>68.34615384615384</v>
      </c>
      <c r="Z63">
        <f t="shared" si="22"/>
        <v>6.317265423677429</v>
      </c>
    </row>
    <row r="64" spans="1:26" ht="15" hidden="1" thickBot="1" x14ac:dyDescent="0.35">
      <c r="A64" s="7">
        <v>34731</v>
      </c>
      <c r="B64" s="10">
        <v>93.5</v>
      </c>
      <c r="C64" s="21">
        <v>6</v>
      </c>
      <c r="D64" s="19">
        <v>2723973176</v>
      </c>
      <c r="E64" s="19">
        <v>8790</v>
      </c>
      <c r="F64" s="24">
        <v>11.02</v>
      </c>
      <c r="G64" s="19">
        <v>1100.22</v>
      </c>
      <c r="T64" s="7">
        <v>34731</v>
      </c>
      <c r="U64">
        <f t="shared" si="17"/>
        <v>0.12162870593561093</v>
      </c>
      <c r="V64">
        <f t="shared" si="18"/>
        <v>5.7987822557262971</v>
      </c>
      <c r="W64">
        <f t="shared" si="19"/>
        <v>3.9070555023892068</v>
      </c>
      <c r="X64">
        <f t="shared" si="20"/>
        <v>1.135625168761135</v>
      </c>
      <c r="Y64">
        <f t="shared" si="21"/>
        <v>42.384615384615387</v>
      </c>
      <c r="Z64">
        <f t="shared" si="22"/>
        <v>6.317265423677429</v>
      </c>
    </row>
    <row r="65" spans="1:26" ht="15" hidden="1" thickBot="1" x14ac:dyDescent="0.35">
      <c r="A65" s="7">
        <v>34759</v>
      </c>
      <c r="B65" s="10">
        <v>101.7</v>
      </c>
      <c r="C65" s="21">
        <v>6</v>
      </c>
      <c r="D65" s="19">
        <v>2723973176</v>
      </c>
      <c r="E65" s="19">
        <v>8790</v>
      </c>
      <c r="F65" s="24">
        <v>8.94</v>
      </c>
      <c r="G65" s="19">
        <v>1100.22</v>
      </c>
      <c r="T65" s="7">
        <v>34759</v>
      </c>
      <c r="U65">
        <f t="shared" si="17"/>
        <v>0.13229560848825273</v>
      </c>
      <c r="V65">
        <f t="shared" si="18"/>
        <v>5.7987822557262971</v>
      </c>
      <c r="W65">
        <f t="shared" si="19"/>
        <v>3.9070555023892068</v>
      </c>
      <c r="X65">
        <f t="shared" si="20"/>
        <v>1.135625168761135</v>
      </c>
      <c r="Y65">
        <f t="shared" si="21"/>
        <v>34.384615384615387</v>
      </c>
      <c r="Z65">
        <f t="shared" si="22"/>
        <v>6.317265423677429</v>
      </c>
    </row>
    <row r="66" spans="1:26" ht="15" hidden="1" thickBot="1" x14ac:dyDescent="0.35">
      <c r="A66" s="7">
        <v>34790</v>
      </c>
      <c r="B66" s="10">
        <v>107.2</v>
      </c>
      <c r="C66" s="21">
        <v>6</v>
      </c>
      <c r="D66" s="19">
        <v>2723973176</v>
      </c>
      <c r="E66" s="19">
        <v>8790</v>
      </c>
      <c r="F66" s="24">
        <v>8.4700000000000006</v>
      </c>
      <c r="G66" s="19">
        <v>1100.22</v>
      </c>
      <c r="T66" s="7">
        <v>34790</v>
      </c>
      <c r="U66">
        <f t="shared" si="17"/>
        <v>0.13945023824917105</v>
      </c>
      <c r="V66">
        <f t="shared" si="18"/>
        <v>5.7987822557262971</v>
      </c>
      <c r="W66">
        <f t="shared" si="19"/>
        <v>3.9070555023892068</v>
      </c>
      <c r="X66">
        <f t="shared" si="20"/>
        <v>1.135625168761135</v>
      </c>
      <c r="Y66">
        <f t="shared" si="21"/>
        <v>32.57692307692308</v>
      </c>
      <c r="Z66">
        <f t="shared" si="22"/>
        <v>6.317265423677429</v>
      </c>
    </row>
    <row r="67" spans="1:26" ht="15" hidden="1" thickBot="1" x14ac:dyDescent="0.35">
      <c r="A67" s="7">
        <v>34820</v>
      </c>
      <c r="B67" s="10">
        <v>123.2</v>
      </c>
      <c r="C67" s="21">
        <v>6</v>
      </c>
      <c r="D67" s="19">
        <v>2723973176</v>
      </c>
      <c r="E67" s="19">
        <v>8790</v>
      </c>
      <c r="F67" s="24">
        <v>7.93</v>
      </c>
      <c r="G67" s="19">
        <v>1100.22</v>
      </c>
      <c r="T67" s="7">
        <v>34820</v>
      </c>
      <c r="U67">
        <f t="shared" si="17"/>
        <v>0.16026370664456971</v>
      </c>
      <c r="V67">
        <f t="shared" si="18"/>
        <v>5.7987822557262971</v>
      </c>
      <c r="W67">
        <f t="shared" si="19"/>
        <v>3.9070555023892068</v>
      </c>
      <c r="X67">
        <f t="shared" si="20"/>
        <v>1.135625168761135</v>
      </c>
      <c r="Y67">
        <f t="shared" si="21"/>
        <v>30.5</v>
      </c>
      <c r="Z67">
        <f t="shared" si="22"/>
        <v>6.317265423677429</v>
      </c>
    </row>
    <row r="68" spans="1:26" ht="15" hidden="1" thickBot="1" x14ac:dyDescent="0.35">
      <c r="A68" s="7">
        <v>34851</v>
      </c>
      <c r="B68" s="10">
        <v>138.19999999999999</v>
      </c>
      <c r="C68" s="21">
        <v>6</v>
      </c>
      <c r="D68" s="19">
        <v>2723973176</v>
      </c>
      <c r="E68" s="19">
        <v>8790</v>
      </c>
      <c r="F68" s="24">
        <v>6.66</v>
      </c>
      <c r="G68" s="19">
        <v>1100.22</v>
      </c>
      <c r="T68" s="7">
        <v>34851</v>
      </c>
      <c r="U68">
        <f t="shared" si="17"/>
        <v>0.17977633326525594</v>
      </c>
      <c r="V68">
        <f t="shared" si="18"/>
        <v>5.7987822557262971</v>
      </c>
      <c r="W68">
        <f t="shared" si="19"/>
        <v>3.9070555023892068</v>
      </c>
      <c r="X68">
        <f t="shared" si="20"/>
        <v>1.135625168761135</v>
      </c>
      <c r="Y68">
        <f t="shared" si="21"/>
        <v>25.615384615384617</v>
      </c>
      <c r="Z68">
        <f t="shared" si="22"/>
        <v>6.317265423677429</v>
      </c>
    </row>
    <row r="69" spans="1:26" ht="15" hidden="1" thickBot="1" x14ac:dyDescent="0.35">
      <c r="A69" s="7">
        <v>34881</v>
      </c>
      <c r="B69" s="10">
        <v>156.6</v>
      </c>
      <c r="C69" s="21">
        <v>6</v>
      </c>
      <c r="D69" s="19">
        <v>2723973176</v>
      </c>
      <c r="E69" s="19">
        <v>8790</v>
      </c>
      <c r="F69" s="24">
        <v>5.38</v>
      </c>
      <c r="G69" s="19">
        <v>1100.22</v>
      </c>
      <c r="T69" s="7">
        <v>34881</v>
      </c>
      <c r="U69">
        <f t="shared" si="17"/>
        <v>0.2037118219199644</v>
      </c>
      <c r="V69">
        <f t="shared" si="18"/>
        <v>5.7987822557262971</v>
      </c>
      <c r="W69">
        <f t="shared" si="19"/>
        <v>3.9070555023892068</v>
      </c>
      <c r="X69">
        <f t="shared" si="20"/>
        <v>1.135625168761135</v>
      </c>
      <c r="Y69">
        <f t="shared" si="21"/>
        <v>20.692307692307693</v>
      </c>
      <c r="Z69">
        <f t="shared" si="22"/>
        <v>6.317265423677429</v>
      </c>
    </row>
    <row r="70" spans="1:26" ht="15" hidden="1" thickBot="1" x14ac:dyDescent="0.35">
      <c r="A70" s="7">
        <v>34912</v>
      </c>
      <c r="B70" s="10">
        <v>165</v>
      </c>
      <c r="C70" s="21">
        <v>6</v>
      </c>
      <c r="D70" s="19">
        <v>2723973176</v>
      </c>
      <c r="E70" s="19">
        <v>8790</v>
      </c>
      <c r="F70" s="24">
        <v>4.5599999999999996</v>
      </c>
      <c r="G70" s="19">
        <v>1100.22</v>
      </c>
      <c r="T70" s="7">
        <v>34912</v>
      </c>
      <c r="U70">
        <f t="shared" si="17"/>
        <v>0.21463889282754869</v>
      </c>
      <c r="V70">
        <f t="shared" si="18"/>
        <v>5.7987822557262971</v>
      </c>
      <c r="W70">
        <f t="shared" si="19"/>
        <v>3.9070555023892068</v>
      </c>
      <c r="X70">
        <f t="shared" si="20"/>
        <v>1.135625168761135</v>
      </c>
      <c r="Y70">
        <f t="shared" si="21"/>
        <v>17.538461538461537</v>
      </c>
      <c r="Z70">
        <f t="shared" si="22"/>
        <v>6.317265423677429</v>
      </c>
    </row>
    <row r="71" spans="1:26" ht="15" hidden="1" thickBot="1" x14ac:dyDescent="0.35">
      <c r="A71" s="7">
        <v>34943</v>
      </c>
      <c r="B71" s="10">
        <v>173.8</v>
      </c>
      <c r="C71" s="21">
        <v>6</v>
      </c>
      <c r="D71" s="19">
        <v>2723973176</v>
      </c>
      <c r="E71" s="19">
        <v>8790</v>
      </c>
      <c r="F71" s="24">
        <v>4.46</v>
      </c>
      <c r="G71" s="19">
        <v>1100.22</v>
      </c>
      <c r="T71" s="7">
        <v>34943</v>
      </c>
      <c r="U71">
        <f t="shared" si="17"/>
        <v>0.22608630044501798</v>
      </c>
      <c r="V71">
        <f t="shared" si="18"/>
        <v>5.7987822557262971</v>
      </c>
      <c r="W71">
        <f t="shared" si="19"/>
        <v>3.9070555023892068</v>
      </c>
      <c r="X71">
        <f t="shared" si="20"/>
        <v>1.135625168761135</v>
      </c>
      <c r="Y71">
        <f t="shared" si="21"/>
        <v>17.153846153846153</v>
      </c>
      <c r="Z71">
        <f t="shared" si="22"/>
        <v>6.317265423677429</v>
      </c>
    </row>
    <row r="72" spans="1:26" ht="15" hidden="1" thickBot="1" x14ac:dyDescent="0.35">
      <c r="A72" s="7">
        <v>34973</v>
      </c>
      <c r="B72" s="10">
        <v>179.7</v>
      </c>
      <c r="C72" s="21">
        <v>6</v>
      </c>
      <c r="D72" s="19">
        <v>2723973176</v>
      </c>
      <c r="E72" s="19">
        <v>8790</v>
      </c>
      <c r="F72" s="24">
        <v>4.72</v>
      </c>
      <c r="G72" s="19">
        <v>1100.22</v>
      </c>
      <c r="T72" s="7">
        <v>34973</v>
      </c>
      <c r="U72">
        <f t="shared" si="17"/>
        <v>0.23376126691582119</v>
      </c>
      <c r="V72">
        <f t="shared" si="18"/>
        <v>5.7987822557262971</v>
      </c>
      <c r="W72">
        <f t="shared" si="19"/>
        <v>3.9070555023892068</v>
      </c>
      <c r="X72">
        <f t="shared" si="20"/>
        <v>1.135625168761135</v>
      </c>
      <c r="Y72">
        <f t="shared" si="21"/>
        <v>18.153846153846153</v>
      </c>
      <c r="Z72">
        <f t="shared" si="22"/>
        <v>6.317265423677429</v>
      </c>
    </row>
    <row r="73" spans="1:26" ht="15" hidden="1" thickBot="1" x14ac:dyDescent="0.35">
      <c r="A73" s="7">
        <v>35004</v>
      </c>
      <c r="B73" s="10">
        <v>184.1</v>
      </c>
      <c r="C73" s="21">
        <v>6</v>
      </c>
      <c r="D73" s="19">
        <v>2723973176</v>
      </c>
      <c r="E73" s="19">
        <v>8790</v>
      </c>
      <c r="F73" s="24">
        <v>4.5599999999999996</v>
      </c>
      <c r="G73" s="19">
        <v>1100.22</v>
      </c>
      <c r="T73" s="7">
        <v>35004</v>
      </c>
      <c r="U73">
        <f t="shared" si="17"/>
        <v>0.23948497072455582</v>
      </c>
      <c r="V73">
        <f t="shared" si="18"/>
        <v>5.7987822557262971</v>
      </c>
      <c r="W73">
        <f t="shared" si="19"/>
        <v>3.9070555023892068</v>
      </c>
      <c r="X73">
        <f t="shared" si="20"/>
        <v>1.135625168761135</v>
      </c>
      <c r="Y73">
        <f t="shared" si="21"/>
        <v>17.538461538461537</v>
      </c>
      <c r="Z73">
        <f t="shared" si="22"/>
        <v>6.317265423677429</v>
      </c>
    </row>
    <row r="74" spans="1:26" ht="15" hidden="1" thickBot="1" x14ac:dyDescent="0.35">
      <c r="A74" s="7">
        <v>35034</v>
      </c>
      <c r="B74" s="10">
        <v>195.1</v>
      </c>
      <c r="C74" s="21">
        <v>6</v>
      </c>
      <c r="D74" s="19">
        <v>2723973176</v>
      </c>
      <c r="E74" s="19">
        <v>8790</v>
      </c>
      <c r="F74" s="24">
        <v>3.2</v>
      </c>
      <c r="G74" s="19">
        <v>1100.22</v>
      </c>
      <c r="T74" s="7">
        <v>35034</v>
      </c>
      <c r="U74">
        <f t="shared" si="17"/>
        <v>0.25379423024639242</v>
      </c>
      <c r="V74">
        <f t="shared" si="18"/>
        <v>5.7987822557262971</v>
      </c>
      <c r="W74">
        <f t="shared" si="19"/>
        <v>3.9070555023892068</v>
      </c>
      <c r="X74">
        <f t="shared" si="20"/>
        <v>1.135625168761135</v>
      </c>
      <c r="Y74">
        <f t="shared" si="21"/>
        <v>12.307692307692308</v>
      </c>
      <c r="Z74">
        <f t="shared" si="22"/>
        <v>6.317265423677429</v>
      </c>
    </row>
    <row r="75" spans="1:26" ht="15" hidden="1" thickBot="1" x14ac:dyDescent="0.35">
      <c r="A75" s="7">
        <v>35065</v>
      </c>
      <c r="B75" s="10">
        <v>220.8</v>
      </c>
      <c r="C75" s="21">
        <v>6</v>
      </c>
      <c r="D75" s="19">
        <v>2723973176</v>
      </c>
      <c r="E75" s="19">
        <v>8790</v>
      </c>
      <c r="F75" s="24">
        <v>4.1100000000000003</v>
      </c>
      <c r="G75" s="19">
        <v>1100.22</v>
      </c>
      <c r="T75" s="7">
        <v>35065</v>
      </c>
      <c r="U75">
        <f t="shared" si="17"/>
        <v>0.28722586385650156</v>
      </c>
      <c r="V75">
        <f t="shared" si="18"/>
        <v>5.7987822557262971</v>
      </c>
      <c r="W75">
        <f t="shared" si="19"/>
        <v>3.9070555023892068</v>
      </c>
      <c r="X75">
        <f t="shared" si="20"/>
        <v>1.135625168761135</v>
      </c>
      <c r="Y75">
        <f t="shared" si="21"/>
        <v>15.807692307692308</v>
      </c>
      <c r="Z75">
        <f t="shared" si="22"/>
        <v>6.317265423677429</v>
      </c>
    </row>
    <row r="76" spans="1:26" ht="15" hidden="1" thickBot="1" x14ac:dyDescent="0.35">
      <c r="A76" s="7">
        <v>35096</v>
      </c>
      <c r="B76" s="10">
        <v>216.7</v>
      </c>
      <c r="C76" s="21">
        <v>6</v>
      </c>
      <c r="D76" s="19">
        <v>2723973176</v>
      </c>
      <c r="E76" s="19">
        <v>8790</v>
      </c>
      <c r="F76" s="24">
        <v>2.79</v>
      </c>
      <c r="G76" s="19">
        <v>1100.22</v>
      </c>
      <c r="T76" s="7">
        <v>35096</v>
      </c>
      <c r="U76">
        <f t="shared" si="17"/>
        <v>0.28189241258018061</v>
      </c>
      <c r="V76">
        <f t="shared" si="18"/>
        <v>5.7987822557262971</v>
      </c>
      <c r="W76">
        <f t="shared" si="19"/>
        <v>3.9070555023892068</v>
      </c>
      <c r="X76">
        <f t="shared" si="20"/>
        <v>1.135625168761135</v>
      </c>
      <c r="Y76">
        <f t="shared" si="21"/>
        <v>10.73076923076923</v>
      </c>
      <c r="Z76">
        <f t="shared" si="22"/>
        <v>6.317265423677429</v>
      </c>
    </row>
    <row r="77" spans="1:26" ht="15" hidden="1" thickBot="1" x14ac:dyDescent="0.35">
      <c r="A77" s="7">
        <v>35125</v>
      </c>
      <c r="B77" s="10">
        <v>229.2</v>
      </c>
      <c r="C77" s="21">
        <v>6</v>
      </c>
      <c r="D77" s="19">
        <v>2723973176</v>
      </c>
      <c r="E77" s="19">
        <v>8790</v>
      </c>
      <c r="F77" s="24">
        <v>2.8</v>
      </c>
      <c r="G77" s="19">
        <v>1100.22</v>
      </c>
      <c r="T77" s="7">
        <v>35125</v>
      </c>
      <c r="U77">
        <f t="shared" si="17"/>
        <v>0.29815293476408578</v>
      </c>
      <c r="V77">
        <f t="shared" si="18"/>
        <v>5.7987822557262971</v>
      </c>
      <c r="W77">
        <f t="shared" si="19"/>
        <v>3.9070555023892068</v>
      </c>
      <c r="X77">
        <f t="shared" si="20"/>
        <v>1.135625168761135</v>
      </c>
      <c r="Y77">
        <f t="shared" si="21"/>
        <v>10.769230769230768</v>
      </c>
      <c r="Z77">
        <f t="shared" si="22"/>
        <v>6.317265423677429</v>
      </c>
    </row>
    <row r="78" spans="1:26" ht="15" hidden="1" thickBot="1" x14ac:dyDescent="0.35">
      <c r="A78" s="7">
        <v>35156</v>
      </c>
      <c r="B78" s="10">
        <v>241.7</v>
      </c>
      <c r="C78" s="21">
        <v>6</v>
      </c>
      <c r="D78" s="19">
        <v>2723973176</v>
      </c>
      <c r="E78" s="19">
        <v>8790</v>
      </c>
      <c r="F78" s="24">
        <v>2.16</v>
      </c>
      <c r="G78" s="19">
        <v>1100.22</v>
      </c>
      <c r="T78" s="7">
        <v>35156</v>
      </c>
      <c r="U78">
        <f t="shared" si="17"/>
        <v>0.314413456947991</v>
      </c>
      <c r="V78">
        <f t="shared" si="18"/>
        <v>5.7987822557262971</v>
      </c>
      <c r="W78">
        <f t="shared" si="19"/>
        <v>3.9070555023892068</v>
      </c>
      <c r="X78">
        <f t="shared" si="20"/>
        <v>1.135625168761135</v>
      </c>
      <c r="Y78">
        <f t="shared" si="21"/>
        <v>8.3076923076923084</v>
      </c>
      <c r="Z78">
        <f t="shared" si="22"/>
        <v>6.317265423677429</v>
      </c>
    </row>
    <row r="79" spans="1:26" ht="15" hidden="1" thickBot="1" x14ac:dyDescent="0.35">
      <c r="A79" s="7">
        <v>35186</v>
      </c>
      <c r="B79" s="10">
        <v>251</v>
      </c>
      <c r="C79" s="21">
        <v>6</v>
      </c>
      <c r="D79" s="19">
        <v>2723973176</v>
      </c>
      <c r="E79" s="19">
        <v>8790</v>
      </c>
      <c r="F79" s="24">
        <v>1.6</v>
      </c>
      <c r="G79" s="19">
        <v>1100.22</v>
      </c>
      <c r="T79" s="7">
        <v>35186</v>
      </c>
      <c r="U79">
        <f t="shared" ref="U79:U99" si="23">100/(B$400/B79)</f>
        <v>0.32651128545281655</v>
      </c>
      <c r="V79">
        <f t="shared" ref="V79:V99" si="24">100/(C$400/C79)</f>
        <v>5.7987822557262971</v>
      </c>
      <c r="W79">
        <f t="shared" ref="W79:W99" si="25">100/(D$400/D79)</f>
        <v>3.9070555023892068</v>
      </c>
      <c r="X79">
        <f t="shared" ref="X79:X99" si="26">100/(E$400/E79)</f>
        <v>1.135625168761135</v>
      </c>
      <c r="Y79">
        <f t="shared" ref="Y79:Y99" si="27">100/(F$400/F79)</f>
        <v>6.1538461538461542</v>
      </c>
      <c r="Z79">
        <f t="shared" ref="Z79:Z99" si="28">100/(G$400/G79)</f>
        <v>6.317265423677429</v>
      </c>
    </row>
    <row r="80" spans="1:26" ht="15" hidden="1" thickBot="1" x14ac:dyDescent="0.35">
      <c r="A80" s="7">
        <v>35217</v>
      </c>
      <c r="B80" s="10">
        <v>254.2</v>
      </c>
      <c r="C80" s="21">
        <v>6</v>
      </c>
      <c r="D80" s="19">
        <v>2723973176</v>
      </c>
      <c r="E80" s="19">
        <v>8790</v>
      </c>
      <c r="F80" s="24">
        <v>1.17</v>
      </c>
      <c r="G80" s="19">
        <v>1100.22</v>
      </c>
      <c r="T80" s="7">
        <v>35217</v>
      </c>
      <c r="U80">
        <f t="shared" si="23"/>
        <v>0.33067397913189622</v>
      </c>
      <c r="V80">
        <f t="shared" si="24"/>
        <v>5.7987822557262971</v>
      </c>
      <c r="W80">
        <f t="shared" si="25"/>
        <v>3.9070555023892068</v>
      </c>
      <c r="X80">
        <f t="shared" si="26"/>
        <v>1.135625168761135</v>
      </c>
      <c r="Y80">
        <f t="shared" si="27"/>
        <v>4.4999999999999991</v>
      </c>
      <c r="Z80">
        <f t="shared" si="28"/>
        <v>6.317265423677429</v>
      </c>
    </row>
    <row r="81" spans="1:26" ht="15" hidden="1" thickBot="1" x14ac:dyDescent="0.35">
      <c r="A81" s="7">
        <v>35247</v>
      </c>
      <c r="B81" s="10">
        <v>266.89999999999998</v>
      </c>
      <c r="C81" s="21">
        <v>6</v>
      </c>
      <c r="D81" s="19">
        <v>2723973176</v>
      </c>
      <c r="E81" s="19">
        <v>8790</v>
      </c>
      <c r="F81" s="24">
        <v>0.72</v>
      </c>
      <c r="G81" s="19">
        <v>1100.22</v>
      </c>
      <c r="T81" s="7">
        <v>35247</v>
      </c>
      <c r="U81">
        <f t="shared" si="23"/>
        <v>0.34719466967074392</v>
      </c>
      <c r="V81">
        <f t="shared" si="24"/>
        <v>5.7987822557262971</v>
      </c>
      <c r="W81">
        <f t="shared" si="25"/>
        <v>3.9070555023892068</v>
      </c>
      <c r="X81">
        <f t="shared" si="26"/>
        <v>1.135625168761135</v>
      </c>
      <c r="Y81">
        <f t="shared" si="27"/>
        <v>2.7692307692307692</v>
      </c>
      <c r="Z81">
        <f t="shared" si="28"/>
        <v>6.317265423677429</v>
      </c>
    </row>
    <row r="82" spans="1:26" ht="15" hidden="1" thickBot="1" x14ac:dyDescent="0.35">
      <c r="A82" s="7">
        <v>35278</v>
      </c>
      <c r="B82" s="10">
        <v>271.8</v>
      </c>
      <c r="C82" s="21">
        <v>6</v>
      </c>
      <c r="D82" s="19">
        <v>2723973176</v>
      </c>
      <c r="E82" s="19">
        <v>8790</v>
      </c>
      <c r="F82" s="24">
        <v>-0.21</v>
      </c>
      <c r="G82" s="19">
        <v>1100.22</v>
      </c>
      <c r="T82" s="7">
        <v>35278</v>
      </c>
      <c r="U82">
        <f t="shared" si="23"/>
        <v>0.3535687943668348</v>
      </c>
      <c r="V82">
        <f t="shared" si="24"/>
        <v>5.7987822557262971</v>
      </c>
      <c r="W82">
        <f t="shared" si="25"/>
        <v>3.9070555023892068</v>
      </c>
      <c r="X82">
        <f t="shared" si="26"/>
        <v>1.135625168761135</v>
      </c>
      <c r="Y82">
        <f t="shared" si="27"/>
        <v>-0.80769230769230771</v>
      </c>
      <c r="Z82">
        <f t="shared" si="28"/>
        <v>6.317265423677429</v>
      </c>
    </row>
    <row r="83" spans="1:26" ht="15" hidden="1" thickBot="1" x14ac:dyDescent="0.35">
      <c r="A83" s="7">
        <v>35309</v>
      </c>
      <c r="B83" s="10">
        <v>275.3</v>
      </c>
      <c r="C83" s="21">
        <v>6</v>
      </c>
      <c r="D83" s="19">
        <v>2723973176</v>
      </c>
      <c r="E83" s="19">
        <v>8790</v>
      </c>
      <c r="F83" s="24">
        <v>0.33</v>
      </c>
      <c r="G83" s="19">
        <v>1100.22</v>
      </c>
      <c r="T83" s="7">
        <v>35309</v>
      </c>
      <c r="U83">
        <f t="shared" si="23"/>
        <v>0.35812174057832824</v>
      </c>
      <c r="V83">
        <f t="shared" si="24"/>
        <v>5.7987822557262971</v>
      </c>
      <c r="W83">
        <f t="shared" si="25"/>
        <v>3.9070555023892068</v>
      </c>
      <c r="X83">
        <f t="shared" si="26"/>
        <v>1.135625168761135</v>
      </c>
      <c r="Y83">
        <f t="shared" si="27"/>
        <v>1.2692307692307694</v>
      </c>
      <c r="Z83">
        <f t="shared" si="28"/>
        <v>6.317265423677429</v>
      </c>
    </row>
    <row r="84" spans="1:26" ht="15" hidden="1" thickBot="1" x14ac:dyDescent="0.35">
      <c r="A84" s="7">
        <v>35339</v>
      </c>
      <c r="B84" s="10">
        <v>276.10000000000002</v>
      </c>
      <c r="C84" s="21">
        <v>6</v>
      </c>
      <c r="D84" s="19">
        <v>2723973176</v>
      </c>
      <c r="E84" s="19">
        <v>8790</v>
      </c>
      <c r="F84" s="24">
        <v>1.2</v>
      </c>
      <c r="G84" s="19">
        <v>1100.22</v>
      </c>
      <c r="T84" s="7">
        <v>35339</v>
      </c>
      <c r="U84">
        <f t="shared" si="23"/>
        <v>0.35916241399809823</v>
      </c>
      <c r="V84">
        <f t="shared" si="24"/>
        <v>5.7987822557262971</v>
      </c>
      <c r="W84">
        <f t="shared" si="25"/>
        <v>3.9070555023892068</v>
      </c>
      <c r="X84">
        <f t="shared" si="26"/>
        <v>1.135625168761135</v>
      </c>
      <c r="Y84">
        <f t="shared" si="27"/>
        <v>4.615384615384615</v>
      </c>
      <c r="Z84">
        <f t="shared" si="28"/>
        <v>6.317265423677429</v>
      </c>
    </row>
    <row r="85" spans="1:26" ht="15" hidden="1" thickBot="1" x14ac:dyDescent="0.35">
      <c r="A85" s="7">
        <v>35370</v>
      </c>
      <c r="B85" s="10">
        <v>278.8</v>
      </c>
      <c r="C85" s="21">
        <v>6</v>
      </c>
      <c r="D85" s="19">
        <v>2723973176</v>
      </c>
      <c r="E85" s="19">
        <v>8790</v>
      </c>
      <c r="F85" s="24">
        <v>1.88</v>
      </c>
      <c r="G85" s="19">
        <v>1100.22</v>
      </c>
      <c r="T85" s="7">
        <v>35370</v>
      </c>
      <c r="U85">
        <f t="shared" si="23"/>
        <v>0.36267468678982168</v>
      </c>
      <c r="V85">
        <f t="shared" si="24"/>
        <v>5.7987822557262971</v>
      </c>
      <c r="W85">
        <f t="shared" si="25"/>
        <v>3.9070555023892068</v>
      </c>
      <c r="X85">
        <f t="shared" si="26"/>
        <v>1.135625168761135</v>
      </c>
      <c r="Y85">
        <f t="shared" si="27"/>
        <v>7.2307692307692308</v>
      </c>
      <c r="Z85">
        <f t="shared" si="28"/>
        <v>6.317265423677429</v>
      </c>
    </row>
    <row r="86" spans="1:26" ht="15" hidden="1" thickBot="1" x14ac:dyDescent="0.35">
      <c r="A86" s="7">
        <v>35400</v>
      </c>
      <c r="B86" s="10">
        <v>282.39999999999998</v>
      </c>
      <c r="C86" s="21">
        <v>6</v>
      </c>
      <c r="D86" s="19">
        <v>2723973176</v>
      </c>
      <c r="E86" s="19">
        <v>8790</v>
      </c>
      <c r="F86" s="24">
        <v>1.42</v>
      </c>
      <c r="G86" s="19">
        <v>1100.22</v>
      </c>
      <c r="T86" s="7">
        <v>35400</v>
      </c>
      <c r="U86">
        <f t="shared" si="23"/>
        <v>0.36735771717878635</v>
      </c>
      <c r="V86">
        <f t="shared" si="24"/>
        <v>5.7987822557262971</v>
      </c>
      <c r="W86">
        <f t="shared" si="25"/>
        <v>3.9070555023892068</v>
      </c>
      <c r="X86">
        <f t="shared" si="26"/>
        <v>1.135625168761135</v>
      </c>
      <c r="Y86">
        <f t="shared" si="27"/>
        <v>5.4615384615384608</v>
      </c>
      <c r="Z86">
        <f t="shared" si="28"/>
        <v>6.317265423677429</v>
      </c>
    </row>
    <row r="87" spans="1:26" ht="15" hidden="1" thickBot="1" x14ac:dyDescent="0.35">
      <c r="A87" s="7">
        <v>35431</v>
      </c>
      <c r="B87" s="10">
        <v>288.3</v>
      </c>
      <c r="C87" s="21">
        <v>6</v>
      </c>
      <c r="D87" s="19">
        <v>2723973176</v>
      </c>
      <c r="E87" s="19">
        <v>8790</v>
      </c>
      <c r="F87" s="24">
        <v>2.34</v>
      </c>
      <c r="G87" s="19">
        <v>1100.22</v>
      </c>
      <c r="T87" s="7">
        <v>35431</v>
      </c>
      <c r="U87">
        <f t="shared" si="23"/>
        <v>0.37503268364958964</v>
      </c>
      <c r="V87">
        <f t="shared" si="24"/>
        <v>5.7987822557262971</v>
      </c>
      <c r="W87">
        <f t="shared" si="25"/>
        <v>3.9070555023892068</v>
      </c>
      <c r="X87">
        <f t="shared" si="26"/>
        <v>1.135625168761135</v>
      </c>
      <c r="Y87">
        <f t="shared" si="27"/>
        <v>8.9999999999999982</v>
      </c>
      <c r="Z87">
        <f t="shared" si="28"/>
        <v>6.317265423677429</v>
      </c>
    </row>
    <row r="88" spans="1:26" ht="15" hidden="1" thickBot="1" x14ac:dyDescent="0.35">
      <c r="A88" s="7">
        <v>35462</v>
      </c>
      <c r="B88" s="10">
        <v>289.89999999999998</v>
      </c>
      <c r="C88" s="21">
        <v>6</v>
      </c>
      <c r="D88" s="19">
        <v>2723973176</v>
      </c>
      <c r="E88" s="19">
        <v>8790</v>
      </c>
      <c r="F88" s="24">
        <v>1.54</v>
      </c>
      <c r="G88" s="19">
        <v>1100.22</v>
      </c>
      <c r="T88" s="7">
        <v>35462</v>
      </c>
      <c r="U88">
        <f t="shared" si="23"/>
        <v>0.3771140304891295</v>
      </c>
      <c r="V88">
        <f t="shared" si="24"/>
        <v>5.7987822557262971</v>
      </c>
      <c r="W88">
        <f t="shared" si="25"/>
        <v>3.9070555023892068</v>
      </c>
      <c r="X88">
        <f t="shared" si="26"/>
        <v>1.135625168761135</v>
      </c>
      <c r="Y88">
        <f t="shared" si="27"/>
        <v>5.9230769230769225</v>
      </c>
      <c r="Z88">
        <f t="shared" si="28"/>
        <v>6.317265423677429</v>
      </c>
    </row>
    <row r="89" spans="1:26" ht="15" hidden="1" thickBot="1" x14ac:dyDescent="0.35">
      <c r="A89" s="7">
        <v>35490</v>
      </c>
      <c r="B89" s="10">
        <v>299.5</v>
      </c>
      <c r="C89" s="21">
        <v>6</v>
      </c>
      <c r="D89" s="19">
        <v>2723973176</v>
      </c>
      <c r="E89" s="19">
        <v>8790</v>
      </c>
      <c r="F89" s="24">
        <v>1.43</v>
      </c>
      <c r="G89" s="19">
        <v>1100.22</v>
      </c>
      <c r="T89" s="7">
        <v>35490</v>
      </c>
      <c r="U89">
        <f t="shared" si="23"/>
        <v>0.3896021115263687</v>
      </c>
      <c r="V89">
        <f t="shared" si="24"/>
        <v>5.7987822557262971</v>
      </c>
      <c r="W89">
        <f t="shared" si="25"/>
        <v>3.9070555023892068</v>
      </c>
      <c r="X89">
        <f t="shared" si="26"/>
        <v>1.135625168761135</v>
      </c>
      <c r="Y89">
        <f t="shared" si="27"/>
        <v>5.4999999999999991</v>
      </c>
      <c r="Z89">
        <f t="shared" si="28"/>
        <v>6.317265423677429</v>
      </c>
    </row>
    <row r="90" spans="1:26" ht="15" hidden="1" thickBot="1" x14ac:dyDescent="0.35">
      <c r="A90" s="7">
        <v>35521</v>
      </c>
      <c r="B90" s="10">
        <v>305.8</v>
      </c>
      <c r="C90" s="21">
        <v>6</v>
      </c>
      <c r="D90" s="19">
        <v>2723973176</v>
      </c>
      <c r="E90" s="19">
        <v>8790</v>
      </c>
      <c r="F90" s="24">
        <v>0.96</v>
      </c>
      <c r="G90" s="19">
        <v>1100.22</v>
      </c>
      <c r="T90" s="7">
        <v>35521</v>
      </c>
      <c r="U90">
        <f t="shared" si="23"/>
        <v>0.39779741470705693</v>
      </c>
      <c r="V90">
        <f t="shared" si="24"/>
        <v>5.7987822557262971</v>
      </c>
      <c r="W90">
        <f t="shared" si="25"/>
        <v>3.9070555023892068</v>
      </c>
      <c r="X90">
        <f t="shared" si="26"/>
        <v>1.135625168761135</v>
      </c>
      <c r="Y90">
        <f t="shared" si="27"/>
        <v>3.6923076923076921</v>
      </c>
      <c r="Z90">
        <f t="shared" si="28"/>
        <v>6.317265423677429</v>
      </c>
    </row>
    <row r="91" spans="1:26" ht="15" hidden="1" thickBot="1" x14ac:dyDescent="0.35">
      <c r="A91" s="7">
        <v>35551</v>
      </c>
      <c r="B91" s="10">
        <v>317.8</v>
      </c>
      <c r="C91" s="21">
        <v>6</v>
      </c>
      <c r="D91" s="19">
        <v>2723973176</v>
      </c>
      <c r="E91" s="19">
        <v>8790</v>
      </c>
      <c r="F91" s="24">
        <v>0.94</v>
      </c>
      <c r="G91" s="19">
        <v>1100.22</v>
      </c>
      <c r="T91" s="7">
        <v>35551</v>
      </c>
      <c r="U91">
        <f t="shared" si="23"/>
        <v>0.41340751600360592</v>
      </c>
      <c r="V91">
        <f t="shared" si="24"/>
        <v>5.7987822557262971</v>
      </c>
      <c r="W91">
        <f t="shared" si="25"/>
        <v>3.9070555023892068</v>
      </c>
      <c r="X91">
        <f t="shared" si="26"/>
        <v>1.135625168761135</v>
      </c>
      <c r="Y91">
        <f t="shared" si="27"/>
        <v>3.6153846153846154</v>
      </c>
      <c r="Z91">
        <f t="shared" si="28"/>
        <v>6.317265423677429</v>
      </c>
    </row>
    <row r="92" spans="1:26" ht="15" hidden="1" thickBot="1" x14ac:dyDescent="0.35">
      <c r="A92" s="7">
        <v>35582</v>
      </c>
      <c r="B92" s="10">
        <v>328.4</v>
      </c>
      <c r="C92" s="21">
        <v>6</v>
      </c>
      <c r="D92" s="19">
        <v>2723973176</v>
      </c>
      <c r="E92" s="19">
        <v>8790</v>
      </c>
      <c r="F92" s="24">
        <v>1.1000000000000001</v>
      </c>
      <c r="G92" s="19">
        <v>1100.22</v>
      </c>
      <c r="T92" s="7">
        <v>35582</v>
      </c>
      <c r="U92">
        <f t="shared" si="23"/>
        <v>0.42719643881555752</v>
      </c>
      <c r="V92">
        <f t="shared" si="24"/>
        <v>5.7987822557262971</v>
      </c>
      <c r="W92">
        <f t="shared" si="25"/>
        <v>3.9070555023892068</v>
      </c>
      <c r="X92">
        <f t="shared" si="26"/>
        <v>1.135625168761135</v>
      </c>
      <c r="Y92">
        <f t="shared" si="27"/>
        <v>4.2307692307692317</v>
      </c>
      <c r="Z92">
        <f t="shared" si="28"/>
        <v>6.317265423677429</v>
      </c>
    </row>
    <row r="93" spans="1:26" ht="15" hidden="1" thickBot="1" x14ac:dyDescent="0.35">
      <c r="A93" s="7">
        <v>35612</v>
      </c>
      <c r="B93" s="10">
        <v>352</v>
      </c>
      <c r="C93" s="21">
        <v>6</v>
      </c>
      <c r="D93" s="19">
        <v>2723973176</v>
      </c>
      <c r="E93" s="19">
        <v>8790</v>
      </c>
      <c r="F93" s="24">
        <v>0.93</v>
      </c>
      <c r="G93" s="19">
        <v>1100.22</v>
      </c>
      <c r="T93" s="7">
        <v>35612</v>
      </c>
      <c r="U93">
        <f t="shared" si="23"/>
        <v>0.45789630469877057</v>
      </c>
      <c r="V93">
        <f t="shared" si="24"/>
        <v>5.7987822557262971</v>
      </c>
      <c r="W93">
        <f t="shared" si="25"/>
        <v>3.9070555023892068</v>
      </c>
      <c r="X93">
        <f t="shared" si="26"/>
        <v>1.135625168761135</v>
      </c>
      <c r="Y93">
        <f t="shared" si="27"/>
        <v>3.5769230769230771</v>
      </c>
      <c r="Z93">
        <f t="shared" si="28"/>
        <v>6.317265423677429</v>
      </c>
    </row>
    <row r="94" spans="1:26" ht="15" hidden="1" thickBot="1" x14ac:dyDescent="0.35">
      <c r="A94" s="7">
        <v>35643</v>
      </c>
      <c r="B94" s="10">
        <v>363</v>
      </c>
      <c r="C94" s="21">
        <v>6</v>
      </c>
      <c r="D94" s="19">
        <v>2723973176</v>
      </c>
      <c r="E94" s="19">
        <v>8790</v>
      </c>
      <c r="F94" s="24">
        <v>-0.14000000000000001</v>
      </c>
      <c r="G94" s="19">
        <v>1100.22</v>
      </c>
      <c r="T94" s="7">
        <v>35643</v>
      </c>
      <c r="U94">
        <f t="shared" si="23"/>
        <v>0.47220556422060717</v>
      </c>
      <c r="V94">
        <f t="shared" si="24"/>
        <v>5.7987822557262971</v>
      </c>
      <c r="W94">
        <f t="shared" si="25"/>
        <v>3.9070555023892068</v>
      </c>
      <c r="X94">
        <f t="shared" si="26"/>
        <v>1.135625168761135</v>
      </c>
      <c r="Y94">
        <f t="shared" si="27"/>
        <v>-0.53846153846153855</v>
      </c>
      <c r="Z94">
        <f t="shared" si="28"/>
        <v>6.317265423677429</v>
      </c>
    </row>
    <row r="95" spans="1:26" ht="15" hidden="1" thickBot="1" x14ac:dyDescent="0.35">
      <c r="A95" s="7">
        <v>35674</v>
      </c>
      <c r="B95" s="10">
        <v>364.6</v>
      </c>
      <c r="C95" s="21">
        <v>6</v>
      </c>
      <c r="D95" s="19">
        <v>2723973176</v>
      </c>
      <c r="E95" s="19">
        <v>8790</v>
      </c>
      <c r="F95" s="24">
        <v>-0.3</v>
      </c>
      <c r="G95" s="19">
        <v>1100.22</v>
      </c>
      <c r="T95" s="7">
        <v>35674</v>
      </c>
      <c r="U95">
        <f t="shared" si="23"/>
        <v>0.47428691106014703</v>
      </c>
      <c r="V95">
        <f t="shared" si="24"/>
        <v>5.7987822557262971</v>
      </c>
      <c r="W95">
        <f t="shared" si="25"/>
        <v>3.9070555023892068</v>
      </c>
      <c r="X95">
        <f t="shared" si="26"/>
        <v>1.135625168761135</v>
      </c>
      <c r="Y95">
        <f t="shared" si="27"/>
        <v>-1.1538461538461537</v>
      </c>
      <c r="Z95">
        <f t="shared" si="28"/>
        <v>6.317265423677429</v>
      </c>
    </row>
    <row r="96" spans="1:26" ht="15" hidden="1" thickBot="1" x14ac:dyDescent="0.35">
      <c r="A96" s="7">
        <v>35704</v>
      </c>
      <c r="B96" s="10">
        <v>363</v>
      </c>
      <c r="C96" s="21">
        <v>6</v>
      </c>
      <c r="D96" s="19">
        <v>2723973176</v>
      </c>
      <c r="E96" s="19">
        <v>8790</v>
      </c>
      <c r="F96" s="24">
        <v>0.17</v>
      </c>
      <c r="G96" s="19">
        <v>1100.22</v>
      </c>
      <c r="T96" s="7">
        <v>35704</v>
      </c>
      <c r="U96">
        <f t="shared" si="23"/>
        <v>0.47220556422060717</v>
      </c>
      <c r="V96">
        <f t="shared" si="24"/>
        <v>5.7987822557262971</v>
      </c>
      <c r="W96">
        <f t="shared" si="25"/>
        <v>3.9070555023892068</v>
      </c>
      <c r="X96">
        <f t="shared" si="26"/>
        <v>1.135625168761135</v>
      </c>
      <c r="Y96">
        <f t="shared" si="27"/>
        <v>0.65384615384615385</v>
      </c>
      <c r="Z96">
        <f t="shared" si="28"/>
        <v>6.317265423677429</v>
      </c>
    </row>
    <row r="97" spans="1:31" ht="15" hidden="1" thickBot="1" x14ac:dyDescent="0.35">
      <c r="A97" s="7">
        <v>35735</v>
      </c>
      <c r="B97" s="10">
        <v>368.8</v>
      </c>
      <c r="C97" s="21">
        <v>6</v>
      </c>
      <c r="D97" s="19">
        <v>2723973176</v>
      </c>
      <c r="E97" s="19">
        <v>8790</v>
      </c>
      <c r="F97" s="24">
        <v>0.61</v>
      </c>
      <c r="G97" s="19">
        <v>1100.22</v>
      </c>
      <c r="T97" s="7">
        <v>35735</v>
      </c>
      <c r="U97">
        <f t="shared" si="23"/>
        <v>0.47975044651393917</v>
      </c>
      <c r="V97">
        <f t="shared" si="24"/>
        <v>5.7987822557262971</v>
      </c>
      <c r="W97">
        <f t="shared" si="25"/>
        <v>3.9070555023892068</v>
      </c>
      <c r="X97">
        <f t="shared" si="26"/>
        <v>1.135625168761135</v>
      </c>
      <c r="Y97">
        <f t="shared" si="27"/>
        <v>2.3461538461538458</v>
      </c>
      <c r="Z97">
        <f t="shared" si="28"/>
        <v>6.317265423677429</v>
      </c>
    </row>
    <row r="98" spans="1:31" ht="15" hidden="1" thickBot="1" x14ac:dyDescent="0.35">
      <c r="A98" s="7">
        <v>35765</v>
      </c>
      <c r="B98" s="10">
        <v>357.4</v>
      </c>
      <c r="C98" s="21">
        <v>6</v>
      </c>
      <c r="D98" s="19">
        <v>2723973176</v>
      </c>
      <c r="E98" s="19">
        <v>8790</v>
      </c>
      <c r="F98" s="24">
        <v>0.96</v>
      </c>
      <c r="G98" s="19">
        <v>1100.22</v>
      </c>
      <c r="T98" s="7">
        <v>35765</v>
      </c>
      <c r="U98">
        <f t="shared" si="23"/>
        <v>0.46492085028221758</v>
      </c>
      <c r="V98">
        <f t="shared" si="24"/>
        <v>5.7987822557262971</v>
      </c>
      <c r="W98">
        <f t="shared" si="25"/>
        <v>3.9070555023892068</v>
      </c>
      <c r="X98">
        <f t="shared" si="26"/>
        <v>1.135625168761135</v>
      </c>
      <c r="Y98">
        <f t="shared" si="27"/>
        <v>3.6923076923076921</v>
      </c>
      <c r="Z98">
        <f t="shared" si="28"/>
        <v>6.317265423677429</v>
      </c>
    </row>
    <row r="99" spans="1:31" s="23" customFormat="1" ht="15" hidden="1" thickBot="1" x14ac:dyDescent="0.35">
      <c r="A99" s="20">
        <v>35796</v>
      </c>
      <c r="B99" s="21">
        <v>374.1</v>
      </c>
      <c r="C99" s="21">
        <v>6</v>
      </c>
      <c r="D99" s="22">
        <v>2723973176</v>
      </c>
      <c r="E99" s="22">
        <v>8790</v>
      </c>
      <c r="F99" s="26">
        <v>1.51</v>
      </c>
      <c r="G99" s="22">
        <v>1100.22</v>
      </c>
      <c r="H99" s="34"/>
      <c r="I99" s="34"/>
      <c r="J99" s="34"/>
      <c r="K99" s="34"/>
      <c r="L99" s="34"/>
      <c r="M99" s="34"/>
      <c r="T99" s="20">
        <v>35796</v>
      </c>
      <c r="U99" s="23">
        <f t="shared" si="23"/>
        <v>0.48664490791991499</v>
      </c>
      <c r="V99" s="23">
        <f t="shared" si="24"/>
        <v>5.7987822557262971</v>
      </c>
      <c r="W99">
        <f t="shared" si="25"/>
        <v>3.9070555023892068</v>
      </c>
      <c r="X99" s="23">
        <f t="shared" si="26"/>
        <v>1.135625168761135</v>
      </c>
      <c r="Y99" s="23">
        <f t="shared" si="27"/>
        <v>5.8076923076923075</v>
      </c>
      <c r="Z99" s="23">
        <f t="shared" si="28"/>
        <v>6.317265423677429</v>
      </c>
    </row>
    <row r="100" spans="1:31" ht="15" thickBot="1" x14ac:dyDescent="0.35">
      <c r="A100" s="7">
        <v>35827</v>
      </c>
      <c r="B100" s="10">
        <v>364.9</v>
      </c>
      <c r="C100" s="10">
        <v>6.05</v>
      </c>
      <c r="D100" s="19">
        <v>2723973176</v>
      </c>
      <c r="E100" s="19">
        <v>8790</v>
      </c>
      <c r="F100" s="24">
        <v>0.89</v>
      </c>
      <c r="G100" s="19">
        <v>1100.22</v>
      </c>
      <c r="H100" s="16">
        <f>F100+0.6</f>
        <v>1.49</v>
      </c>
      <c r="I100" s="16">
        <f>Лист1!F87</f>
        <v>1080</v>
      </c>
      <c r="J100" s="16">
        <v>13</v>
      </c>
      <c r="K100" s="16">
        <f>Лист1!R87</f>
        <v>41</v>
      </c>
      <c r="L100" s="35">
        <v>214.94</v>
      </c>
      <c r="M100" s="16">
        <f>Лист1!V87</f>
        <v>6.05</v>
      </c>
      <c r="T100" s="7">
        <v>35827</v>
      </c>
      <c r="U100">
        <f t="shared" ref="U100:U163" si="29">100/(B$400/B100)</f>
        <v>0.47467716359256074</v>
      </c>
      <c r="V100">
        <f t="shared" ref="V100:V163" si="30">100/(C$400/C100)</f>
        <v>5.8471054411906831</v>
      </c>
      <c r="W100">
        <f t="shared" ref="W100:W163" si="31">100/(D$400/D100)</f>
        <v>3.9070555023892068</v>
      </c>
      <c r="X100">
        <f t="shared" ref="X100:X163" si="32">100/(E$400/E100)</f>
        <v>1.135625168761135</v>
      </c>
      <c r="Y100">
        <f t="shared" ref="Y100:Y163" si="33">300/(F$400/H100)</f>
        <v>17.192307692307693</v>
      </c>
      <c r="Z100">
        <f t="shared" ref="Z100:Z163" si="34">100/(G$400/G100)</f>
        <v>6.317265423677429</v>
      </c>
      <c r="AA100">
        <f>100/(I$400/I100)</f>
        <v>9.44055944055944</v>
      </c>
      <c r="AB100">
        <f t="shared" ref="AB100:AE100" si="35">100/(J$400/J100)</f>
        <v>0.71119864325181903</v>
      </c>
      <c r="AC100">
        <f t="shared" si="35"/>
        <v>41</v>
      </c>
      <c r="AD100">
        <f t="shared" si="35"/>
        <v>9.1328197697886981</v>
      </c>
      <c r="AE100">
        <f t="shared" si="35"/>
        <v>5.8471054411906831</v>
      </c>
    </row>
    <row r="101" spans="1:31" ht="15" thickBot="1" x14ac:dyDescent="0.35">
      <c r="A101" s="7">
        <v>35855</v>
      </c>
      <c r="B101" s="10">
        <v>366.9</v>
      </c>
      <c r="C101" s="10">
        <v>6.09</v>
      </c>
      <c r="D101" s="19">
        <v>2723973176</v>
      </c>
      <c r="E101" s="19">
        <v>8790</v>
      </c>
      <c r="F101" s="24">
        <v>0.64</v>
      </c>
      <c r="G101" s="19">
        <v>1100.22</v>
      </c>
      <c r="H101" s="16">
        <f t="shared" ref="H101:H164" si="36">F101+0.6</f>
        <v>1.24</v>
      </c>
      <c r="I101" s="16">
        <f>Лист1!F88</f>
        <v>966</v>
      </c>
      <c r="J101" s="16">
        <v>13</v>
      </c>
      <c r="K101" s="16">
        <f>Лист1!R88</f>
        <v>36</v>
      </c>
      <c r="L101" s="35">
        <v>214.94</v>
      </c>
      <c r="M101" s="16">
        <f>Лист1!V88</f>
        <v>6.09</v>
      </c>
      <c r="T101" s="7">
        <v>35855</v>
      </c>
      <c r="U101">
        <f t="shared" si="29"/>
        <v>0.47727884714198554</v>
      </c>
      <c r="V101">
        <f t="shared" si="30"/>
        <v>5.885763989562192</v>
      </c>
      <c r="W101">
        <f t="shared" si="31"/>
        <v>3.9070555023892068</v>
      </c>
      <c r="X101">
        <f t="shared" si="32"/>
        <v>1.135625168761135</v>
      </c>
      <c r="Y101">
        <f t="shared" si="33"/>
        <v>14.307692307692307</v>
      </c>
      <c r="Z101">
        <f t="shared" si="34"/>
        <v>6.317265423677429</v>
      </c>
      <c r="AA101">
        <f t="shared" ref="AA101:AA164" si="37">100/(I$400/I101)</f>
        <v>8.4440559440559451</v>
      </c>
      <c r="AB101">
        <f t="shared" ref="AB101:AB164" si="38">100/(J$400/J101)</f>
        <v>0.71119864325181903</v>
      </c>
      <c r="AC101">
        <f t="shared" ref="AC101:AC164" si="39">100/(K$400/K101)</f>
        <v>36</v>
      </c>
      <c r="AD101">
        <f t="shared" ref="AD101:AD132" si="40">100/(L$400/L101)</f>
        <v>9.1328197697886981</v>
      </c>
      <c r="AE101">
        <f t="shared" ref="AE101:AE164" si="41">100/(M$400/M101)</f>
        <v>5.885763989562192</v>
      </c>
    </row>
    <row r="102" spans="1:31" ht="15" thickBot="1" x14ac:dyDescent="0.35">
      <c r="A102" s="7">
        <v>35886</v>
      </c>
      <c r="B102" s="10">
        <v>364.7</v>
      </c>
      <c r="C102" s="10">
        <v>6.12</v>
      </c>
      <c r="D102" s="19">
        <v>2723973176</v>
      </c>
      <c r="E102" s="19">
        <v>8790</v>
      </c>
      <c r="F102" s="24">
        <v>0.38</v>
      </c>
      <c r="G102" s="19">
        <v>1100.22</v>
      </c>
      <c r="H102" s="16">
        <f t="shared" si="36"/>
        <v>0.98</v>
      </c>
      <c r="I102" s="16">
        <f>Лист1!F89</f>
        <v>1004</v>
      </c>
      <c r="J102" s="16">
        <v>13</v>
      </c>
      <c r="K102" s="16">
        <f>Лист1!R89</f>
        <v>30</v>
      </c>
      <c r="L102" s="35">
        <v>214.94</v>
      </c>
      <c r="M102" s="16">
        <f>Лист1!V89</f>
        <v>6.12</v>
      </c>
      <c r="T102" s="7">
        <v>35886</v>
      </c>
      <c r="U102">
        <f t="shared" si="29"/>
        <v>0.47441699523761827</v>
      </c>
      <c r="V102">
        <f t="shared" si="30"/>
        <v>5.914757900840824</v>
      </c>
      <c r="W102">
        <f t="shared" si="31"/>
        <v>3.9070555023892068</v>
      </c>
      <c r="X102">
        <f t="shared" si="32"/>
        <v>1.135625168761135</v>
      </c>
      <c r="Y102">
        <f t="shared" si="33"/>
        <v>11.307692307692308</v>
      </c>
      <c r="Z102">
        <f t="shared" si="34"/>
        <v>6.317265423677429</v>
      </c>
      <c r="AA102">
        <f t="shared" si="37"/>
        <v>8.7762237762237767</v>
      </c>
      <c r="AB102">
        <f t="shared" si="38"/>
        <v>0.71119864325181903</v>
      </c>
      <c r="AC102">
        <f t="shared" si="39"/>
        <v>30</v>
      </c>
      <c r="AD102">
        <f t="shared" si="40"/>
        <v>9.1328197697886981</v>
      </c>
      <c r="AE102">
        <f t="shared" si="41"/>
        <v>5.914757900840824</v>
      </c>
    </row>
    <row r="103" spans="1:31" ht="15" thickBot="1" x14ac:dyDescent="0.35">
      <c r="A103" s="7">
        <v>35916</v>
      </c>
      <c r="B103" s="10">
        <v>372.6</v>
      </c>
      <c r="C103" s="10">
        <v>6.15</v>
      </c>
      <c r="D103" s="19">
        <v>2723973176</v>
      </c>
      <c r="E103" s="19">
        <v>8790</v>
      </c>
      <c r="F103" s="24">
        <v>0.5</v>
      </c>
      <c r="G103" s="19">
        <v>1100.22</v>
      </c>
      <c r="H103" s="16">
        <f t="shared" si="36"/>
        <v>1.1000000000000001</v>
      </c>
      <c r="I103" s="16">
        <f>Лист1!F90</f>
        <v>946</v>
      </c>
      <c r="J103" s="16">
        <v>13</v>
      </c>
      <c r="K103" s="16">
        <f>Лист1!R90</f>
        <v>100</v>
      </c>
      <c r="L103" s="35">
        <v>214.94</v>
      </c>
      <c r="M103" s="16">
        <f>Лист1!V90</f>
        <v>6.15</v>
      </c>
      <c r="T103" s="7">
        <v>35916</v>
      </c>
      <c r="U103">
        <f t="shared" si="29"/>
        <v>0.48469364525784636</v>
      </c>
      <c r="V103">
        <f t="shared" si="30"/>
        <v>5.943751812119455</v>
      </c>
      <c r="W103">
        <f t="shared" si="31"/>
        <v>3.9070555023892068</v>
      </c>
      <c r="X103">
        <f t="shared" si="32"/>
        <v>1.135625168761135</v>
      </c>
      <c r="Y103">
        <f t="shared" si="33"/>
        <v>12.692307692307693</v>
      </c>
      <c r="Z103">
        <f t="shared" si="34"/>
        <v>6.317265423677429</v>
      </c>
      <c r="AA103">
        <f t="shared" si="37"/>
        <v>8.2692307692307683</v>
      </c>
      <c r="AB103">
        <f t="shared" si="38"/>
        <v>0.71119864325181903</v>
      </c>
      <c r="AC103">
        <f t="shared" si="39"/>
        <v>100</v>
      </c>
      <c r="AD103">
        <f t="shared" si="40"/>
        <v>9.1328197697886981</v>
      </c>
      <c r="AE103">
        <f t="shared" si="41"/>
        <v>5.943751812119455</v>
      </c>
    </row>
    <row r="104" spans="1:31" ht="15" thickBot="1" x14ac:dyDescent="0.35">
      <c r="A104" s="7">
        <v>35947</v>
      </c>
      <c r="B104" s="10">
        <v>375.7</v>
      </c>
      <c r="C104" s="10">
        <v>6.18</v>
      </c>
      <c r="D104" s="19">
        <v>2723973176</v>
      </c>
      <c r="E104" s="19">
        <v>8790</v>
      </c>
      <c r="F104" s="24">
        <v>0.08</v>
      </c>
      <c r="G104" s="19">
        <v>1100.22</v>
      </c>
      <c r="H104" s="16">
        <f t="shared" si="36"/>
        <v>0.67999999999999994</v>
      </c>
      <c r="I104" s="16">
        <f>Лист1!F91</f>
        <v>856</v>
      </c>
      <c r="J104" s="16">
        <v>13</v>
      </c>
      <c r="K104" s="16">
        <f>Лист1!R91</f>
        <v>60</v>
      </c>
      <c r="L104" s="35">
        <v>214.94</v>
      </c>
      <c r="M104" s="16">
        <f>Лист1!V91</f>
        <v>6.18</v>
      </c>
      <c r="T104" s="7">
        <v>35947</v>
      </c>
      <c r="U104">
        <f t="shared" si="29"/>
        <v>0.48872625475945486</v>
      </c>
      <c r="V104">
        <f t="shared" si="30"/>
        <v>5.972745723398087</v>
      </c>
      <c r="W104">
        <f t="shared" si="31"/>
        <v>3.9070555023892068</v>
      </c>
      <c r="X104">
        <f t="shared" si="32"/>
        <v>1.135625168761135</v>
      </c>
      <c r="Y104">
        <f t="shared" si="33"/>
        <v>7.8461538461538449</v>
      </c>
      <c r="Z104">
        <f t="shared" si="34"/>
        <v>6.317265423677429</v>
      </c>
      <c r="AA104">
        <f t="shared" si="37"/>
        <v>7.4825174825174825</v>
      </c>
      <c r="AB104">
        <f t="shared" si="38"/>
        <v>0.71119864325181903</v>
      </c>
      <c r="AC104">
        <f t="shared" si="39"/>
        <v>60</v>
      </c>
      <c r="AD104">
        <f t="shared" si="40"/>
        <v>9.1328197697886981</v>
      </c>
      <c r="AE104">
        <f t="shared" si="41"/>
        <v>5.972745723398087</v>
      </c>
    </row>
    <row r="105" spans="1:31" ht="15" thickBot="1" x14ac:dyDescent="0.35">
      <c r="A105" s="7">
        <v>35977</v>
      </c>
      <c r="B105" s="10">
        <v>374.5</v>
      </c>
      <c r="C105" s="10">
        <v>6.22</v>
      </c>
      <c r="D105" s="19">
        <v>2723973176</v>
      </c>
      <c r="E105" s="19">
        <v>8790</v>
      </c>
      <c r="F105" s="24">
        <v>0.17</v>
      </c>
      <c r="G105" s="19">
        <v>1100.22</v>
      </c>
      <c r="H105" s="16">
        <f t="shared" si="36"/>
        <v>0.77</v>
      </c>
      <c r="I105" s="16">
        <f>Лист1!F92</f>
        <v>825</v>
      </c>
      <c r="J105" s="16">
        <v>13</v>
      </c>
      <c r="K105" s="16">
        <f>Лист1!R92</f>
        <v>80</v>
      </c>
      <c r="L105" s="35">
        <v>214.94</v>
      </c>
      <c r="M105" s="16">
        <f>Лист1!V92</f>
        <v>6.22</v>
      </c>
      <c r="T105" s="7">
        <v>35977</v>
      </c>
      <c r="U105">
        <f t="shared" si="29"/>
        <v>0.48716524462979993</v>
      </c>
      <c r="V105">
        <f t="shared" si="30"/>
        <v>6.0114042717695941</v>
      </c>
      <c r="W105">
        <f t="shared" si="31"/>
        <v>3.9070555023892068</v>
      </c>
      <c r="X105">
        <f t="shared" si="32"/>
        <v>1.135625168761135</v>
      </c>
      <c r="Y105">
        <f t="shared" si="33"/>
        <v>8.884615384615385</v>
      </c>
      <c r="Z105">
        <f t="shared" si="34"/>
        <v>6.317265423677429</v>
      </c>
      <c r="AA105">
        <f t="shared" si="37"/>
        <v>7.2115384615384617</v>
      </c>
      <c r="AB105">
        <f t="shared" si="38"/>
        <v>0.71119864325181903</v>
      </c>
      <c r="AC105">
        <f t="shared" si="39"/>
        <v>80</v>
      </c>
      <c r="AD105">
        <f t="shared" si="40"/>
        <v>9.1328197697886981</v>
      </c>
      <c r="AE105">
        <f t="shared" si="41"/>
        <v>6.0114042717695941</v>
      </c>
    </row>
    <row r="106" spans="1:31" ht="15" thickBot="1" x14ac:dyDescent="0.35">
      <c r="A106" s="7">
        <v>36008</v>
      </c>
      <c r="B106" s="10">
        <v>365.6</v>
      </c>
      <c r="C106" s="10">
        <v>6.75</v>
      </c>
      <c r="D106" s="19">
        <v>2723973176</v>
      </c>
      <c r="E106" s="19">
        <v>8790</v>
      </c>
      <c r="F106" s="24">
        <v>3.67</v>
      </c>
      <c r="G106" s="19">
        <v>1100.22</v>
      </c>
      <c r="H106" s="16">
        <f t="shared" si="36"/>
        <v>4.2699999999999996</v>
      </c>
      <c r="I106" s="16">
        <f>Лист1!F93</f>
        <v>817</v>
      </c>
      <c r="J106" s="16">
        <v>13</v>
      </c>
      <c r="K106" s="16">
        <f>Лист1!R93</f>
        <v>60</v>
      </c>
      <c r="L106" s="35">
        <v>214.94</v>
      </c>
      <c r="M106" s="16">
        <f>Лист1!V93</f>
        <v>6.75</v>
      </c>
      <c r="T106" s="7">
        <v>36008</v>
      </c>
      <c r="U106">
        <f t="shared" si="29"/>
        <v>0.47558775283485943</v>
      </c>
      <c r="V106">
        <f t="shared" si="30"/>
        <v>6.5236300376920848</v>
      </c>
      <c r="W106">
        <f t="shared" si="31"/>
        <v>3.9070555023892068</v>
      </c>
      <c r="X106">
        <f t="shared" si="32"/>
        <v>1.135625168761135</v>
      </c>
      <c r="Y106">
        <f t="shared" si="33"/>
        <v>49.269230769230766</v>
      </c>
      <c r="Z106">
        <f t="shared" si="34"/>
        <v>6.317265423677429</v>
      </c>
      <c r="AA106">
        <f t="shared" si="37"/>
        <v>7.1416083916083917</v>
      </c>
      <c r="AB106">
        <f t="shared" si="38"/>
        <v>0.71119864325181903</v>
      </c>
      <c r="AC106">
        <f t="shared" si="39"/>
        <v>60</v>
      </c>
      <c r="AD106">
        <f t="shared" si="40"/>
        <v>9.1328197697886981</v>
      </c>
      <c r="AE106">
        <f t="shared" si="41"/>
        <v>6.5236300376920848</v>
      </c>
    </row>
    <row r="107" spans="1:31" ht="15" thickBot="1" x14ac:dyDescent="0.35">
      <c r="A107" s="7">
        <v>36039</v>
      </c>
      <c r="B107" s="10">
        <v>350.5</v>
      </c>
      <c r="C107" s="10">
        <v>14.41</v>
      </c>
      <c r="D107" s="19">
        <v>2723973176</v>
      </c>
      <c r="E107" s="19">
        <v>8790</v>
      </c>
      <c r="F107" s="24">
        <v>3.43</v>
      </c>
      <c r="G107" s="19">
        <v>1100.22</v>
      </c>
      <c r="H107" s="16">
        <f t="shared" si="36"/>
        <v>4.03</v>
      </c>
      <c r="I107" s="16">
        <f>Лист1!F94</f>
        <v>946</v>
      </c>
      <c r="J107" s="16">
        <v>13</v>
      </c>
      <c r="K107" s="16">
        <f>Лист1!R94</f>
        <v>60</v>
      </c>
      <c r="L107" s="35">
        <v>214.94</v>
      </c>
      <c r="M107" s="16">
        <f>Лист1!V94</f>
        <v>14.41</v>
      </c>
      <c r="T107" s="7">
        <v>36039</v>
      </c>
      <c r="U107">
        <f t="shared" si="29"/>
        <v>0.45594504203670189</v>
      </c>
      <c r="V107">
        <f t="shared" si="30"/>
        <v>13.92674205083599</v>
      </c>
      <c r="W107">
        <f t="shared" si="31"/>
        <v>3.9070555023892068</v>
      </c>
      <c r="X107">
        <f t="shared" si="32"/>
        <v>1.135625168761135</v>
      </c>
      <c r="Y107">
        <f t="shared" si="33"/>
        <v>46.5</v>
      </c>
      <c r="Z107">
        <f t="shared" si="34"/>
        <v>6.317265423677429</v>
      </c>
      <c r="AA107">
        <f t="shared" si="37"/>
        <v>8.2692307692307683</v>
      </c>
      <c r="AB107">
        <f t="shared" si="38"/>
        <v>0.71119864325181903</v>
      </c>
      <c r="AC107">
        <f t="shared" si="39"/>
        <v>60</v>
      </c>
      <c r="AD107">
        <f t="shared" si="40"/>
        <v>9.1328197697886981</v>
      </c>
      <c r="AE107">
        <f t="shared" si="41"/>
        <v>13.92674205083599</v>
      </c>
    </row>
    <row r="108" spans="1:31" ht="15" thickBot="1" x14ac:dyDescent="0.35">
      <c r="A108" s="7">
        <v>36069</v>
      </c>
      <c r="B108" s="10">
        <v>374.1</v>
      </c>
      <c r="C108" s="10">
        <v>15.91</v>
      </c>
      <c r="D108" s="19">
        <v>2723973176</v>
      </c>
      <c r="E108" s="19">
        <v>8790</v>
      </c>
      <c r="F108" s="24">
        <v>4.54</v>
      </c>
      <c r="G108" s="19">
        <v>1100.22</v>
      </c>
      <c r="H108" s="16">
        <f t="shared" si="36"/>
        <v>5.14</v>
      </c>
      <c r="I108" s="16">
        <f>Лист1!F95</f>
        <v>955</v>
      </c>
      <c r="J108" s="16">
        <v>13</v>
      </c>
      <c r="K108" s="16">
        <f>Лист1!R95</f>
        <v>60</v>
      </c>
      <c r="L108" s="35">
        <v>214.94</v>
      </c>
      <c r="M108" s="16">
        <f>Лист1!V95</f>
        <v>15.91</v>
      </c>
      <c r="T108" s="7">
        <v>36069</v>
      </c>
      <c r="U108">
        <f t="shared" si="29"/>
        <v>0.48664490791991499</v>
      </c>
      <c r="V108">
        <f t="shared" si="30"/>
        <v>15.376437614767566</v>
      </c>
      <c r="W108">
        <f t="shared" si="31"/>
        <v>3.9070555023892068</v>
      </c>
      <c r="X108">
        <f t="shared" si="32"/>
        <v>1.135625168761135</v>
      </c>
      <c r="Y108">
        <f t="shared" si="33"/>
        <v>59.307692307692299</v>
      </c>
      <c r="Z108">
        <f t="shared" si="34"/>
        <v>6.317265423677429</v>
      </c>
      <c r="AA108">
        <f t="shared" si="37"/>
        <v>8.3479020979020984</v>
      </c>
      <c r="AB108">
        <f t="shared" si="38"/>
        <v>0.71119864325181903</v>
      </c>
      <c r="AC108">
        <f t="shared" si="39"/>
        <v>60</v>
      </c>
      <c r="AD108">
        <f t="shared" si="40"/>
        <v>9.1328197697886981</v>
      </c>
      <c r="AE108">
        <f t="shared" si="41"/>
        <v>15.376437614767566</v>
      </c>
    </row>
    <row r="109" spans="1:31" ht="15" thickBot="1" x14ac:dyDescent="0.35">
      <c r="A109" s="7">
        <v>36100</v>
      </c>
      <c r="B109" s="10">
        <v>386.9</v>
      </c>
      <c r="C109" s="10">
        <v>16.47</v>
      </c>
      <c r="D109" s="19">
        <v>2723973176</v>
      </c>
      <c r="E109" s="19">
        <v>8790</v>
      </c>
      <c r="F109" s="24">
        <v>5.67</v>
      </c>
      <c r="G109" s="19">
        <v>1100.22</v>
      </c>
      <c r="H109" s="16">
        <f t="shared" si="36"/>
        <v>6.27</v>
      </c>
      <c r="I109" s="16">
        <f>Лист1!F96</f>
        <v>941</v>
      </c>
      <c r="J109" s="16">
        <v>13</v>
      </c>
      <c r="K109" s="16">
        <f>Лист1!R96</f>
        <v>60</v>
      </c>
      <c r="L109" s="35">
        <v>214.94</v>
      </c>
      <c r="M109" s="16">
        <f>Лист1!V96</f>
        <v>16.47</v>
      </c>
      <c r="T109" s="7">
        <v>36100</v>
      </c>
      <c r="U109">
        <f t="shared" si="29"/>
        <v>0.50329568263623392</v>
      </c>
      <c r="V109">
        <f t="shared" si="30"/>
        <v>15.917657291968686</v>
      </c>
      <c r="W109">
        <f t="shared" si="31"/>
        <v>3.9070555023892068</v>
      </c>
      <c r="X109">
        <f t="shared" si="32"/>
        <v>1.135625168761135</v>
      </c>
      <c r="Y109">
        <f t="shared" si="33"/>
        <v>72.34615384615384</v>
      </c>
      <c r="Z109">
        <f t="shared" si="34"/>
        <v>6.317265423677429</v>
      </c>
      <c r="AA109">
        <f t="shared" si="37"/>
        <v>8.225524475524475</v>
      </c>
      <c r="AB109">
        <f t="shared" si="38"/>
        <v>0.71119864325181903</v>
      </c>
      <c r="AC109">
        <f t="shared" si="39"/>
        <v>60</v>
      </c>
      <c r="AD109">
        <f t="shared" si="40"/>
        <v>9.1328197697886981</v>
      </c>
      <c r="AE109">
        <f t="shared" si="41"/>
        <v>15.917657291968686</v>
      </c>
    </row>
    <row r="110" spans="1:31" ht="15" thickBot="1" x14ac:dyDescent="0.35">
      <c r="A110" s="7">
        <v>36130</v>
      </c>
      <c r="B110" s="10">
        <v>407.4</v>
      </c>
      <c r="C110" s="10">
        <v>19.989999999999998</v>
      </c>
      <c r="D110" s="19">
        <v>2723973176</v>
      </c>
      <c r="E110" s="19">
        <v>8790</v>
      </c>
      <c r="F110" s="24">
        <v>11.61</v>
      </c>
      <c r="G110" s="19">
        <v>1100.22</v>
      </c>
      <c r="H110" s="16">
        <f t="shared" si="36"/>
        <v>12.209999999999999</v>
      </c>
      <c r="I110" s="16">
        <f>Лист1!F97</f>
        <v>791</v>
      </c>
      <c r="J110" s="16">
        <v>13</v>
      </c>
      <c r="K110" s="16">
        <f>Лист1!R97</f>
        <v>60</v>
      </c>
      <c r="L110" s="35">
        <v>214.94</v>
      </c>
      <c r="M110" s="16">
        <f>Лист1!V97</f>
        <v>19.989999999999998</v>
      </c>
      <c r="T110" s="7">
        <v>36130</v>
      </c>
      <c r="U110">
        <f t="shared" si="29"/>
        <v>0.52996293901783842</v>
      </c>
      <c r="V110">
        <f t="shared" si="30"/>
        <v>19.319609548661447</v>
      </c>
      <c r="W110">
        <f t="shared" si="31"/>
        <v>3.9070555023892068</v>
      </c>
      <c r="X110">
        <f t="shared" si="32"/>
        <v>1.135625168761135</v>
      </c>
      <c r="Y110">
        <f t="shared" si="33"/>
        <v>140.88461538461536</v>
      </c>
      <c r="Z110">
        <f t="shared" si="34"/>
        <v>6.317265423677429</v>
      </c>
      <c r="AA110">
        <f t="shared" si="37"/>
        <v>6.9143356643356642</v>
      </c>
      <c r="AB110">
        <f t="shared" si="38"/>
        <v>0.71119864325181903</v>
      </c>
      <c r="AC110">
        <f t="shared" si="39"/>
        <v>60</v>
      </c>
      <c r="AD110">
        <f t="shared" si="40"/>
        <v>9.1328197697886981</v>
      </c>
      <c r="AE110">
        <f t="shared" si="41"/>
        <v>19.319609548661447</v>
      </c>
    </row>
    <row r="111" spans="1:31" ht="15" thickBot="1" x14ac:dyDescent="0.35">
      <c r="A111" s="7">
        <v>36161</v>
      </c>
      <c r="B111" s="10">
        <v>453.7</v>
      </c>
      <c r="C111" s="10">
        <v>22.28</v>
      </c>
      <c r="D111" s="19">
        <v>2723973176</v>
      </c>
      <c r="E111" s="19">
        <v>8790</v>
      </c>
      <c r="F111" s="24">
        <v>8.3800000000000008</v>
      </c>
      <c r="G111" s="19">
        <v>1100.22</v>
      </c>
      <c r="H111" s="16">
        <f t="shared" si="36"/>
        <v>8.98</v>
      </c>
      <c r="I111" s="16">
        <f>Лист1!F98</f>
        <v>827</v>
      </c>
      <c r="J111" s="16">
        <f>Лист1!I98</f>
        <v>14.1</v>
      </c>
      <c r="K111" s="16">
        <f>Лист1!R98</f>
        <v>60</v>
      </c>
      <c r="L111" s="35">
        <v>214.94</v>
      </c>
      <c r="M111" s="16">
        <f>Лист1!V98</f>
        <v>22.28</v>
      </c>
      <c r="T111" s="7">
        <v>36161</v>
      </c>
      <c r="U111">
        <f t="shared" si="29"/>
        <v>0.59019191318702324</v>
      </c>
      <c r="V111">
        <f t="shared" si="30"/>
        <v>21.532811442930321</v>
      </c>
      <c r="W111">
        <f t="shared" si="31"/>
        <v>3.9070555023892068</v>
      </c>
      <c r="X111">
        <f t="shared" si="32"/>
        <v>1.135625168761135</v>
      </c>
      <c r="Y111">
        <f t="shared" si="33"/>
        <v>103.61538461538461</v>
      </c>
      <c r="Z111">
        <f t="shared" si="34"/>
        <v>6.317265423677429</v>
      </c>
      <c r="AA111">
        <f t="shared" si="37"/>
        <v>7.2290209790209783</v>
      </c>
      <c r="AB111">
        <f t="shared" si="38"/>
        <v>0.77137698998851134</v>
      </c>
      <c r="AC111">
        <f t="shared" si="39"/>
        <v>60</v>
      </c>
      <c r="AD111">
        <f t="shared" si="40"/>
        <v>9.1328197697886981</v>
      </c>
      <c r="AE111">
        <f t="shared" si="41"/>
        <v>21.532811442930321</v>
      </c>
    </row>
    <row r="112" spans="1:31" ht="15" thickBot="1" x14ac:dyDescent="0.35">
      <c r="A112" s="7">
        <v>36192</v>
      </c>
      <c r="B112" s="10">
        <v>450.6</v>
      </c>
      <c r="C112" s="10">
        <v>22.91</v>
      </c>
      <c r="D112" s="19">
        <v>2723973176</v>
      </c>
      <c r="E112" s="19">
        <v>8790</v>
      </c>
      <c r="F112" s="24">
        <v>4.13</v>
      </c>
      <c r="G112" s="19">
        <v>1100.22</v>
      </c>
      <c r="H112" s="16">
        <f t="shared" si="36"/>
        <v>4.7299999999999995</v>
      </c>
      <c r="I112" s="16">
        <f>Лист1!F99</f>
        <v>964</v>
      </c>
      <c r="J112" s="16">
        <f>Лист1!I99</f>
        <v>16.3</v>
      </c>
      <c r="K112" s="16">
        <f>Лист1!R99</f>
        <v>60</v>
      </c>
      <c r="L112" s="35">
        <v>214.94</v>
      </c>
      <c r="M112" s="16">
        <f>Лист1!V99</f>
        <v>22.91</v>
      </c>
      <c r="T112" s="7">
        <v>36192</v>
      </c>
      <c r="U112">
        <f t="shared" si="29"/>
        <v>0.5861593036854148</v>
      </c>
      <c r="V112">
        <f t="shared" si="30"/>
        <v>22.141683579781578</v>
      </c>
      <c r="W112">
        <f t="shared" si="31"/>
        <v>3.9070555023892068</v>
      </c>
      <c r="X112">
        <f t="shared" si="32"/>
        <v>1.135625168761135</v>
      </c>
      <c r="Y112">
        <f t="shared" si="33"/>
        <v>54.576923076923066</v>
      </c>
      <c r="Z112">
        <f t="shared" si="34"/>
        <v>6.317265423677429</v>
      </c>
      <c r="AA112">
        <f t="shared" si="37"/>
        <v>8.4265734265734267</v>
      </c>
      <c r="AB112">
        <f t="shared" si="38"/>
        <v>0.89173368346189619</v>
      </c>
      <c r="AC112">
        <f t="shared" si="39"/>
        <v>60</v>
      </c>
      <c r="AD112">
        <f t="shared" si="40"/>
        <v>9.1328197697886981</v>
      </c>
      <c r="AE112">
        <f t="shared" si="41"/>
        <v>22.141683579781578</v>
      </c>
    </row>
    <row r="113" spans="1:31" ht="15" thickBot="1" x14ac:dyDescent="0.35">
      <c r="A113" s="7">
        <v>36220</v>
      </c>
      <c r="B113" s="10">
        <v>471.3</v>
      </c>
      <c r="C113" s="10">
        <v>23.5</v>
      </c>
      <c r="D113" s="19">
        <v>2723973176</v>
      </c>
      <c r="E113" s="19">
        <v>8790</v>
      </c>
      <c r="F113" s="24">
        <v>2.79</v>
      </c>
      <c r="G113" s="19">
        <v>1100.22</v>
      </c>
      <c r="H113" s="16">
        <f t="shared" si="36"/>
        <v>3.39</v>
      </c>
      <c r="I113" s="16">
        <f>Лист1!F100</f>
        <v>902</v>
      </c>
      <c r="J113" s="16">
        <f>Лист1!I100</f>
        <v>20.5</v>
      </c>
      <c r="K113" s="16">
        <f>Лист1!R100</f>
        <v>60</v>
      </c>
      <c r="L113" s="35">
        <v>214.94</v>
      </c>
      <c r="M113" s="16">
        <f>Лист1!V100</f>
        <v>23.5</v>
      </c>
      <c r="T113" s="7">
        <v>36220</v>
      </c>
      <c r="U113">
        <f t="shared" si="29"/>
        <v>0.61308672842196188</v>
      </c>
      <c r="V113">
        <f t="shared" si="30"/>
        <v>22.711897168261331</v>
      </c>
      <c r="W113">
        <f t="shared" si="31"/>
        <v>3.9070555023892068</v>
      </c>
      <c r="X113">
        <f t="shared" si="32"/>
        <v>1.135625168761135</v>
      </c>
      <c r="Y113">
        <f t="shared" si="33"/>
        <v>39.115384615384613</v>
      </c>
      <c r="Z113">
        <f t="shared" si="34"/>
        <v>6.317265423677429</v>
      </c>
      <c r="AA113">
        <f t="shared" si="37"/>
        <v>7.8846153846153841</v>
      </c>
      <c r="AB113">
        <f t="shared" si="38"/>
        <v>1.1215055528201761</v>
      </c>
      <c r="AC113">
        <f t="shared" si="39"/>
        <v>60</v>
      </c>
      <c r="AD113">
        <f t="shared" si="40"/>
        <v>9.1328197697886981</v>
      </c>
      <c r="AE113">
        <f t="shared" si="41"/>
        <v>22.711897168261331</v>
      </c>
    </row>
    <row r="114" spans="1:31" ht="15" thickBot="1" x14ac:dyDescent="0.35">
      <c r="A114" s="7">
        <v>36251</v>
      </c>
      <c r="B114" s="10">
        <v>482.2</v>
      </c>
      <c r="C114" s="10">
        <v>24.73</v>
      </c>
      <c r="D114" s="19">
        <v>2723973176</v>
      </c>
      <c r="E114" s="19">
        <v>8790</v>
      </c>
      <c r="F114" s="24">
        <v>3.03</v>
      </c>
      <c r="G114" s="19">
        <v>1100.22</v>
      </c>
      <c r="H114" s="16">
        <f t="shared" si="36"/>
        <v>3.63</v>
      </c>
      <c r="I114" s="16">
        <f>Лист1!F101</f>
        <v>1091</v>
      </c>
      <c r="J114" s="16">
        <f>Лист1!I101</f>
        <v>19.600000000000001</v>
      </c>
      <c r="K114" s="16">
        <f>Лист1!R101</f>
        <v>60</v>
      </c>
      <c r="L114" s="35">
        <v>214.94</v>
      </c>
      <c r="M114" s="16">
        <f>Лист1!V101</f>
        <v>24.73</v>
      </c>
      <c r="T114" s="7">
        <v>36251</v>
      </c>
      <c r="U114">
        <f t="shared" si="29"/>
        <v>0.62726590376632718</v>
      </c>
      <c r="V114">
        <f t="shared" si="30"/>
        <v>23.900647530685223</v>
      </c>
      <c r="W114">
        <f t="shared" si="31"/>
        <v>3.9070555023892068</v>
      </c>
      <c r="X114">
        <f t="shared" si="32"/>
        <v>1.135625168761135</v>
      </c>
      <c r="Y114">
        <f t="shared" si="33"/>
        <v>41.88461538461538</v>
      </c>
      <c r="Z114">
        <f t="shared" si="34"/>
        <v>6.317265423677429</v>
      </c>
      <c r="AA114">
        <f t="shared" si="37"/>
        <v>9.5367132867132867</v>
      </c>
      <c r="AB114">
        <f t="shared" si="38"/>
        <v>1.0722687236719732</v>
      </c>
      <c r="AC114">
        <f t="shared" si="39"/>
        <v>60</v>
      </c>
      <c r="AD114">
        <f t="shared" si="40"/>
        <v>9.1328197697886981</v>
      </c>
      <c r="AE114">
        <f t="shared" si="41"/>
        <v>23.900647530685223</v>
      </c>
    </row>
    <row r="115" spans="1:31" ht="15" thickBot="1" x14ac:dyDescent="0.35">
      <c r="A115" s="7">
        <v>36281</v>
      </c>
      <c r="B115" s="10">
        <v>518.79999999999995</v>
      </c>
      <c r="C115" s="10">
        <v>24.46</v>
      </c>
      <c r="D115" s="19">
        <v>2723973176</v>
      </c>
      <c r="E115" s="19">
        <v>8790</v>
      </c>
      <c r="F115" s="24">
        <v>2.2200000000000002</v>
      </c>
      <c r="G115" s="19">
        <v>1100.22</v>
      </c>
      <c r="H115" s="16">
        <f t="shared" si="36"/>
        <v>2.8200000000000003</v>
      </c>
      <c r="I115" s="16">
        <f>Лист1!F102</f>
        <v>982</v>
      </c>
      <c r="J115" s="16">
        <f>Лист1!I102</f>
        <v>22</v>
      </c>
      <c r="K115" s="16">
        <f>Лист1!R102</f>
        <v>60</v>
      </c>
      <c r="L115" s="35">
        <v>214.94</v>
      </c>
      <c r="M115" s="16">
        <f>Лист1!V102</f>
        <v>24.46</v>
      </c>
      <c r="T115" s="7">
        <v>36281</v>
      </c>
      <c r="U115">
        <f t="shared" si="29"/>
        <v>0.67487671272080152</v>
      </c>
      <c r="V115">
        <f t="shared" si="30"/>
        <v>23.639702329177538</v>
      </c>
      <c r="W115">
        <f t="shared" si="31"/>
        <v>3.9070555023892068</v>
      </c>
      <c r="X115">
        <f t="shared" si="32"/>
        <v>1.135625168761135</v>
      </c>
      <c r="Y115">
        <f t="shared" si="33"/>
        <v>32.53846153846154</v>
      </c>
      <c r="Z115">
        <f t="shared" si="34"/>
        <v>6.317265423677429</v>
      </c>
      <c r="AA115">
        <f t="shared" si="37"/>
        <v>8.5839160839160851</v>
      </c>
      <c r="AB115">
        <f t="shared" si="38"/>
        <v>1.2035669347338476</v>
      </c>
      <c r="AC115">
        <f t="shared" si="39"/>
        <v>60</v>
      </c>
      <c r="AD115">
        <f t="shared" si="40"/>
        <v>9.1328197697886981</v>
      </c>
      <c r="AE115">
        <f t="shared" si="41"/>
        <v>23.639702329177538</v>
      </c>
    </row>
    <row r="116" spans="1:31" ht="15" thickBot="1" x14ac:dyDescent="0.35">
      <c r="A116" s="7">
        <v>36312</v>
      </c>
      <c r="B116" s="10">
        <v>553.70000000000005</v>
      </c>
      <c r="C116" s="10">
        <v>24.29</v>
      </c>
      <c r="D116" s="19">
        <v>2723973176</v>
      </c>
      <c r="E116" s="19">
        <v>8790</v>
      </c>
      <c r="F116" s="24">
        <v>1.91</v>
      </c>
      <c r="G116" s="19">
        <v>1100.22</v>
      </c>
      <c r="H116" s="16">
        <f t="shared" si="36"/>
        <v>2.5099999999999998</v>
      </c>
      <c r="I116" s="16">
        <f>Лист1!F103</f>
        <v>970</v>
      </c>
      <c r="J116" s="16">
        <f>Лист1!I103</f>
        <v>27.5</v>
      </c>
      <c r="K116" s="16">
        <f>Лист1!R103</f>
        <v>55</v>
      </c>
      <c r="L116" s="35">
        <v>214.94</v>
      </c>
      <c r="M116" s="16">
        <f>Лист1!V103</f>
        <v>24.29</v>
      </c>
      <c r="T116" s="7">
        <v>36312</v>
      </c>
      <c r="U116">
        <f t="shared" si="29"/>
        <v>0.72027609065826503</v>
      </c>
      <c r="V116">
        <f t="shared" si="30"/>
        <v>23.475403498598624</v>
      </c>
      <c r="W116">
        <f t="shared" si="31"/>
        <v>3.9070555023892068</v>
      </c>
      <c r="X116">
        <f t="shared" si="32"/>
        <v>1.135625168761135</v>
      </c>
      <c r="Y116">
        <f t="shared" si="33"/>
        <v>28.961538461538456</v>
      </c>
      <c r="Z116">
        <f t="shared" si="34"/>
        <v>6.317265423677429</v>
      </c>
      <c r="AA116">
        <f t="shared" si="37"/>
        <v>8.4790209790209783</v>
      </c>
      <c r="AB116">
        <f t="shared" si="38"/>
        <v>1.5044586684173096</v>
      </c>
      <c r="AC116">
        <f t="shared" si="39"/>
        <v>55</v>
      </c>
      <c r="AD116">
        <f t="shared" si="40"/>
        <v>9.1328197697886981</v>
      </c>
      <c r="AE116">
        <f t="shared" si="41"/>
        <v>23.475403498598624</v>
      </c>
    </row>
    <row r="117" spans="1:31" ht="15" thickBot="1" x14ac:dyDescent="0.35">
      <c r="A117" s="7">
        <v>36342</v>
      </c>
      <c r="B117" s="10">
        <v>581.5</v>
      </c>
      <c r="C117" s="10">
        <v>24.3</v>
      </c>
      <c r="D117" s="19">
        <v>2723973176</v>
      </c>
      <c r="E117" s="19">
        <v>8790</v>
      </c>
      <c r="F117" s="24">
        <v>2.82</v>
      </c>
      <c r="G117" s="19">
        <v>1100.22</v>
      </c>
      <c r="H117" s="16">
        <f t="shared" si="36"/>
        <v>3.42</v>
      </c>
      <c r="I117" s="16">
        <f>Лист1!F104</f>
        <v>1003</v>
      </c>
      <c r="J117" s="16">
        <f>Лист1!I104</f>
        <v>29.3</v>
      </c>
      <c r="K117" s="16">
        <f>Лист1!R104</f>
        <v>55</v>
      </c>
      <c r="L117" s="35">
        <v>214.94</v>
      </c>
      <c r="M117" s="16">
        <f>Лист1!V104</f>
        <v>24.3</v>
      </c>
      <c r="T117" s="7">
        <v>36342</v>
      </c>
      <c r="U117">
        <f t="shared" si="29"/>
        <v>0.75643949199527005</v>
      </c>
      <c r="V117">
        <f t="shared" si="30"/>
        <v>23.485068135691503</v>
      </c>
      <c r="W117">
        <f t="shared" si="31"/>
        <v>3.9070555023892068</v>
      </c>
      <c r="X117">
        <f t="shared" si="32"/>
        <v>1.135625168761135</v>
      </c>
      <c r="Y117">
        <f t="shared" si="33"/>
        <v>39.46153846153846</v>
      </c>
      <c r="Z117">
        <f t="shared" si="34"/>
        <v>6.317265423677429</v>
      </c>
      <c r="AA117">
        <f t="shared" si="37"/>
        <v>8.7674825174825184</v>
      </c>
      <c r="AB117">
        <f t="shared" si="38"/>
        <v>1.6029323267137152</v>
      </c>
      <c r="AC117">
        <f t="shared" si="39"/>
        <v>55</v>
      </c>
      <c r="AD117">
        <f t="shared" si="40"/>
        <v>9.1328197697886981</v>
      </c>
      <c r="AE117">
        <f t="shared" si="41"/>
        <v>23.485068135691503</v>
      </c>
    </row>
    <row r="118" spans="1:31" ht="15" thickBot="1" x14ac:dyDescent="0.35">
      <c r="A118" s="7">
        <v>36373</v>
      </c>
      <c r="B118" s="10">
        <v>596</v>
      </c>
      <c r="C118" s="10">
        <v>24.71</v>
      </c>
      <c r="D118" s="19">
        <v>2723973176</v>
      </c>
      <c r="E118" s="19">
        <v>8790</v>
      </c>
      <c r="F118" s="24">
        <v>1.1599999999999999</v>
      </c>
      <c r="G118" s="19">
        <v>1100.22</v>
      </c>
      <c r="H118" s="16">
        <f t="shared" si="36"/>
        <v>1.7599999999999998</v>
      </c>
      <c r="I118" s="16">
        <f>Лист1!F105</f>
        <v>1038</v>
      </c>
      <c r="J118" s="16">
        <f>Лист1!I105</f>
        <v>29.1</v>
      </c>
      <c r="K118" s="16">
        <f>Лист1!R105</f>
        <v>55</v>
      </c>
      <c r="L118" s="35">
        <v>214.94</v>
      </c>
      <c r="M118" s="16">
        <f>Лист1!V105</f>
        <v>24.71</v>
      </c>
      <c r="T118" s="7">
        <v>36373</v>
      </c>
      <c r="U118">
        <f t="shared" si="29"/>
        <v>0.77530169772860014</v>
      </c>
      <c r="V118">
        <f t="shared" si="30"/>
        <v>23.881318256499473</v>
      </c>
      <c r="W118">
        <f t="shared" si="31"/>
        <v>3.9070555023892068</v>
      </c>
      <c r="X118">
        <f t="shared" si="32"/>
        <v>1.135625168761135</v>
      </c>
      <c r="Y118">
        <f t="shared" si="33"/>
        <v>20.307692307692303</v>
      </c>
      <c r="Z118">
        <f t="shared" si="34"/>
        <v>6.317265423677429</v>
      </c>
      <c r="AA118">
        <f t="shared" si="37"/>
        <v>9.0734265734265733</v>
      </c>
      <c r="AB118">
        <f t="shared" si="38"/>
        <v>1.5919908091252257</v>
      </c>
      <c r="AC118">
        <f t="shared" si="39"/>
        <v>55</v>
      </c>
      <c r="AD118">
        <f t="shared" si="40"/>
        <v>9.1328197697886981</v>
      </c>
      <c r="AE118">
        <f t="shared" si="41"/>
        <v>23.881318256499473</v>
      </c>
    </row>
    <row r="119" spans="1:31" ht="15" thickBot="1" x14ac:dyDescent="0.35">
      <c r="A119" s="7">
        <v>36404</v>
      </c>
      <c r="B119" s="10">
        <v>605.70000000000005</v>
      </c>
      <c r="C119" s="10">
        <v>25.46</v>
      </c>
      <c r="D119" s="19">
        <v>2723973176</v>
      </c>
      <c r="E119" s="19">
        <v>8790</v>
      </c>
      <c r="F119" s="24">
        <v>1.48</v>
      </c>
      <c r="G119" s="19">
        <v>1100.22</v>
      </c>
      <c r="H119" s="16">
        <f t="shared" si="36"/>
        <v>2.08</v>
      </c>
      <c r="I119" s="16">
        <f>Лист1!F106</f>
        <v>1243</v>
      </c>
      <c r="J119" s="16">
        <f>Лист1!I106</f>
        <v>33</v>
      </c>
      <c r="K119" s="16">
        <f>Лист1!R106</f>
        <v>55</v>
      </c>
      <c r="L119" s="35">
        <v>214.94</v>
      </c>
      <c r="M119" s="16">
        <f>Лист1!V106</f>
        <v>25.46</v>
      </c>
      <c r="T119" s="7">
        <v>36404</v>
      </c>
      <c r="U119">
        <f t="shared" si="29"/>
        <v>0.78791986294331062</v>
      </c>
      <c r="V119">
        <f t="shared" si="30"/>
        <v>24.606166038465254</v>
      </c>
      <c r="W119">
        <f t="shared" si="31"/>
        <v>3.9070555023892068</v>
      </c>
      <c r="X119">
        <f t="shared" si="32"/>
        <v>1.135625168761135</v>
      </c>
      <c r="Y119">
        <f t="shared" si="33"/>
        <v>24</v>
      </c>
      <c r="Z119">
        <f t="shared" si="34"/>
        <v>6.317265423677429</v>
      </c>
      <c r="AA119">
        <f t="shared" si="37"/>
        <v>10.865384615384615</v>
      </c>
      <c r="AB119">
        <f t="shared" si="38"/>
        <v>1.8053504021007714</v>
      </c>
      <c r="AC119">
        <f t="shared" si="39"/>
        <v>55</v>
      </c>
      <c r="AD119">
        <f t="shared" si="40"/>
        <v>9.1328197697886981</v>
      </c>
      <c r="AE119">
        <f t="shared" si="41"/>
        <v>24.606166038465254</v>
      </c>
    </row>
    <row r="120" spans="1:31" ht="15" thickBot="1" x14ac:dyDescent="0.35">
      <c r="A120" s="7">
        <v>36434</v>
      </c>
      <c r="B120" s="10">
        <v>611.9</v>
      </c>
      <c r="C120" s="10">
        <v>25.73</v>
      </c>
      <c r="D120" s="19">
        <v>2723973176</v>
      </c>
      <c r="E120" s="19">
        <v>8790</v>
      </c>
      <c r="F120" s="24">
        <v>1.37</v>
      </c>
      <c r="G120" s="19">
        <v>1100.22</v>
      </c>
      <c r="H120" s="16">
        <f t="shared" si="36"/>
        <v>1.9700000000000002</v>
      </c>
      <c r="I120" s="16">
        <f>Лист1!F107</f>
        <v>1351</v>
      </c>
      <c r="J120" s="16">
        <f>Лист1!I107</f>
        <v>30.9</v>
      </c>
      <c r="K120" s="16">
        <f>Лист1!R107</f>
        <v>55</v>
      </c>
      <c r="L120" s="35">
        <v>214.94</v>
      </c>
      <c r="M120" s="16">
        <f>Лист1!V107</f>
        <v>25.73</v>
      </c>
      <c r="T120" s="7">
        <v>36434</v>
      </c>
      <c r="U120">
        <f t="shared" si="29"/>
        <v>0.79598508194652751</v>
      </c>
      <c r="V120">
        <f t="shared" si="30"/>
        <v>24.867111239972942</v>
      </c>
      <c r="W120">
        <f t="shared" si="31"/>
        <v>3.9070555023892068</v>
      </c>
      <c r="X120">
        <f t="shared" si="32"/>
        <v>1.135625168761135</v>
      </c>
      <c r="Y120">
        <f t="shared" si="33"/>
        <v>22.730769230769234</v>
      </c>
      <c r="Z120">
        <f t="shared" si="34"/>
        <v>6.317265423677429</v>
      </c>
      <c r="AA120">
        <f t="shared" si="37"/>
        <v>11.80944055944056</v>
      </c>
      <c r="AB120">
        <f t="shared" si="38"/>
        <v>1.6904644674216311</v>
      </c>
      <c r="AC120">
        <f t="shared" si="39"/>
        <v>55</v>
      </c>
      <c r="AD120">
        <f t="shared" si="40"/>
        <v>9.1328197697886981</v>
      </c>
      <c r="AE120">
        <f t="shared" si="41"/>
        <v>24.867111239972942</v>
      </c>
    </row>
    <row r="121" spans="1:31" ht="15" thickBot="1" x14ac:dyDescent="0.35">
      <c r="A121" s="7">
        <v>36465</v>
      </c>
      <c r="B121" s="10">
        <v>639.4</v>
      </c>
      <c r="C121" s="10">
        <v>26.31</v>
      </c>
      <c r="D121" s="19">
        <v>2723973176</v>
      </c>
      <c r="E121" s="19">
        <v>8790</v>
      </c>
      <c r="F121" s="24">
        <v>1.23</v>
      </c>
      <c r="G121" s="19">
        <v>1100.22</v>
      </c>
      <c r="H121" s="16">
        <f t="shared" si="36"/>
        <v>1.83</v>
      </c>
      <c r="I121" s="16">
        <f>Лист1!F108</f>
        <v>1351</v>
      </c>
      <c r="J121" s="16">
        <f>Лист1!I108</f>
        <v>29.9</v>
      </c>
      <c r="K121" s="16">
        <f>Лист1!R108</f>
        <v>55</v>
      </c>
      <c r="L121" s="35">
        <v>214.94</v>
      </c>
      <c r="M121" s="16">
        <f>Лист1!V108</f>
        <v>26.31</v>
      </c>
      <c r="T121" s="7">
        <v>36465</v>
      </c>
      <c r="U121">
        <f t="shared" si="29"/>
        <v>0.83175823075111899</v>
      </c>
      <c r="V121">
        <f t="shared" si="30"/>
        <v>25.427660191359813</v>
      </c>
      <c r="W121">
        <f t="shared" si="31"/>
        <v>3.9070555023892068</v>
      </c>
      <c r="X121">
        <f t="shared" si="32"/>
        <v>1.135625168761135</v>
      </c>
      <c r="Y121">
        <f t="shared" si="33"/>
        <v>21.115384615384617</v>
      </c>
      <c r="Z121">
        <f t="shared" si="34"/>
        <v>6.317265423677429</v>
      </c>
      <c r="AA121">
        <f t="shared" si="37"/>
        <v>11.80944055944056</v>
      </c>
      <c r="AB121">
        <f t="shared" si="38"/>
        <v>1.6357568794791835</v>
      </c>
      <c r="AC121">
        <f t="shared" si="39"/>
        <v>55</v>
      </c>
      <c r="AD121">
        <f t="shared" si="40"/>
        <v>9.1328197697886981</v>
      </c>
      <c r="AE121">
        <f t="shared" si="41"/>
        <v>25.427660191359813</v>
      </c>
    </row>
    <row r="122" spans="1:31" ht="15" thickBot="1" x14ac:dyDescent="0.35">
      <c r="A122" s="7">
        <v>36495</v>
      </c>
      <c r="B122" s="10">
        <v>663.5</v>
      </c>
      <c r="C122" s="10">
        <v>26.79</v>
      </c>
      <c r="D122" s="19">
        <v>2723973176</v>
      </c>
      <c r="E122" s="19">
        <v>8790</v>
      </c>
      <c r="F122" s="24">
        <v>1.26</v>
      </c>
      <c r="G122" s="19">
        <v>1100.22</v>
      </c>
      <c r="H122" s="16">
        <f t="shared" si="36"/>
        <v>1.8599999999999999</v>
      </c>
      <c r="I122" s="16">
        <f>Лист1!F109</f>
        <v>1319</v>
      </c>
      <c r="J122" s="16">
        <f>Лист1!I109</f>
        <v>35.6</v>
      </c>
      <c r="K122" s="16">
        <f>Лист1!R109</f>
        <v>55</v>
      </c>
      <c r="L122" s="35">
        <v>214.94</v>
      </c>
      <c r="M122" s="16">
        <f>Лист1!V109</f>
        <v>26.79</v>
      </c>
      <c r="T122" s="7">
        <v>36495</v>
      </c>
      <c r="U122">
        <f t="shared" si="29"/>
        <v>0.86310851752168827</v>
      </c>
      <c r="V122">
        <f t="shared" si="30"/>
        <v>25.891562771817917</v>
      </c>
      <c r="W122">
        <f t="shared" si="31"/>
        <v>3.9070555023892068</v>
      </c>
      <c r="X122">
        <f t="shared" si="32"/>
        <v>1.135625168761135</v>
      </c>
      <c r="Y122">
        <f t="shared" si="33"/>
        <v>21.46153846153846</v>
      </c>
      <c r="Z122">
        <f t="shared" si="34"/>
        <v>6.317265423677429</v>
      </c>
      <c r="AA122">
        <f t="shared" si="37"/>
        <v>11.529720279720278</v>
      </c>
      <c r="AB122">
        <f t="shared" si="38"/>
        <v>1.9475901307511352</v>
      </c>
      <c r="AC122">
        <f t="shared" si="39"/>
        <v>55</v>
      </c>
      <c r="AD122">
        <f t="shared" si="40"/>
        <v>9.1328197697886981</v>
      </c>
      <c r="AE122">
        <f t="shared" si="41"/>
        <v>25.891562771817917</v>
      </c>
    </row>
    <row r="123" spans="1:31" ht="15" thickBot="1" x14ac:dyDescent="0.35">
      <c r="A123" s="7">
        <v>36526</v>
      </c>
      <c r="B123" s="10">
        <v>714.6</v>
      </c>
      <c r="C123" s="10">
        <v>28.25</v>
      </c>
      <c r="D123" s="19">
        <v>2723973176</v>
      </c>
      <c r="E123" s="19">
        <v>8790</v>
      </c>
      <c r="F123" s="24">
        <v>2.33</v>
      </c>
      <c r="G123" s="19">
        <v>1100.22</v>
      </c>
      <c r="H123" s="16">
        <f t="shared" si="36"/>
        <v>2.93</v>
      </c>
      <c r="I123" s="16">
        <f>Лист1!F110</f>
        <v>1319</v>
      </c>
      <c r="J123" s="16">
        <f>Лист1!I110</f>
        <v>21.6</v>
      </c>
      <c r="K123" s="16">
        <f>Лист1!R110</f>
        <v>55</v>
      </c>
      <c r="L123" s="35">
        <v>214.94</v>
      </c>
      <c r="M123" s="16">
        <f>Лист1!V110</f>
        <v>28.25</v>
      </c>
      <c r="T123" s="7">
        <v>36526</v>
      </c>
      <c r="U123">
        <f t="shared" si="29"/>
        <v>0.9295815322094928</v>
      </c>
      <c r="V123">
        <f t="shared" si="30"/>
        <v>27.302599787377986</v>
      </c>
      <c r="W123">
        <f t="shared" si="31"/>
        <v>3.9070555023892068</v>
      </c>
      <c r="X123">
        <f t="shared" si="32"/>
        <v>1.135625168761135</v>
      </c>
      <c r="Y123">
        <f t="shared" si="33"/>
        <v>33.807692307692314</v>
      </c>
      <c r="Z123">
        <f t="shared" si="34"/>
        <v>6.317265423677429</v>
      </c>
      <c r="AA123">
        <f t="shared" si="37"/>
        <v>11.529720279720278</v>
      </c>
      <c r="AB123">
        <f t="shared" si="38"/>
        <v>1.1816838995568686</v>
      </c>
      <c r="AC123">
        <f t="shared" si="39"/>
        <v>55</v>
      </c>
      <c r="AD123">
        <f t="shared" si="40"/>
        <v>9.1328197697886981</v>
      </c>
      <c r="AE123">
        <f t="shared" si="41"/>
        <v>27.302599787377986</v>
      </c>
    </row>
    <row r="124" spans="1:31" ht="15" thickBot="1" x14ac:dyDescent="0.35">
      <c r="A124" s="7">
        <v>36557</v>
      </c>
      <c r="B124" s="10">
        <v>709.6</v>
      </c>
      <c r="C124" s="10">
        <v>28.72</v>
      </c>
      <c r="D124" s="19">
        <v>2723973176</v>
      </c>
      <c r="E124" s="19">
        <v>8790</v>
      </c>
      <c r="F124" s="24">
        <v>1.04</v>
      </c>
      <c r="G124" s="19">
        <v>1100.22</v>
      </c>
      <c r="H124" s="16">
        <f t="shared" si="36"/>
        <v>1.6400000000000001</v>
      </c>
      <c r="I124" s="16">
        <f>Лист1!F111</f>
        <v>1531</v>
      </c>
      <c r="J124" s="16">
        <f>Лист1!I111</f>
        <v>25.5</v>
      </c>
      <c r="K124" s="16">
        <f>Лист1!R111</f>
        <v>45</v>
      </c>
      <c r="L124" s="35">
        <v>214.94</v>
      </c>
      <c r="M124" s="16">
        <f>Лист1!V111</f>
        <v>28.72</v>
      </c>
      <c r="T124" s="7">
        <v>36557</v>
      </c>
      <c r="U124">
        <f t="shared" si="29"/>
        <v>0.92307732333593062</v>
      </c>
      <c r="V124">
        <f t="shared" si="30"/>
        <v>27.756837730743211</v>
      </c>
      <c r="W124">
        <f t="shared" si="31"/>
        <v>3.9070555023892068</v>
      </c>
      <c r="X124">
        <f t="shared" si="32"/>
        <v>1.135625168761135</v>
      </c>
      <c r="Y124">
        <f t="shared" si="33"/>
        <v>18.923076923076927</v>
      </c>
      <c r="Z124">
        <f t="shared" si="34"/>
        <v>6.317265423677429</v>
      </c>
      <c r="AA124">
        <f t="shared" si="37"/>
        <v>13.382867132867132</v>
      </c>
      <c r="AB124">
        <f t="shared" si="38"/>
        <v>1.3950434925324142</v>
      </c>
      <c r="AC124">
        <f t="shared" si="39"/>
        <v>45</v>
      </c>
      <c r="AD124">
        <f t="shared" si="40"/>
        <v>9.1328197697886981</v>
      </c>
      <c r="AE124">
        <f t="shared" si="41"/>
        <v>27.756837730743211</v>
      </c>
    </row>
    <row r="125" spans="1:31" ht="15" thickBot="1" x14ac:dyDescent="0.35">
      <c r="A125" s="7">
        <v>36586</v>
      </c>
      <c r="B125" s="10">
        <v>742</v>
      </c>
      <c r="C125" s="10">
        <v>28.46</v>
      </c>
      <c r="D125" s="19">
        <v>2723973176</v>
      </c>
      <c r="E125" s="19">
        <v>8790</v>
      </c>
      <c r="F125" s="24">
        <v>0.64</v>
      </c>
      <c r="G125" s="19">
        <v>1100.22</v>
      </c>
      <c r="H125" s="16">
        <f t="shared" si="36"/>
        <v>1.24</v>
      </c>
      <c r="I125" s="16">
        <f>Лист1!F112</f>
        <v>1660</v>
      </c>
      <c r="J125" s="16">
        <f>Лист1!I112</f>
        <v>31.7</v>
      </c>
      <c r="K125" s="16">
        <f>Лист1!R112</f>
        <v>38</v>
      </c>
      <c r="L125" s="35">
        <v>214.94</v>
      </c>
      <c r="M125" s="16">
        <f>Лист1!V112</f>
        <v>28.46</v>
      </c>
      <c r="T125" s="7">
        <v>36586</v>
      </c>
      <c r="U125">
        <f t="shared" si="29"/>
        <v>0.96522459683661299</v>
      </c>
      <c r="V125">
        <f t="shared" si="30"/>
        <v>27.505557166328405</v>
      </c>
      <c r="W125">
        <f t="shared" si="31"/>
        <v>3.9070555023892068</v>
      </c>
      <c r="X125">
        <f t="shared" si="32"/>
        <v>1.135625168761135</v>
      </c>
      <c r="Y125">
        <f t="shared" si="33"/>
        <v>14.307692307692307</v>
      </c>
      <c r="Z125">
        <f t="shared" si="34"/>
        <v>6.317265423677429</v>
      </c>
      <c r="AA125">
        <f t="shared" si="37"/>
        <v>14.51048951048951</v>
      </c>
      <c r="AB125">
        <f t="shared" si="38"/>
        <v>1.7342305377755893</v>
      </c>
      <c r="AC125">
        <f t="shared" si="39"/>
        <v>38</v>
      </c>
      <c r="AD125">
        <f t="shared" si="40"/>
        <v>9.1328197697886981</v>
      </c>
      <c r="AE125">
        <f t="shared" si="41"/>
        <v>27.505557166328405</v>
      </c>
    </row>
    <row r="126" spans="1:31" ht="15" thickBot="1" x14ac:dyDescent="0.35">
      <c r="A126" s="7">
        <v>36617</v>
      </c>
      <c r="B126" s="10">
        <v>768.4</v>
      </c>
      <c r="C126" s="10">
        <v>28.6</v>
      </c>
      <c r="D126" s="19">
        <v>2723973176</v>
      </c>
      <c r="E126" s="19">
        <v>8790</v>
      </c>
      <c r="F126" s="24">
        <v>0.89</v>
      </c>
      <c r="G126" s="19">
        <v>1100.22</v>
      </c>
      <c r="H126" s="16">
        <f t="shared" si="36"/>
        <v>1.49</v>
      </c>
      <c r="I126" s="16">
        <f>Лист1!F113</f>
        <v>1628</v>
      </c>
      <c r="J126" s="16">
        <f>Лист1!I113</f>
        <v>32.1</v>
      </c>
      <c r="K126" s="16">
        <f>Лист1!R113</f>
        <v>33</v>
      </c>
      <c r="L126" s="35">
        <v>214.94</v>
      </c>
      <c r="M126" s="16">
        <f>Лист1!V113</f>
        <v>28.6</v>
      </c>
      <c r="T126" s="7">
        <v>36617</v>
      </c>
      <c r="U126">
        <f t="shared" si="29"/>
        <v>0.99956681968902072</v>
      </c>
      <c r="V126">
        <f t="shared" si="30"/>
        <v>27.640862085628687</v>
      </c>
      <c r="W126">
        <f t="shared" si="31"/>
        <v>3.9070555023892068</v>
      </c>
      <c r="X126">
        <f t="shared" si="32"/>
        <v>1.135625168761135</v>
      </c>
      <c r="Y126">
        <f t="shared" si="33"/>
        <v>17.192307692307693</v>
      </c>
      <c r="Z126">
        <f t="shared" si="34"/>
        <v>6.317265423677429</v>
      </c>
      <c r="AA126">
        <f t="shared" si="37"/>
        <v>14.23076923076923</v>
      </c>
      <c r="AB126">
        <f t="shared" si="38"/>
        <v>1.7561135729525685</v>
      </c>
      <c r="AC126">
        <f t="shared" si="39"/>
        <v>33</v>
      </c>
      <c r="AD126">
        <f t="shared" si="40"/>
        <v>9.1328197697886981</v>
      </c>
      <c r="AE126">
        <f t="shared" si="41"/>
        <v>27.640862085628687</v>
      </c>
    </row>
    <row r="127" spans="1:31" ht="15" thickBot="1" x14ac:dyDescent="0.35">
      <c r="A127" s="7">
        <v>36647</v>
      </c>
      <c r="B127" s="10">
        <v>802.5</v>
      </c>
      <c r="C127" s="10">
        <v>28.31</v>
      </c>
      <c r="D127" s="19">
        <v>2723973176</v>
      </c>
      <c r="E127" s="19">
        <v>8790</v>
      </c>
      <c r="F127" s="24">
        <v>1.75</v>
      </c>
      <c r="G127" s="19">
        <v>1100.22</v>
      </c>
      <c r="H127" s="16">
        <f t="shared" si="36"/>
        <v>2.35</v>
      </c>
      <c r="I127" s="16">
        <f>Лист1!F114</f>
        <v>1566</v>
      </c>
      <c r="J127" s="16">
        <f>Лист1!I114</f>
        <v>36.5</v>
      </c>
      <c r="K127" s="16">
        <f>Лист1!R114</f>
        <v>33</v>
      </c>
      <c r="L127" s="35">
        <v>214.94</v>
      </c>
      <c r="M127" s="16">
        <f>Лист1!V114</f>
        <v>28.31</v>
      </c>
      <c r="T127" s="7">
        <v>36647</v>
      </c>
      <c r="U127">
        <f t="shared" si="29"/>
        <v>1.0439255242067143</v>
      </c>
      <c r="V127">
        <f t="shared" si="30"/>
        <v>27.360587609935244</v>
      </c>
      <c r="W127">
        <f t="shared" si="31"/>
        <v>3.9070555023892068</v>
      </c>
      <c r="X127">
        <f t="shared" si="32"/>
        <v>1.135625168761135</v>
      </c>
      <c r="Y127">
        <f t="shared" si="33"/>
        <v>27.115384615384617</v>
      </c>
      <c r="Z127">
        <f t="shared" si="34"/>
        <v>6.317265423677429</v>
      </c>
      <c r="AA127">
        <f t="shared" si="37"/>
        <v>13.68881118881119</v>
      </c>
      <c r="AB127">
        <f t="shared" si="38"/>
        <v>1.996826959899338</v>
      </c>
      <c r="AC127">
        <f t="shared" si="39"/>
        <v>33</v>
      </c>
      <c r="AD127">
        <f t="shared" si="40"/>
        <v>9.1328197697886981</v>
      </c>
      <c r="AE127">
        <f t="shared" si="41"/>
        <v>27.360587609935244</v>
      </c>
    </row>
    <row r="128" spans="1:31" ht="15" thickBot="1" x14ac:dyDescent="0.35">
      <c r="A128" s="7">
        <v>36678</v>
      </c>
      <c r="B128" s="10">
        <v>850.1</v>
      </c>
      <c r="C128" s="10">
        <v>28.24</v>
      </c>
      <c r="D128" s="19">
        <v>2723973176</v>
      </c>
      <c r="E128" s="19">
        <v>8790</v>
      </c>
      <c r="F128" s="24">
        <v>2.5499999999999998</v>
      </c>
      <c r="G128" s="19">
        <v>1100.22</v>
      </c>
      <c r="H128" s="16">
        <f t="shared" si="36"/>
        <v>3.15</v>
      </c>
      <c r="I128" s="16">
        <f>Лист1!F115</f>
        <v>1616</v>
      </c>
      <c r="J128" s="16">
        <f>Лист1!I115</f>
        <v>45</v>
      </c>
      <c r="K128" s="16">
        <f>Лист1!R115</f>
        <v>33</v>
      </c>
      <c r="L128" s="35">
        <v>214.94</v>
      </c>
      <c r="M128" s="16">
        <f>Лист1!V115</f>
        <v>28.24</v>
      </c>
      <c r="T128" s="7">
        <v>36678</v>
      </c>
      <c r="U128">
        <f t="shared" si="29"/>
        <v>1.1058455926830253</v>
      </c>
      <c r="V128">
        <f t="shared" si="30"/>
        <v>27.292935150285107</v>
      </c>
      <c r="W128">
        <f t="shared" si="31"/>
        <v>3.9070555023892068</v>
      </c>
      <c r="X128">
        <f t="shared" si="32"/>
        <v>1.135625168761135</v>
      </c>
      <c r="Y128">
        <f t="shared" si="33"/>
        <v>36.34615384615384</v>
      </c>
      <c r="Z128">
        <f t="shared" si="34"/>
        <v>6.317265423677429</v>
      </c>
      <c r="AA128">
        <f t="shared" si="37"/>
        <v>14.125874125874125</v>
      </c>
      <c r="AB128">
        <f t="shared" si="38"/>
        <v>2.4618414574101424</v>
      </c>
      <c r="AC128">
        <f t="shared" si="39"/>
        <v>33</v>
      </c>
      <c r="AD128">
        <f t="shared" si="40"/>
        <v>9.1328197697886981</v>
      </c>
      <c r="AE128">
        <f t="shared" si="41"/>
        <v>27.292935150285107</v>
      </c>
    </row>
    <row r="129" spans="1:31" ht="15" thickBot="1" x14ac:dyDescent="0.35">
      <c r="A129" s="7">
        <v>36708</v>
      </c>
      <c r="B129" s="10">
        <v>905.8</v>
      </c>
      <c r="C129" s="10">
        <v>27.85</v>
      </c>
      <c r="D129" s="19">
        <v>2723973176</v>
      </c>
      <c r="E129" s="19">
        <v>8790</v>
      </c>
      <c r="F129" s="24">
        <v>1.79</v>
      </c>
      <c r="G129" s="19">
        <v>1100.22</v>
      </c>
      <c r="H129" s="16">
        <f t="shared" si="36"/>
        <v>2.39</v>
      </c>
      <c r="I129" s="16">
        <f>Лист1!F116</f>
        <v>1642</v>
      </c>
      <c r="J129" s="16">
        <f>Лист1!I116</f>
        <v>48.1</v>
      </c>
      <c r="K129" s="16">
        <f>Лист1!R116</f>
        <v>28</v>
      </c>
      <c r="L129" s="35">
        <v>214.94</v>
      </c>
      <c r="M129" s="16">
        <f>Лист1!V116</f>
        <v>27.85</v>
      </c>
      <c r="T129" s="7">
        <v>36708</v>
      </c>
      <c r="U129">
        <f t="shared" si="29"/>
        <v>1.1783024795345067</v>
      </c>
      <c r="V129">
        <f t="shared" si="30"/>
        <v>26.916014303662898</v>
      </c>
      <c r="W129">
        <f t="shared" si="31"/>
        <v>3.9070555023892068</v>
      </c>
      <c r="X129">
        <f t="shared" si="32"/>
        <v>1.135625168761135</v>
      </c>
      <c r="Y129">
        <f t="shared" si="33"/>
        <v>27.576923076923077</v>
      </c>
      <c r="Z129">
        <f t="shared" si="34"/>
        <v>6.317265423677429</v>
      </c>
      <c r="AA129">
        <f t="shared" si="37"/>
        <v>14.353146853146853</v>
      </c>
      <c r="AB129">
        <f t="shared" si="38"/>
        <v>2.6314349800317305</v>
      </c>
      <c r="AC129">
        <f t="shared" si="39"/>
        <v>28</v>
      </c>
      <c r="AD129">
        <f t="shared" si="40"/>
        <v>9.1328197697886981</v>
      </c>
      <c r="AE129">
        <f t="shared" si="41"/>
        <v>26.916014303662898</v>
      </c>
    </row>
    <row r="130" spans="1:31" ht="15" thickBot="1" x14ac:dyDescent="0.35">
      <c r="A130" s="7">
        <v>36739</v>
      </c>
      <c r="B130" s="10">
        <v>950.5</v>
      </c>
      <c r="C130" s="10">
        <v>27.74</v>
      </c>
      <c r="D130" s="19">
        <v>2723973176</v>
      </c>
      <c r="E130" s="19">
        <v>8790</v>
      </c>
      <c r="F130" s="24">
        <v>0.98</v>
      </c>
      <c r="G130" s="19">
        <v>1100.22</v>
      </c>
      <c r="H130" s="16">
        <f t="shared" si="36"/>
        <v>1.58</v>
      </c>
      <c r="I130" s="16">
        <f>Лист1!F117</f>
        <v>1652</v>
      </c>
      <c r="J130" s="16">
        <f>Лист1!I117</f>
        <v>50</v>
      </c>
      <c r="K130" s="16">
        <f>Лист1!R117</f>
        <v>28</v>
      </c>
      <c r="L130" s="35">
        <v>214.94</v>
      </c>
      <c r="M130" s="16">
        <f>Лист1!V117</f>
        <v>27.74</v>
      </c>
      <c r="T130" s="7">
        <v>36739</v>
      </c>
      <c r="U130">
        <f t="shared" si="29"/>
        <v>1.2364501068641518</v>
      </c>
      <c r="V130">
        <f t="shared" si="30"/>
        <v>26.809703295641246</v>
      </c>
      <c r="W130">
        <f t="shared" si="31"/>
        <v>3.9070555023892068</v>
      </c>
      <c r="X130">
        <f t="shared" si="32"/>
        <v>1.135625168761135</v>
      </c>
      <c r="Y130">
        <f t="shared" si="33"/>
        <v>18.230769230769234</v>
      </c>
      <c r="Z130">
        <f t="shared" si="34"/>
        <v>6.317265423677429</v>
      </c>
      <c r="AA130">
        <f t="shared" si="37"/>
        <v>14.44055944055944</v>
      </c>
      <c r="AB130">
        <f t="shared" si="38"/>
        <v>2.7353793971223808</v>
      </c>
      <c r="AC130">
        <f t="shared" si="39"/>
        <v>28</v>
      </c>
      <c r="AD130">
        <f t="shared" si="40"/>
        <v>9.1328197697886981</v>
      </c>
      <c r="AE130">
        <f t="shared" si="41"/>
        <v>26.809703295641246</v>
      </c>
    </row>
    <row r="131" spans="1:31" ht="15" thickBot="1" x14ac:dyDescent="0.35">
      <c r="A131" s="7">
        <v>36770</v>
      </c>
      <c r="B131" s="10">
        <v>977.6</v>
      </c>
      <c r="C131" s="10">
        <v>27.8</v>
      </c>
      <c r="D131" s="19">
        <v>2723973176</v>
      </c>
      <c r="E131" s="19">
        <v>8790</v>
      </c>
      <c r="F131" s="24">
        <v>1.32</v>
      </c>
      <c r="G131" s="19">
        <v>1100.22</v>
      </c>
      <c r="H131" s="16">
        <f t="shared" si="36"/>
        <v>1.92</v>
      </c>
      <c r="I131" s="16">
        <f>Лист1!F118</f>
        <v>1739</v>
      </c>
      <c r="J131" s="16">
        <f>Лист1!I118</f>
        <v>53.6</v>
      </c>
      <c r="K131" s="16">
        <f>Лист1!R118</f>
        <v>28</v>
      </c>
      <c r="L131" s="35">
        <v>214.94</v>
      </c>
      <c r="M131" s="16">
        <f>Лист1!V118</f>
        <v>27.8</v>
      </c>
      <c r="T131" s="7">
        <v>36770</v>
      </c>
      <c r="U131">
        <f t="shared" si="29"/>
        <v>1.2717029189588585</v>
      </c>
      <c r="V131">
        <f t="shared" si="30"/>
        <v>26.867691118198511</v>
      </c>
      <c r="W131">
        <f t="shared" si="31"/>
        <v>3.9070555023892068</v>
      </c>
      <c r="X131">
        <f t="shared" si="32"/>
        <v>1.135625168761135</v>
      </c>
      <c r="Y131">
        <f t="shared" si="33"/>
        <v>22.153846153846153</v>
      </c>
      <c r="Z131">
        <f t="shared" si="34"/>
        <v>6.317265423677429</v>
      </c>
      <c r="AA131">
        <f t="shared" si="37"/>
        <v>15.201048951048952</v>
      </c>
      <c r="AB131">
        <f t="shared" si="38"/>
        <v>2.932326713715192</v>
      </c>
      <c r="AC131">
        <f t="shared" si="39"/>
        <v>28</v>
      </c>
      <c r="AD131">
        <f t="shared" si="40"/>
        <v>9.1328197697886981</v>
      </c>
      <c r="AE131">
        <f t="shared" si="41"/>
        <v>26.867691118198511</v>
      </c>
    </row>
    <row r="132" spans="1:31" ht="15" thickBot="1" x14ac:dyDescent="0.35">
      <c r="A132" s="7">
        <v>36800</v>
      </c>
      <c r="B132" s="10">
        <v>1008.8</v>
      </c>
      <c r="C132" s="10">
        <v>27.87</v>
      </c>
      <c r="D132" s="19">
        <v>2723973176</v>
      </c>
      <c r="E132" s="19">
        <v>8790</v>
      </c>
      <c r="F132" s="24">
        <v>2.11</v>
      </c>
      <c r="G132" s="19">
        <v>1100.22</v>
      </c>
      <c r="H132" s="16">
        <f t="shared" si="36"/>
        <v>2.71</v>
      </c>
      <c r="I132" s="16">
        <f>Лист1!F119</f>
        <v>1759</v>
      </c>
      <c r="J132" s="16">
        <f>Лист1!I119</f>
        <v>51.8</v>
      </c>
      <c r="K132" s="16">
        <f>Лист1!R119</f>
        <v>26</v>
      </c>
      <c r="L132" s="35">
        <v>214.94</v>
      </c>
      <c r="M132" s="16">
        <f>Лист1!V119</f>
        <v>27.87</v>
      </c>
      <c r="T132" s="7">
        <v>36800</v>
      </c>
      <c r="U132">
        <f t="shared" si="29"/>
        <v>1.3122891823298855</v>
      </c>
      <c r="V132">
        <f t="shared" si="30"/>
        <v>26.935343577848652</v>
      </c>
      <c r="W132">
        <f t="shared" si="31"/>
        <v>3.9070555023892068</v>
      </c>
      <c r="X132">
        <f t="shared" si="32"/>
        <v>1.135625168761135</v>
      </c>
      <c r="Y132">
        <f t="shared" si="33"/>
        <v>31.26923076923077</v>
      </c>
      <c r="Z132">
        <f t="shared" si="34"/>
        <v>6.317265423677429</v>
      </c>
      <c r="AA132">
        <f t="shared" si="37"/>
        <v>15.375874125874125</v>
      </c>
      <c r="AB132">
        <f t="shared" si="38"/>
        <v>2.833853055418786</v>
      </c>
      <c r="AC132">
        <f t="shared" si="39"/>
        <v>26</v>
      </c>
      <c r="AD132">
        <f t="shared" si="40"/>
        <v>9.1328197697886981</v>
      </c>
      <c r="AE132">
        <f t="shared" si="41"/>
        <v>26.935343577848652</v>
      </c>
    </row>
    <row r="133" spans="1:31" ht="15" thickBot="1" x14ac:dyDescent="0.35">
      <c r="A133" s="7">
        <v>36831</v>
      </c>
      <c r="B133" s="10">
        <v>1016.4</v>
      </c>
      <c r="C133" s="10">
        <v>27.81</v>
      </c>
      <c r="D133" s="19">
        <v>2723973176</v>
      </c>
      <c r="E133" s="19">
        <v>8790</v>
      </c>
      <c r="F133" s="24">
        <v>1.52</v>
      </c>
      <c r="G133" s="19">
        <v>1100.22</v>
      </c>
      <c r="H133" s="16">
        <f t="shared" si="36"/>
        <v>2.12</v>
      </c>
      <c r="I133" s="16">
        <f>Лист1!F120</f>
        <v>1672</v>
      </c>
      <c r="J133" s="16">
        <f>Лист1!I120</f>
        <v>51.1</v>
      </c>
      <c r="K133" s="16">
        <f>Лист1!R120</f>
        <v>25</v>
      </c>
      <c r="L133" s="35">
        <v>214.94</v>
      </c>
      <c r="M133" s="16">
        <f>Лист1!V120</f>
        <v>27.81</v>
      </c>
      <c r="T133" s="7">
        <v>36831</v>
      </c>
      <c r="U133">
        <f t="shared" si="29"/>
        <v>1.3221755798177</v>
      </c>
      <c r="V133">
        <f t="shared" si="30"/>
        <v>26.877355755291386</v>
      </c>
      <c r="W133">
        <f t="shared" si="31"/>
        <v>3.9070555023892068</v>
      </c>
      <c r="X133">
        <f t="shared" si="32"/>
        <v>1.135625168761135</v>
      </c>
      <c r="Y133">
        <f t="shared" si="33"/>
        <v>24.461538461538463</v>
      </c>
      <c r="Z133">
        <f t="shared" si="34"/>
        <v>6.317265423677429</v>
      </c>
      <c r="AA133">
        <f t="shared" si="37"/>
        <v>14.615384615384615</v>
      </c>
      <c r="AB133">
        <f t="shared" si="38"/>
        <v>2.7955577438590735</v>
      </c>
      <c r="AC133">
        <f t="shared" si="39"/>
        <v>25</v>
      </c>
      <c r="AD133">
        <f t="shared" ref="AD133:AD164" si="42">100/(L$400/L133)</f>
        <v>9.1328197697886981</v>
      </c>
      <c r="AE133">
        <f t="shared" si="41"/>
        <v>26.877355755291386</v>
      </c>
    </row>
    <row r="134" spans="1:31" ht="15" thickBot="1" x14ac:dyDescent="0.35">
      <c r="A134" s="7">
        <v>36861</v>
      </c>
      <c r="B134" s="10">
        <v>1054.5999999999999</v>
      </c>
      <c r="C134" s="10">
        <v>28.03</v>
      </c>
      <c r="D134" s="19">
        <v>2723973176</v>
      </c>
      <c r="E134" s="19">
        <v>8790</v>
      </c>
      <c r="F134" s="24">
        <v>1.64</v>
      </c>
      <c r="G134" s="19">
        <v>1100.22</v>
      </c>
      <c r="H134" s="16">
        <f t="shared" si="36"/>
        <v>2.2399999999999998</v>
      </c>
      <c r="I134" s="16">
        <f>Лист1!F121</f>
        <v>1599</v>
      </c>
      <c r="J134" s="16">
        <f>Лист1!I121</f>
        <v>56.8</v>
      </c>
      <c r="K134" s="16">
        <f>Лист1!R121</f>
        <v>25</v>
      </c>
      <c r="L134" s="35">
        <v>214.94</v>
      </c>
      <c r="M134" s="16">
        <f>Лист1!V121</f>
        <v>28.03</v>
      </c>
      <c r="T134" s="7">
        <v>36861</v>
      </c>
      <c r="U134">
        <f t="shared" si="29"/>
        <v>1.3718677356117142</v>
      </c>
      <c r="V134">
        <f t="shared" si="30"/>
        <v>27.089977771334688</v>
      </c>
      <c r="W134">
        <f t="shared" si="31"/>
        <v>3.9070555023892068</v>
      </c>
      <c r="X134">
        <f t="shared" si="32"/>
        <v>1.135625168761135</v>
      </c>
      <c r="Y134">
        <f t="shared" si="33"/>
        <v>25.846153846153847</v>
      </c>
      <c r="Z134">
        <f t="shared" si="34"/>
        <v>6.317265423677429</v>
      </c>
      <c r="AA134">
        <f t="shared" si="37"/>
        <v>13.977272727272728</v>
      </c>
      <c r="AB134">
        <f t="shared" si="38"/>
        <v>3.1073909951310243</v>
      </c>
      <c r="AC134">
        <f t="shared" si="39"/>
        <v>25</v>
      </c>
      <c r="AD134">
        <f t="shared" si="42"/>
        <v>9.1328197697886981</v>
      </c>
      <c r="AE134">
        <f t="shared" si="41"/>
        <v>27.089977771334688</v>
      </c>
    </row>
    <row r="135" spans="1:31" ht="15" thickBot="1" x14ac:dyDescent="0.35">
      <c r="A135" s="7">
        <v>36892</v>
      </c>
      <c r="B135" s="10">
        <v>1150.5999999999999</v>
      </c>
      <c r="C135" s="10">
        <v>28.37</v>
      </c>
      <c r="D135" s="19">
        <v>2723973176</v>
      </c>
      <c r="E135" s="19">
        <v>8790</v>
      </c>
      <c r="F135" s="24">
        <v>2.76</v>
      </c>
      <c r="G135" s="19">
        <v>1100.22</v>
      </c>
      <c r="H135" s="16">
        <f t="shared" si="36"/>
        <v>3.36</v>
      </c>
      <c r="I135" s="16">
        <f>Лист1!F122</f>
        <v>1504</v>
      </c>
      <c r="J135" s="16">
        <f>Лист1!I122</f>
        <v>32.4</v>
      </c>
      <c r="K135" s="16">
        <f>Лист1!R122</f>
        <v>25</v>
      </c>
      <c r="L135" s="35">
        <v>214.94</v>
      </c>
      <c r="M135" s="16">
        <f>Лист1!V122</f>
        <v>28.37</v>
      </c>
      <c r="T135" s="7">
        <v>36892</v>
      </c>
      <c r="U135">
        <f t="shared" si="29"/>
        <v>1.4967485459841063</v>
      </c>
      <c r="V135">
        <f t="shared" si="30"/>
        <v>27.41857543249251</v>
      </c>
      <c r="W135">
        <f t="shared" si="31"/>
        <v>3.9070555023892068</v>
      </c>
      <c r="X135">
        <f t="shared" si="32"/>
        <v>1.135625168761135</v>
      </c>
      <c r="Y135">
        <f t="shared" si="33"/>
        <v>38.769230769230766</v>
      </c>
      <c r="Z135">
        <f t="shared" si="34"/>
        <v>6.317265423677429</v>
      </c>
      <c r="AA135">
        <f t="shared" si="37"/>
        <v>13.146853146853147</v>
      </c>
      <c r="AB135">
        <f t="shared" si="38"/>
        <v>1.7725258493353027</v>
      </c>
      <c r="AC135">
        <f t="shared" si="39"/>
        <v>25</v>
      </c>
      <c r="AD135">
        <f t="shared" si="42"/>
        <v>9.1328197697886981</v>
      </c>
      <c r="AE135">
        <f t="shared" si="41"/>
        <v>27.41857543249251</v>
      </c>
    </row>
    <row r="136" spans="1:31" ht="15" thickBot="1" x14ac:dyDescent="0.35">
      <c r="A136" s="7">
        <v>36923</v>
      </c>
      <c r="B136" s="10">
        <v>1090.0999999999999</v>
      </c>
      <c r="C136" s="10">
        <v>28.59</v>
      </c>
      <c r="D136" s="19">
        <v>2723973176</v>
      </c>
      <c r="E136" s="19">
        <v>8790</v>
      </c>
      <c r="F136" s="24">
        <v>2.2799999999999998</v>
      </c>
      <c r="G136" s="19">
        <v>1100.22</v>
      </c>
      <c r="H136" s="16">
        <f t="shared" si="36"/>
        <v>2.88</v>
      </c>
      <c r="I136" s="16">
        <f>Лист1!F123</f>
        <v>1537</v>
      </c>
      <c r="J136" s="16">
        <f>Лист1!I123</f>
        <v>37.6</v>
      </c>
      <c r="K136" s="16">
        <f>Лист1!R123</f>
        <v>25</v>
      </c>
      <c r="L136" s="35">
        <v>214.94</v>
      </c>
      <c r="M136" s="16">
        <f>Лист1!V123</f>
        <v>28.59</v>
      </c>
      <c r="T136" s="7">
        <v>36923</v>
      </c>
      <c r="U136">
        <f t="shared" si="29"/>
        <v>1.4180476186140052</v>
      </c>
      <c r="V136">
        <f t="shared" si="30"/>
        <v>27.631197448535808</v>
      </c>
      <c r="W136">
        <f t="shared" si="31"/>
        <v>3.9070555023892068</v>
      </c>
      <c r="X136">
        <f t="shared" si="32"/>
        <v>1.135625168761135</v>
      </c>
      <c r="Y136">
        <f t="shared" si="33"/>
        <v>33.230769230769226</v>
      </c>
      <c r="Z136">
        <f t="shared" si="34"/>
        <v>6.317265423677429</v>
      </c>
      <c r="AA136">
        <f t="shared" si="37"/>
        <v>13.435314685314685</v>
      </c>
      <c r="AB136">
        <f t="shared" si="38"/>
        <v>2.0570053066360305</v>
      </c>
      <c r="AC136">
        <f t="shared" si="39"/>
        <v>25</v>
      </c>
      <c r="AD136">
        <f t="shared" si="42"/>
        <v>9.1328197697886981</v>
      </c>
      <c r="AE136">
        <f t="shared" si="41"/>
        <v>27.631197448535808</v>
      </c>
    </row>
    <row r="137" spans="1:31" ht="15" thickBot="1" x14ac:dyDescent="0.35">
      <c r="A137" s="7">
        <v>36951</v>
      </c>
      <c r="B137" s="10">
        <v>1118.5</v>
      </c>
      <c r="C137" s="10">
        <v>28.68</v>
      </c>
      <c r="D137" s="19">
        <v>2723973176</v>
      </c>
      <c r="E137" s="19">
        <v>8790</v>
      </c>
      <c r="F137" s="24">
        <v>1.86</v>
      </c>
      <c r="G137" s="19">
        <v>1100.22</v>
      </c>
      <c r="H137" s="16">
        <f t="shared" si="36"/>
        <v>2.46</v>
      </c>
      <c r="I137" s="16">
        <f>Лист1!F124</f>
        <v>1438</v>
      </c>
      <c r="J137" s="16">
        <f>Лист1!I124</f>
        <v>45.8</v>
      </c>
      <c r="K137" s="16">
        <f>Лист1!R124</f>
        <v>25</v>
      </c>
      <c r="L137" s="35">
        <v>214.94</v>
      </c>
      <c r="M137" s="16">
        <f>Лист1!V124</f>
        <v>28.68</v>
      </c>
      <c r="T137" s="7">
        <v>36951</v>
      </c>
      <c r="U137">
        <f t="shared" si="29"/>
        <v>1.4549915250158378</v>
      </c>
      <c r="V137">
        <f t="shared" si="30"/>
        <v>27.718179182371699</v>
      </c>
      <c r="W137">
        <f t="shared" si="31"/>
        <v>3.9070555023892068</v>
      </c>
      <c r="X137">
        <f t="shared" si="32"/>
        <v>1.135625168761135</v>
      </c>
      <c r="Y137">
        <f t="shared" si="33"/>
        <v>28.384615384615387</v>
      </c>
      <c r="Z137">
        <f t="shared" si="34"/>
        <v>6.317265423677429</v>
      </c>
      <c r="AA137">
        <f t="shared" si="37"/>
        <v>12.56993006993007</v>
      </c>
      <c r="AB137">
        <f t="shared" si="38"/>
        <v>2.5056075277641008</v>
      </c>
      <c r="AC137">
        <f t="shared" si="39"/>
        <v>25</v>
      </c>
      <c r="AD137">
        <f t="shared" si="42"/>
        <v>9.1328197697886981</v>
      </c>
      <c r="AE137">
        <f t="shared" si="41"/>
        <v>27.718179182371699</v>
      </c>
    </row>
    <row r="138" spans="1:31" ht="15" thickBot="1" x14ac:dyDescent="0.35">
      <c r="A138" s="7">
        <v>36982</v>
      </c>
      <c r="B138" s="10">
        <v>1159.7</v>
      </c>
      <c r="C138" s="10">
        <v>28.85</v>
      </c>
      <c r="D138" s="19">
        <v>2723973176</v>
      </c>
      <c r="E138" s="19">
        <v>8790</v>
      </c>
      <c r="F138" s="24">
        <v>1.79</v>
      </c>
      <c r="G138" s="19">
        <v>1100.22</v>
      </c>
      <c r="H138" s="16">
        <f t="shared" si="36"/>
        <v>2.39</v>
      </c>
      <c r="I138" s="16">
        <f>Лист1!F125</f>
        <v>1459</v>
      </c>
      <c r="J138" s="16">
        <f>Лист1!I125</f>
        <v>45.9</v>
      </c>
      <c r="K138" s="16">
        <f>Лист1!R125</f>
        <v>25</v>
      </c>
      <c r="L138" s="35">
        <v>214.94</v>
      </c>
      <c r="M138" s="16">
        <f>Лист1!V125</f>
        <v>28.85</v>
      </c>
      <c r="T138" s="7">
        <v>36982</v>
      </c>
      <c r="U138">
        <f t="shared" si="29"/>
        <v>1.5085862061339894</v>
      </c>
      <c r="V138">
        <f t="shared" si="30"/>
        <v>27.882478012950617</v>
      </c>
      <c r="W138">
        <f t="shared" si="31"/>
        <v>3.9070555023892068</v>
      </c>
      <c r="X138">
        <f t="shared" si="32"/>
        <v>1.135625168761135</v>
      </c>
      <c r="Y138">
        <f t="shared" si="33"/>
        <v>27.576923076923077</v>
      </c>
      <c r="Z138">
        <f t="shared" si="34"/>
        <v>6.317265423677429</v>
      </c>
      <c r="AA138">
        <f t="shared" si="37"/>
        <v>12.753496503496503</v>
      </c>
      <c r="AB138">
        <f t="shared" si="38"/>
        <v>2.5110782865583454</v>
      </c>
      <c r="AC138">
        <f t="shared" si="39"/>
        <v>25</v>
      </c>
      <c r="AD138">
        <f t="shared" si="42"/>
        <v>9.1328197697886981</v>
      </c>
      <c r="AE138">
        <f t="shared" si="41"/>
        <v>27.882478012950617</v>
      </c>
    </row>
    <row r="139" spans="1:31" ht="15" thickBot="1" x14ac:dyDescent="0.35">
      <c r="A139" s="7">
        <v>37012</v>
      </c>
      <c r="B139" s="10">
        <v>1220.5</v>
      </c>
      <c r="C139" s="10">
        <v>29.03</v>
      </c>
      <c r="D139" s="19">
        <v>2723973176</v>
      </c>
      <c r="E139" s="19">
        <v>8790</v>
      </c>
      <c r="F139" s="24">
        <v>1.78</v>
      </c>
      <c r="G139" s="19">
        <v>1100.22</v>
      </c>
      <c r="H139" s="16">
        <f t="shared" si="36"/>
        <v>2.38</v>
      </c>
      <c r="I139" s="16">
        <f>Лист1!F126</f>
        <v>1389</v>
      </c>
      <c r="J139" s="16">
        <f>Лист1!I126</f>
        <v>51.6</v>
      </c>
      <c r="K139" s="16">
        <f>Лист1!R126</f>
        <v>25</v>
      </c>
      <c r="L139" s="35">
        <v>214.94</v>
      </c>
      <c r="M139" s="16">
        <f>Лист1!V126</f>
        <v>29.03</v>
      </c>
      <c r="T139" s="7">
        <v>37012</v>
      </c>
      <c r="U139">
        <f t="shared" si="29"/>
        <v>1.5876773860365041</v>
      </c>
      <c r="V139">
        <f t="shared" si="30"/>
        <v>28.056441480622404</v>
      </c>
      <c r="W139">
        <f t="shared" si="31"/>
        <v>3.9070555023892068</v>
      </c>
      <c r="X139">
        <f t="shared" si="32"/>
        <v>1.135625168761135</v>
      </c>
      <c r="Y139">
        <f t="shared" si="33"/>
        <v>27.46153846153846</v>
      </c>
      <c r="Z139">
        <f t="shared" si="34"/>
        <v>6.317265423677429</v>
      </c>
      <c r="AA139">
        <f t="shared" si="37"/>
        <v>12.141608391608392</v>
      </c>
      <c r="AB139">
        <f t="shared" si="38"/>
        <v>2.8229115378302967</v>
      </c>
      <c r="AC139">
        <f t="shared" si="39"/>
        <v>25</v>
      </c>
      <c r="AD139">
        <f t="shared" si="42"/>
        <v>9.1328197697886981</v>
      </c>
      <c r="AE139">
        <f t="shared" si="41"/>
        <v>28.056441480622404</v>
      </c>
    </row>
    <row r="140" spans="1:31" ht="15" thickBot="1" x14ac:dyDescent="0.35">
      <c r="A140" s="7">
        <v>37043</v>
      </c>
      <c r="B140" s="10">
        <v>1242.5999999999999</v>
      </c>
      <c r="C140" s="10">
        <v>29.11</v>
      </c>
      <c r="D140" s="19">
        <v>2723973176</v>
      </c>
      <c r="E140" s="19">
        <v>8790</v>
      </c>
      <c r="F140" s="24">
        <v>1.62</v>
      </c>
      <c r="G140" s="19">
        <v>1100.22</v>
      </c>
      <c r="H140" s="16">
        <f t="shared" si="36"/>
        <v>2.2200000000000002</v>
      </c>
      <c r="I140" s="16">
        <f>Лист1!F127</f>
        <v>1386</v>
      </c>
      <c r="J140" s="16">
        <f>Лист1!I127</f>
        <v>61.8</v>
      </c>
      <c r="K140" s="16">
        <f>Лист1!R127</f>
        <v>25</v>
      </c>
      <c r="L140" s="35">
        <v>214.94</v>
      </c>
      <c r="M140" s="16">
        <f>Лист1!V127</f>
        <v>29.11</v>
      </c>
      <c r="T140" s="7">
        <v>37043</v>
      </c>
      <c r="U140">
        <f t="shared" si="29"/>
        <v>1.6164259892576485</v>
      </c>
      <c r="V140">
        <f t="shared" si="30"/>
        <v>28.13375857736542</v>
      </c>
      <c r="W140">
        <f t="shared" si="31"/>
        <v>3.9070555023892068</v>
      </c>
      <c r="X140">
        <f t="shared" si="32"/>
        <v>1.135625168761135</v>
      </c>
      <c r="Y140">
        <f t="shared" si="33"/>
        <v>25.615384615384617</v>
      </c>
      <c r="Z140">
        <f t="shared" si="34"/>
        <v>6.317265423677429</v>
      </c>
      <c r="AA140">
        <f t="shared" si="37"/>
        <v>12.115384615384615</v>
      </c>
      <c r="AB140">
        <f t="shared" si="38"/>
        <v>3.3809289348432623</v>
      </c>
      <c r="AC140">
        <f t="shared" si="39"/>
        <v>25</v>
      </c>
      <c r="AD140">
        <f t="shared" si="42"/>
        <v>9.1328197697886981</v>
      </c>
      <c r="AE140">
        <f t="shared" si="41"/>
        <v>28.13375857736542</v>
      </c>
    </row>
    <row r="141" spans="1:31" ht="15" thickBot="1" x14ac:dyDescent="0.35">
      <c r="A141" s="7">
        <v>37073</v>
      </c>
      <c r="B141" s="10">
        <v>1301.3</v>
      </c>
      <c r="C141" s="10">
        <v>29.22</v>
      </c>
      <c r="D141" s="19">
        <v>2723973176</v>
      </c>
      <c r="E141" s="19">
        <v>8790</v>
      </c>
      <c r="F141" s="24">
        <v>0.45</v>
      </c>
      <c r="G141" s="19">
        <v>1100.22</v>
      </c>
      <c r="H141" s="16">
        <f t="shared" si="36"/>
        <v>1.05</v>
      </c>
      <c r="I141" s="16">
        <f>Лист1!F128</f>
        <v>1049</v>
      </c>
      <c r="J141" s="16">
        <f>Лист1!I128</f>
        <v>65.400000000000006</v>
      </c>
      <c r="K141" s="16">
        <f>Лист1!R128</f>
        <v>25</v>
      </c>
      <c r="L141" s="35">
        <v>214.94</v>
      </c>
      <c r="M141" s="16">
        <f>Лист1!V128</f>
        <v>29.22</v>
      </c>
      <c r="T141" s="7">
        <v>37073</v>
      </c>
      <c r="U141">
        <f t="shared" si="29"/>
        <v>1.6927854014332675</v>
      </c>
      <c r="V141">
        <f t="shared" si="30"/>
        <v>28.240069585387069</v>
      </c>
      <c r="W141">
        <f t="shared" si="31"/>
        <v>3.9070555023892068</v>
      </c>
      <c r="X141">
        <f t="shared" si="32"/>
        <v>1.135625168761135</v>
      </c>
      <c r="Y141">
        <f t="shared" si="33"/>
        <v>12.115384615384617</v>
      </c>
      <c r="Z141">
        <f t="shared" si="34"/>
        <v>6.317265423677429</v>
      </c>
      <c r="AA141">
        <f t="shared" si="37"/>
        <v>9.16958041958042</v>
      </c>
      <c r="AB141">
        <f t="shared" si="38"/>
        <v>3.5778762514360745</v>
      </c>
      <c r="AC141">
        <f t="shared" si="39"/>
        <v>25</v>
      </c>
      <c r="AD141">
        <f t="shared" si="42"/>
        <v>9.1328197697886981</v>
      </c>
      <c r="AE141">
        <f t="shared" si="41"/>
        <v>28.240069585387069</v>
      </c>
    </row>
    <row r="142" spans="1:31" ht="15" thickBot="1" x14ac:dyDescent="0.35">
      <c r="A142" s="7">
        <v>37104</v>
      </c>
      <c r="B142" s="10">
        <v>1337.4</v>
      </c>
      <c r="C142" s="10">
        <v>29.34</v>
      </c>
      <c r="D142" s="19">
        <v>2723973176</v>
      </c>
      <c r="E142" s="19">
        <v>8790</v>
      </c>
      <c r="F142" s="24">
        <v>0.01</v>
      </c>
      <c r="G142" s="19">
        <v>1100.22</v>
      </c>
      <c r="H142" s="16">
        <f t="shared" si="36"/>
        <v>0.61</v>
      </c>
      <c r="I142" s="16">
        <f>Лист1!F129</f>
        <v>927</v>
      </c>
      <c r="J142" s="16">
        <f>Лист1!I129</f>
        <v>70.400000000000006</v>
      </c>
      <c r="K142" s="16">
        <f>Лист1!R129</f>
        <v>25</v>
      </c>
      <c r="L142" s="35">
        <v>214.94</v>
      </c>
      <c r="M142" s="16">
        <f>Лист1!V129</f>
        <v>29.34</v>
      </c>
      <c r="T142" s="7">
        <v>37104</v>
      </c>
      <c r="U142">
        <f t="shared" si="29"/>
        <v>1.7397457895003858</v>
      </c>
      <c r="V142">
        <f t="shared" si="30"/>
        <v>28.356045230501593</v>
      </c>
      <c r="W142">
        <f t="shared" si="31"/>
        <v>3.9070555023892068</v>
      </c>
      <c r="X142">
        <f t="shared" si="32"/>
        <v>1.135625168761135</v>
      </c>
      <c r="Y142">
        <f t="shared" si="33"/>
        <v>7.0384615384615383</v>
      </c>
      <c r="Z142">
        <f t="shared" si="34"/>
        <v>6.317265423677429</v>
      </c>
      <c r="AA142">
        <f t="shared" si="37"/>
        <v>8.1031468531468533</v>
      </c>
      <c r="AB142">
        <f t="shared" si="38"/>
        <v>3.8514141911483124</v>
      </c>
      <c r="AC142">
        <f t="shared" si="39"/>
        <v>25</v>
      </c>
      <c r="AD142">
        <f t="shared" si="42"/>
        <v>9.1328197697886981</v>
      </c>
      <c r="AE142">
        <f t="shared" si="41"/>
        <v>28.356045230501593</v>
      </c>
    </row>
    <row r="143" spans="1:31" ht="15" thickBot="1" x14ac:dyDescent="0.35">
      <c r="A143" s="7">
        <v>37135</v>
      </c>
      <c r="B143" s="10">
        <v>1374.5</v>
      </c>
      <c r="C143" s="10">
        <v>29.43</v>
      </c>
      <c r="D143" s="19">
        <v>2723973176</v>
      </c>
      <c r="E143" s="19">
        <v>8790</v>
      </c>
      <c r="F143" s="24">
        <v>0.6</v>
      </c>
      <c r="G143" s="19">
        <v>1100.22</v>
      </c>
      <c r="H143" s="16">
        <f t="shared" si="36"/>
        <v>1.2</v>
      </c>
      <c r="I143" s="16">
        <f>Лист1!F130</f>
        <v>952</v>
      </c>
      <c r="J143" s="16">
        <f>Лист1!I130</f>
        <v>73</v>
      </c>
      <c r="K143" s="16">
        <f>Лист1!R130</f>
        <v>25</v>
      </c>
      <c r="L143" s="16">
        <f>Лист1!U130</f>
        <v>214.94</v>
      </c>
      <c r="M143" s="16">
        <f>Лист1!V130</f>
        <v>29.43</v>
      </c>
      <c r="T143" s="7">
        <v>37135</v>
      </c>
      <c r="U143">
        <f t="shared" si="29"/>
        <v>1.7880070193422162</v>
      </c>
      <c r="V143">
        <f t="shared" si="30"/>
        <v>28.443026964337488</v>
      </c>
      <c r="W143">
        <f t="shared" si="31"/>
        <v>3.9070555023892068</v>
      </c>
      <c r="X143">
        <f t="shared" si="32"/>
        <v>1.135625168761135</v>
      </c>
      <c r="Y143">
        <f t="shared" si="33"/>
        <v>13.846153846153845</v>
      </c>
      <c r="Z143">
        <f t="shared" si="34"/>
        <v>6.317265423677429</v>
      </c>
      <c r="AA143">
        <f t="shared" si="37"/>
        <v>8.3216783216783217</v>
      </c>
      <c r="AB143">
        <f t="shared" si="38"/>
        <v>3.993653919798676</v>
      </c>
      <c r="AC143">
        <f t="shared" si="39"/>
        <v>25</v>
      </c>
      <c r="AD143">
        <f t="shared" si="42"/>
        <v>9.1328197697886981</v>
      </c>
      <c r="AE143">
        <f t="shared" si="41"/>
        <v>28.443026964337488</v>
      </c>
    </row>
    <row r="144" spans="1:31" ht="15" thickBot="1" x14ac:dyDescent="0.35">
      <c r="A144" s="7">
        <v>37165</v>
      </c>
      <c r="B144" s="10">
        <v>1421.6</v>
      </c>
      <c r="C144" s="10">
        <v>29.54</v>
      </c>
      <c r="D144" s="19">
        <v>2723973176</v>
      </c>
      <c r="E144" s="19">
        <v>8790</v>
      </c>
      <c r="F144" s="24">
        <v>1.0900000000000001</v>
      </c>
      <c r="G144" s="19">
        <v>1100.22</v>
      </c>
      <c r="H144" s="16">
        <f t="shared" si="36"/>
        <v>1.69</v>
      </c>
      <c r="I144" s="16">
        <f>Лист1!F131</f>
        <v>861</v>
      </c>
      <c r="J144" s="16">
        <f>Лист1!I131</f>
        <v>69.3</v>
      </c>
      <c r="K144" s="16">
        <f>Лист1!R131</f>
        <v>25</v>
      </c>
      <c r="L144" s="16">
        <f>Лист1!U131</f>
        <v>196.13</v>
      </c>
      <c r="M144" s="16">
        <f>Лист1!V131</f>
        <v>29.54</v>
      </c>
      <c r="T144" s="7">
        <v>37165</v>
      </c>
      <c r="U144">
        <f t="shared" si="29"/>
        <v>1.8492766669311709</v>
      </c>
      <c r="V144">
        <f t="shared" si="30"/>
        <v>28.549337972359137</v>
      </c>
      <c r="W144">
        <f t="shared" si="31"/>
        <v>3.9070555023892068</v>
      </c>
      <c r="X144">
        <f t="shared" si="32"/>
        <v>1.135625168761135</v>
      </c>
      <c r="Y144">
        <f t="shared" si="33"/>
        <v>19.5</v>
      </c>
      <c r="Z144">
        <f t="shared" si="34"/>
        <v>6.317265423677429</v>
      </c>
      <c r="AA144">
        <f t="shared" si="37"/>
        <v>7.5262237762237767</v>
      </c>
      <c r="AB144">
        <f t="shared" si="38"/>
        <v>3.7912358444116196</v>
      </c>
      <c r="AC144">
        <f t="shared" si="39"/>
        <v>25</v>
      </c>
      <c r="AD144">
        <f t="shared" si="42"/>
        <v>8.3335811921869229</v>
      </c>
      <c r="AE144">
        <f t="shared" si="41"/>
        <v>28.549337972359137</v>
      </c>
    </row>
    <row r="145" spans="1:31" ht="15" thickBot="1" x14ac:dyDescent="0.35">
      <c r="A145" s="7">
        <v>37196</v>
      </c>
      <c r="B145" s="10">
        <v>1449.8</v>
      </c>
      <c r="C145" s="10">
        <v>29.8</v>
      </c>
      <c r="D145" s="19">
        <v>2723973176</v>
      </c>
      <c r="E145" s="19">
        <v>8790</v>
      </c>
      <c r="F145" s="24">
        <v>1.36</v>
      </c>
      <c r="G145" s="19">
        <v>1100.22</v>
      </c>
      <c r="H145" s="16">
        <f t="shared" si="36"/>
        <v>1.96</v>
      </c>
      <c r="I145" s="16">
        <f>Лист1!F132</f>
        <v>868</v>
      </c>
      <c r="J145" s="16">
        <f>Лист1!I132</f>
        <v>68</v>
      </c>
      <c r="K145" s="16">
        <f>Лист1!R132</f>
        <v>25</v>
      </c>
      <c r="L145" s="16">
        <f>Лист1!U132</f>
        <v>196.39</v>
      </c>
      <c r="M145" s="16">
        <f>Лист1!V132</f>
        <v>29.8</v>
      </c>
      <c r="T145" s="7">
        <v>37196</v>
      </c>
      <c r="U145">
        <f t="shared" si="29"/>
        <v>1.8859604049780612</v>
      </c>
      <c r="V145">
        <f t="shared" si="30"/>
        <v>28.800618536773946</v>
      </c>
      <c r="W145">
        <f t="shared" si="31"/>
        <v>3.9070555023892068</v>
      </c>
      <c r="X145">
        <f t="shared" si="32"/>
        <v>1.135625168761135</v>
      </c>
      <c r="Y145">
        <f t="shared" si="33"/>
        <v>22.615384615384617</v>
      </c>
      <c r="Z145">
        <f t="shared" si="34"/>
        <v>6.317265423677429</v>
      </c>
      <c r="AA145">
        <f t="shared" si="37"/>
        <v>7.5874125874125875</v>
      </c>
      <c r="AB145">
        <f t="shared" si="38"/>
        <v>3.7201159800864376</v>
      </c>
      <c r="AC145">
        <f t="shared" si="39"/>
        <v>25</v>
      </c>
      <c r="AD145">
        <f t="shared" si="42"/>
        <v>8.3446286153754645</v>
      </c>
      <c r="AE145">
        <f t="shared" si="41"/>
        <v>28.800618536773946</v>
      </c>
    </row>
    <row r="146" spans="1:31" ht="15" thickBot="1" x14ac:dyDescent="0.35">
      <c r="A146" s="7">
        <v>37226</v>
      </c>
      <c r="B146" s="10">
        <v>1448.2</v>
      </c>
      <c r="C146" s="10">
        <v>30.1</v>
      </c>
      <c r="D146" s="19">
        <v>2723973176</v>
      </c>
      <c r="E146" s="19">
        <v>8790</v>
      </c>
      <c r="F146" s="24">
        <v>1.6</v>
      </c>
      <c r="G146" s="19">
        <v>1100.22</v>
      </c>
      <c r="H146" s="16">
        <f t="shared" si="36"/>
        <v>2.2000000000000002</v>
      </c>
      <c r="I146" s="16">
        <f>Лист1!F133</f>
        <v>876</v>
      </c>
      <c r="J146" s="16">
        <f>Лист1!I133</f>
        <v>75.7</v>
      </c>
      <c r="K146" s="16">
        <f>Лист1!R133</f>
        <v>25</v>
      </c>
      <c r="L146" s="16">
        <f>Лист1!U133</f>
        <v>199.21</v>
      </c>
      <c r="M146" s="16">
        <f>Лист1!V133</f>
        <v>30.1</v>
      </c>
      <c r="T146" s="7">
        <v>37226</v>
      </c>
      <c r="U146">
        <f t="shared" si="29"/>
        <v>1.8838790581385214</v>
      </c>
      <c r="V146">
        <f t="shared" si="30"/>
        <v>29.09055764956026</v>
      </c>
      <c r="W146">
        <f t="shared" si="31"/>
        <v>3.9070555023892068</v>
      </c>
      <c r="X146">
        <f t="shared" si="32"/>
        <v>1.135625168761135</v>
      </c>
      <c r="Y146">
        <f t="shared" si="33"/>
        <v>25.384615384615387</v>
      </c>
      <c r="Z146">
        <f t="shared" si="34"/>
        <v>6.317265423677429</v>
      </c>
      <c r="AA146">
        <f t="shared" si="37"/>
        <v>7.6573426573426575</v>
      </c>
      <c r="AB146">
        <f t="shared" si="38"/>
        <v>4.1413644072432847</v>
      </c>
      <c r="AC146">
        <f t="shared" si="39"/>
        <v>25</v>
      </c>
      <c r="AD146">
        <f t="shared" si="42"/>
        <v>8.4644506668819499</v>
      </c>
      <c r="AE146">
        <f t="shared" si="41"/>
        <v>29.09055764956026</v>
      </c>
    </row>
    <row r="147" spans="1:31" ht="15" thickBot="1" x14ac:dyDescent="0.35">
      <c r="A147" s="7">
        <v>37257</v>
      </c>
      <c r="B147" s="10">
        <v>1609.4</v>
      </c>
      <c r="C147" s="10">
        <v>30.47</v>
      </c>
      <c r="D147" s="19">
        <v>2723973176</v>
      </c>
      <c r="E147" s="19">
        <v>8790</v>
      </c>
      <c r="F147" s="24">
        <v>3.09</v>
      </c>
      <c r="G147" s="19">
        <v>1100.22</v>
      </c>
      <c r="H147" s="16">
        <f t="shared" si="36"/>
        <v>3.69</v>
      </c>
      <c r="I147" s="16">
        <f>Лист1!F134</f>
        <v>908</v>
      </c>
      <c r="J147" s="16">
        <f>Лист1!I134</f>
        <v>39.200000000000003</v>
      </c>
      <c r="K147" s="16">
        <f>Лист1!R134</f>
        <v>25</v>
      </c>
      <c r="L147" s="16">
        <f>Лист1!U134</f>
        <v>191.45</v>
      </c>
      <c r="M147" s="16">
        <f>Лист1!V134</f>
        <v>30.47</v>
      </c>
      <c r="T147" s="7">
        <v>37257</v>
      </c>
      <c r="U147">
        <f t="shared" si="29"/>
        <v>2.093574752222163</v>
      </c>
      <c r="V147">
        <f t="shared" si="30"/>
        <v>29.448149221996715</v>
      </c>
      <c r="W147">
        <f t="shared" si="31"/>
        <v>3.9070555023892068</v>
      </c>
      <c r="X147">
        <f t="shared" si="32"/>
        <v>1.135625168761135</v>
      </c>
      <c r="Y147">
        <f t="shared" si="33"/>
        <v>42.576923076923073</v>
      </c>
      <c r="Z147">
        <f t="shared" si="34"/>
        <v>6.317265423677429</v>
      </c>
      <c r="AA147">
        <f t="shared" si="37"/>
        <v>7.9370629370629375</v>
      </c>
      <c r="AB147">
        <f t="shared" si="38"/>
        <v>2.1445374473439465</v>
      </c>
      <c r="AC147">
        <f t="shared" si="39"/>
        <v>25</v>
      </c>
      <c r="AD147">
        <f t="shared" si="42"/>
        <v>8.13472757479318</v>
      </c>
      <c r="AE147">
        <f t="shared" si="41"/>
        <v>29.448149221996715</v>
      </c>
    </row>
    <row r="148" spans="1:31" ht="15" thickBot="1" x14ac:dyDescent="0.35">
      <c r="A148" s="7">
        <v>37288</v>
      </c>
      <c r="B148" s="10">
        <v>1511.2</v>
      </c>
      <c r="C148" s="10">
        <v>30.81</v>
      </c>
      <c r="D148" s="19">
        <v>2723973176</v>
      </c>
      <c r="E148" s="19">
        <v>8790</v>
      </c>
      <c r="F148" s="24">
        <v>1.1599999999999999</v>
      </c>
      <c r="G148" s="19">
        <v>1100.22</v>
      </c>
      <c r="H148" s="16">
        <f t="shared" si="36"/>
        <v>1.7599999999999998</v>
      </c>
      <c r="I148" s="16">
        <f>Лист1!F135</f>
        <v>1031</v>
      </c>
      <c r="J148" s="16">
        <f>Лист1!I135</f>
        <v>43.9</v>
      </c>
      <c r="K148" s="16">
        <f>Лист1!R135</f>
        <v>25</v>
      </c>
      <c r="L148" s="16">
        <f>Лист1!U135</f>
        <v>223.97</v>
      </c>
      <c r="M148" s="16">
        <f>Лист1!V135</f>
        <v>30.81</v>
      </c>
      <c r="T148" s="7">
        <v>37288</v>
      </c>
      <c r="U148">
        <f t="shared" si="29"/>
        <v>1.9658320899454036</v>
      </c>
      <c r="V148">
        <f t="shared" si="30"/>
        <v>29.776746883154537</v>
      </c>
      <c r="W148">
        <f t="shared" si="31"/>
        <v>3.9070555023892068</v>
      </c>
      <c r="X148">
        <f t="shared" si="32"/>
        <v>1.135625168761135</v>
      </c>
      <c r="Y148">
        <f t="shared" si="33"/>
        <v>20.307692307692303</v>
      </c>
      <c r="Z148">
        <f t="shared" si="34"/>
        <v>6.317265423677429</v>
      </c>
      <c r="AA148">
        <f t="shared" si="37"/>
        <v>9.0122377622377616</v>
      </c>
      <c r="AB148">
        <f t="shared" si="38"/>
        <v>2.4016631106734501</v>
      </c>
      <c r="AC148">
        <f t="shared" si="39"/>
        <v>25</v>
      </c>
      <c r="AD148">
        <f t="shared" si="42"/>
        <v>9.5165052751445742</v>
      </c>
      <c r="AE148">
        <f t="shared" si="41"/>
        <v>29.776746883154537</v>
      </c>
    </row>
    <row r="149" spans="1:31" ht="15" thickBot="1" x14ac:dyDescent="0.35">
      <c r="A149" s="7">
        <v>37316</v>
      </c>
      <c r="B149" s="10">
        <v>1532.8</v>
      </c>
      <c r="C149" s="10">
        <v>31.06</v>
      </c>
      <c r="D149" s="19">
        <v>2723973176</v>
      </c>
      <c r="E149" s="19">
        <v>8790</v>
      </c>
      <c r="F149" s="24">
        <v>1.08</v>
      </c>
      <c r="G149" s="19">
        <v>1100.22</v>
      </c>
      <c r="H149" s="16">
        <f t="shared" si="36"/>
        <v>1.6800000000000002</v>
      </c>
      <c r="I149" s="16">
        <f>Лист1!F136</f>
        <v>1082</v>
      </c>
      <c r="J149" s="16">
        <f>Лист1!I136</f>
        <v>53.2</v>
      </c>
      <c r="K149" s="16">
        <f>Лист1!R136</f>
        <v>25</v>
      </c>
      <c r="L149" s="16">
        <f>Лист1!U136</f>
        <v>235.48</v>
      </c>
      <c r="M149" s="16">
        <f>Лист1!V136</f>
        <v>31.06</v>
      </c>
      <c r="T149" s="7">
        <v>37316</v>
      </c>
      <c r="U149">
        <f t="shared" si="29"/>
        <v>1.9939302722791918</v>
      </c>
      <c r="V149">
        <f t="shared" si="30"/>
        <v>30.018362810476464</v>
      </c>
      <c r="W149">
        <f t="shared" si="31"/>
        <v>3.9070555023892068</v>
      </c>
      <c r="X149">
        <f t="shared" si="32"/>
        <v>1.135625168761135</v>
      </c>
      <c r="Y149">
        <f t="shared" si="33"/>
        <v>19.384615384615387</v>
      </c>
      <c r="Z149">
        <f t="shared" si="34"/>
        <v>6.317265423677429</v>
      </c>
      <c r="AA149">
        <f t="shared" si="37"/>
        <v>9.4580419580419584</v>
      </c>
      <c r="AB149">
        <f t="shared" si="38"/>
        <v>2.9104436785382135</v>
      </c>
      <c r="AC149">
        <f t="shared" si="39"/>
        <v>25</v>
      </c>
      <c r="AD149">
        <f t="shared" si="42"/>
        <v>10.005566201683459</v>
      </c>
      <c r="AE149">
        <f t="shared" si="41"/>
        <v>30.018362810476464</v>
      </c>
    </row>
    <row r="150" spans="1:31" ht="15" thickBot="1" x14ac:dyDescent="0.35">
      <c r="A150" s="7">
        <v>37347</v>
      </c>
      <c r="B150" s="10">
        <v>1574.1</v>
      </c>
      <c r="C150" s="10">
        <v>31.17</v>
      </c>
      <c r="D150" s="19">
        <v>2723973176</v>
      </c>
      <c r="E150" s="19">
        <v>8790</v>
      </c>
      <c r="F150" s="24">
        <v>1.1599999999999999</v>
      </c>
      <c r="G150" s="19">
        <v>1100.22</v>
      </c>
      <c r="H150" s="16">
        <f t="shared" si="36"/>
        <v>1.7599999999999998</v>
      </c>
      <c r="I150" s="16">
        <f>Лист1!F137</f>
        <v>1027</v>
      </c>
      <c r="J150" s="16">
        <f>Лист1!I137</f>
        <v>54</v>
      </c>
      <c r="K150" s="16">
        <f>Лист1!R137</f>
        <v>23</v>
      </c>
      <c r="L150" s="16">
        <f>Лист1!U137</f>
        <v>293.13</v>
      </c>
      <c r="M150" s="16">
        <f>Лист1!V137</f>
        <v>31.17</v>
      </c>
      <c r="T150" s="7">
        <v>37347</v>
      </c>
      <c r="U150">
        <f t="shared" si="29"/>
        <v>2.0476550375748146</v>
      </c>
      <c r="V150">
        <f t="shared" si="30"/>
        <v>30.124673818498117</v>
      </c>
      <c r="W150">
        <f t="shared" si="31"/>
        <v>3.9070555023892068</v>
      </c>
      <c r="X150">
        <f t="shared" si="32"/>
        <v>1.135625168761135</v>
      </c>
      <c r="Y150">
        <f t="shared" si="33"/>
        <v>20.307692307692303</v>
      </c>
      <c r="Z150">
        <f t="shared" si="34"/>
        <v>6.317265423677429</v>
      </c>
      <c r="AA150">
        <f t="shared" si="37"/>
        <v>8.9772727272727266</v>
      </c>
      <c r="AB150">
        <f t="shared" si="38"/>
        <v>2.954209748892171</v>
      </c>
      <c r="AC150">
        <f t="shared" si="39"/>
        <v>23</v>
      </c>
      <c r="AD150">
        <f t="shared" si="42"/>
        <v>12.455119843296551</v>
      </c>
      <c r="AE150">
        <f t="shared" si="41"/>
        <v>30.124673818498117</v>
      </c>
    </row>
    <row r="151" spans="1:31" ht="15" thickBot="1" x14ac:dyDescent="0.35">
      <c r="A151" s="7">
        <v>37377</v>
      </c>
      <c r="B151" s="10">
        <v>1630.7</v>
      </c>
      <c r="C151" s="10">
        <v>31.25</v>
      </c>
      <c r="D151" s="19">
        <v>2723973176</v>
      </c>
      <c r="E151" s="19">
        <v>8790</v>
      </c>
      <c r="F151" s="24">
        <v>1.69</v>
      </c>
      <c r="G151" s="19">
        <v>1100.22</v>
      </c>
      <c r="H151" s="16">
        <f t="shared" si="36"/>
        <v>2.29</v>
      </c>
      <c r="I151" s="16">
        <f>Лист1!F138</f>
        <v>1042</v>
      </c>
      <c r="J151" s="16">
        <f>Лист1!I138</f>
        <v>61.3</v>
      </c>
      <c r="K151" s="16">
        <f>Лист1!R138</f>
        <v>23</v>
      </c>
      <c r="L151" s="16">
        <f>Лист1!U138</f>
        <v>294.33</v>
      </c>
      <c r="M151" s="16">
        <f>Лист1!V138</f>
        <v>31.25</v>
      </c>
      <c r="T151" s="7">
        <v>37377</v>
      </c>
      <c r="U151">
        <f t="shared" si="29"/>
        <v>2.1212826820235375</v>
      </c>
      <c r="V151">
        <f t="shared" si="30"/>
        <v>30.201990915241137</v>
      </c>
      <c r="W151">
        <f t="shared" si="31"/>
        <v>3.9070555023892068</v>
      </c>
      <c r="X151">
        <f t="shared" si="32"/>
        <v>1.135625168761135</v>
      </c>
      <c r="Y151">
        <f t="shared" si="33"/>
        <v>26.423076923076927</v>
      </c>
      <c r="Z151">
        <f t="shared" si="34"/>
        <v>6.317265423677429</v>
      </c>
      <c r="AA151">
        <f t="shared" si="37"/>
        <v>9.1083916083916083</v>
      </c>
      <c r="AB151">
        <f t="shared" si="38"/>
        <v>3.3535751408720387</v>
      </c>
      <c r="AC151">
        <f t="shared" si="39"/>
        <v>23</v>
      </c>
      <c r="AD151">
        <f t="shared" si="42"/>
        <v>12.506107950320589</v>
      </c>
      <c r="AE151">
        <f t="shared" si="41"/>
        <v>30.201990915241137</v>
      </c>
    </row>
    <row r="152" spans="1:31" ht="15" thickBot="1" x14ac:dyDescent="0.35">
      <c r="A152" s="7">
        <v>37408</v>
      </c>
      <c r="B152" s="10">
        <v>1700.2</v>
      </c>
      <c r="C152" s="10">
        <v>31.4</v>
      </c>
      <c r="D152" s="19">
        <v>2723973176</v>
      </c>
      <c r="E152" s="19">
        <v>8790</v>
      </c>
      <c r="F152" s="24">
        <v>0.53</v>
      </c>
      <c r="G152" s="19">
        <v>1100.22</v>
      </c>
      <c r="H152" s="16">
        <f t="shared" si="36"/>
        <v>1.1299999999999999</v>
      </c>
      <c r="I152" s="16">
        <f>Лист1!F139</f>
        <v>1005</v>
      </c>
      <c r="J152" s="16">
        <f>Лист1!I139</f>
        <v>73.5</v>
      </c>
      <c r="K152" s="16">
        <f>Лист1!R139</f>
        <v>23</v>
      </c>
      <c r="L152" s="16">
        <f>Лист1!U139</f>
        <v>334.24</v>
      </c>
      <c r="M152" s="16">
        <f>Лист1!V139</f>
        <v>31.4</v>
      </c>
      <c r="T152" s="7">
        <v>37408</v>
      </c>
      <c r="U152">
        <f t="shared" si="29"/>
        <v>2.2116911853660506</v>
      </c>
      <c r="V152">
        <f t="shared" si="30"/>
        <v>30.346960471634286</v>
      </c>
      <c r="W152">
        <f t="shared" si="31"/>
        <v>3.9070555023892068</v>
      </c>
      <c r="X152">
        <f t="shared" si="32"/>
        <v>1.135625168761135</v>
      </c>
      <c r="Y152">
        <f t="shared" si="33"/>
        <v>13.038461538461537</v>
      </c>
      <c r="Z152">
        <f t="shared" si="34"/>
        <v>6.317265423677429</v>
      </c>
      <c r="AA152">
        <f t="shared" si="37"/>
        <v>8.784965034965035</v>
      </c>
      <c r="AB152">
        <f t="shared" si="38"/>
        <v>4.0210077137698992</v>
      </c>
      <c r="AC152">
        <f t="shared" si="39"/>
        <v>23</v>
      </c>
      <c r="AD152">
        <f t="shared" si="42"/>
        <v>14.201887409761676</v>
      </c>
      <c r="AE152">
        <f t="shared" si="41"/>
        <v>30.346960471634286</v>
      </c>
    </row>
    <row r="153" spans="1:31" ht="15" thickBot="1" x14ac:dyDescent="0.35">
      <c r="A153" s="7">
        <v>37438</v>
      </c>
      <c r="B153" s="10">
        <v>1764.1</v>
      </c>
      <c r="C153" s="10">
        <v>31.51</v>
      </c>
      <c r="D153" s="19">
        <v>2723973176</v>
      </c>
      <c r="E153" s="19">
        <v>8790</v>
      </c>
      <c r="F153" s="24">
        <v>0.72</v>
      </c>
      <c r="G153" s="19">
        <v>1100.22</v>
      </c>
      <c r="H153" s="16">
        <f t="shared" si="36"/>
        <v>1.3199999999999998</v>
      </c>
      <c r="I153" s="16">
        <f>Лист1!F140</f>
        <v>968</v>
      </c>
      <c r="J153" s="16">
        <f>Лист1!I140</f>
        <v>78.599999999999994</v>
      </c>
      <c r="K153" s="16">
        <f>Лист1!R140</f>
        <v>23</v>
      </c>
      <c r="L153" s="16">
        <f>Лист1!U140</f>
        <v>393.95</v>
      </c>
      <c r="M153" s="16">
        <f>Лист1!V140</f>
        <v>31.51</v>
      </c>
      <c r="T153" s="7">
        <v>37438</v>
      </c>
      <c r="U153">
        <f t="shared" si="29"/>
        <v>2.2948149747701736</v>
      </c>
      <c r="V153">
        <f t="shared" si="30"/>
        <v>30.453271479655939</v>
      </c>
      <c r="W153">
        <f t="shared" si="31"/>
        <v>3.9070555023892068</v>
      </c>
      <c r="X153">
        <f t="shared" si="32"/>
        <v>1.135625168761135</v>
      </c>
      <c r="Y153">
        <f t="shared" si="33"/>
        <v>15.23076923076923</v>
      </c>
      <c r="Z153">
        <f t="shared" si="34"/>
        <v>6.317265423677429</v>
      </c>
      <c r="AA153">
        <f t="shared" si="37"/>
        <v>8.4615384615384617</v>
      </c>
      <c r="AB153">
        <f t="shared" si="38"/>
        <v>4.3000164122763822</v>
      </c>
      <c r="AC153">
        <f t="shared" si="39"/>
        <v>23</v>
      </c>
      <c r="AD153">
        <f t="shared" si="42"/>
        <v>16.738970635099363</v>
      </c>
      <c r="AE153">
        <f t="shared" si="41"/>
        <v>30.453271479655939</v>
      </c>
    </row>
    <row r="154" spans="1:31" ht="15" thickBot="1" x14ac:dyDescent="0.35">
      <c r="A154" s="7">
        <v>37469</v>
      </c>
      <c r="B154" s="10">
        <v>1790.2</v>
      </c>
      <c r="C154" s="10">
        <v>31.55</v>
      </c>
      <c r="D154" s="19">
        <v>2723973176</v>
      </c>
      <c r="E154" s="19">
        <v>8790</v>
      </c>
      <c r="F154" s="24">
        <v>0.09</v>
      </c>
      <c r="G154" s="19">
        <v>1100.22</v>
      </c>
      <c r="H154" s="16">
        <f t="shared" si="36"/>
        <v>0.69</v>
      </c>
      <c r="I154" s="16">
        <f>Лист1!F141</f>
        <v>1036</v>
      </c>
      <c r="J154" s="16">
        <f>Лист1!I141</f>
        <v>85</v>
      </c>
      <c r="K154" s="16">
        <f>Лист1!R141</f>
        <v>21</v>
      </c>
      <c r="L154" s="16">
        <f>Лист1!U141</f>
        <v>421.02</v>
      </c>
      <c r="M154" s="16">
        <f>Лист1!V141</f>
        <v>31.55</v>
      </c>
      <c r="T154" s="7">
        <v>37469</v>
      </c>
      <c r="U154">
        <f t="shared" si="29"/>
        <v>2.3287669450901678</v>
      </c>
      <c r="V154">
        <f t="shared" si="30"/>
        <v>30.491930028027451</v>
      </c>
      <c r="W154">
        <f t="shared" si="31"/>
        <v>3.9070555023892068</v>
      </c>
      <c r="X154">
        <f t="shared" si="32"/>
        <v>1.135625168761135</v>
      </c>
      <c r="Y154">
        <f t="shared" si="33"/>
        <v>7.9615384615384608</v>
      </c>
      <c r="Z154">
        <f t="shared" si="34"/>
        <v>6.317265423677429</v>
      </c>
      <c r="AA154">
        <f t="shared" si="37"/>
        <v>9.0559440559440567</v>
      </c>
      <c r="AB154">
        <f t="shared" si="38"/>
        <v>4.6501449751080468</v>
      </c>
      <c r="AC154">
        <f t="shared" si="39"/>
        <v>21</v>
      </c>
      <c r="AD154">
        <f t="shared" si="42"/>
        <v>17.889177349383257</v>
      </c>
      <c r="AE154">
        <f t="shared" si="41"/>
        <v>30.491930028027451</v>
      </c>
    </row>
    <row r="155" spans="1:31" ht="15" thickBot="1" x14ac:dyDescent="0.35">
      <c r="A155" s="7">
        <v>37500</v>
      </c>
      <c r="B155" s="10">
        <v>1824.3</v>
      </c>
      <c r="C155" s="10">
        <v>31.63</v>
      </c>
      <c r="D155" s="19">
        <v>2723973176</v>
      </c>
      <c r="E155" s="19">
        <v>8790</v>
      </c>
      <c r="F155" s="24">
        <v>0.4</v>
      </c>
      <c r="G155" s="19">
        <v>1100.22</v>
      </c>
      <c r="H155" s="16">
        <f t="shared" si="36"/>
        <v>1</v>
      </c>
      <c r="I155" s="16">
        <f>Лист1!F142</f>
        <v>1367</v>
      </c>
      <c r="J155" s="16">
        <f>Лист1!I142</f>
        <v>87.6</v>
      </c>
      <c r="K155" s="16">
        <f>Лист1!R142</f>
        <v>18</v>
      </c>
      <c r="L155" s="16">
        <f>Лист1!U142</f>
        <v>396.15</v>
      </c>
      <c r="M155" s="16">
        <f>Лист1!V142</f>
        <v>31.63</v>
      </c>
      <c r="T155" s="7">
        <v>37500</v>
      </c>
      <c r="U155">
        <f t="shared" si="29"/>
        <v>2.3731256496078612</v>
      </c>
      <c r="V155">
        <f t="shared" si="30"/>
        <v>30.569247124770463</v>
      </c>
      <c r="W155">
        <f t="shared" si="31"/>
        <v>3.9070555023892068</v>
      </c>
      <c r="X155">
        <f t="shared" si="32"/>
        <v>1.135625168761135</v>
      </c>
      <c r="Y155">
        <f t="shared" si="33"/>
        <v>11.538461538461538</v>
      </c>
      <c r="Z155">
        <f t="shared" si="34"/>
        <v>6.317265423677429</v>
      </c>
      <c r="AA155">
        <f t="shared" si="37"/>
        <v>11.949300699300698</v>
      </c>
      <c r="AB155">
        <f t="shared" si="38"/>
        <v>4.7923847037584109</v>
      </c>
      <c r="AC155">
        <f t="shared" si="39"/>
        <v>18</v>
      </c>
      <c r="AD155">
        <f t="shared" si="42"/>
        <v>16.832448831310096</v>
      </c>
      <c r="AE155">
        <f t="shared" si="41"/>
        <v>30.569247124770463</v>
      </c>
    </row>
    <row r="156" spans="1:31" ht="15" thickBot="1" x14ac:dyDescent="0.35">
      <c r="A156" s="7">
        <v>37530</v>
      </c>
      <c r="B156" s="10">
        <v>1857.4</v>
      </c>
      <c r="C156" s="10">
        <v>31.69</v>
      </c>
      <c r="D156" s="19">
        <v>2723973176</v>
      </c>
      <c r="E156" s="19">
        <v>8790</v>
      </c>
      <c r="F156" s="24">
        <v>1.07</v>
      </c>
      <c r="G156" s="19">
        <v>1100.22</v>
      </c>
      <c r="H156" s="16">
        <f t="shared" si="36"/>
        <v>1.67</v>
      </c>
      <c r="I156" s="16">
        <f>Лист1!F143</f>
        <v>1417</v>
      </c>
      <c r="J156" s="16">
        <f>Лист1!I143</f>
        <v>82.1</v>
      </c>
      <c r="K156" s="16">
        <f>Лист1!R143</f>
        <v>18</v>
      </c>
      <c r="L156" s="16">
        <f>Лист1!U143</f>
        <v>377.29</v>
      </c>
      <c r="M156" s="16">
        <f>Лист1!V143</f>
        <v>31.69</v>
      </c>
      <c r="T156" s="7">
        <v>37530</v>
      </c>
      <c r="U156">
        <f t="shared" si="29"/>
        <v>2.4161835123508424</v>
      </c>
      <c r="V156">
        <f t="shared" si="30"/>
        <v>30.627234947327729</v>
      </c>
      <c r="W156">
        <f t="shared" si="31"/>
        <v>3.9070555023892068</v>
      </c>
      <c r="X156">
        <f t="shared" si="32"/>
        <v>1.135625168761135</v>
      </c>
      <c r="Y156">
        <f t="shared" si="33"/>
        <v>19.269230769230766</v>
      </c>
      <c r="Z156">
        <f t="shared" si="34"/>
        <v>6.317265423677429</v>
      </c>
      <c r="AA156">
        <f t="shared" si="37"/>
        <v>12.386363636363637</v>
      </c>
      <c r="AB156">
        <f t="shared" si="38"/>
        <v>4.4914929700749484</v>
      </c>
      <c r="AC156">
        <f t="shared" si="39"/>
        <v>18</v>
      </c>
      <c r="AD156">
        <f t="shared" si="42"/>
        <v>16.031085749248991</v>
      </c>
      <c r="AE156">
        <f t="shared" si="41"/>
        <v>30.627234947327729</v>
      </c>
    </row>
    <row r="157" spans="1:31" ht="15" thickBot="1" x14ac:dyDescent="0.35">
      <c r="A157" s="7">
        <v>37561</v>
      </c>
      <c r="B157" s="10">
        <v>1900</v>
      </c>
      <c r="C157" s="10">
        <v>31.81</v>
      </c>
      <c r="D157" s="19">
        <v>2723973176</v>
      </c>
      <c r="E157" s="19">
        <v>8790</v>
      </c>
      <c r="F157" s="24">
        <v>1.61</v>
      </c>
      <c r="G157" s="19">
        <v>1100.22</v>
      </c>
      <c r="H157" s="16">
        <f t="shared" si="36"/>
        <v>2.21</v>
      </c>
      <c r="I157" s="16">
        <f>Лист1!F144</f>
        <v>1560</v>
      </c>
      <c r="J157" s="16">
        <f>Лист1!I144</f>
        <v>81.2</v>
      </c>
      <c r="K157" s="16">
        <f>Лист1!R144</f>
        <v>18</v>
      </c>
      <c r="L157" s="16">
        <f>Лист1!U144</f>
        <v>329.96</v>
      </c>
      <c r="M157" s="16">
        <f>Лист1!V144</f>
        <v>31.81</v>
      </c>
      <c r="T157" s="7">
        <v>37561</v>
      </c>
      <c r="U157">
        <f t="shared" si="29"/>
        <v>2.4715993719535909</v>
      </c>
      <c r="V157">
        <f t="shared" si="30"/>
        <v>30.743210592442253</v>
      </c>
      <c r="W157">
        <f t="shared" si="31"/>
        <v>3.9070555023892068</v>
      </c>
      <c r="X157">
        <f t="shared" si="32"/>
        <v>1.135625168761135</v>
      </c>
      <c r="Y157">
        <f t="shared" si="33"/>
        <v>25.499999999999996</v>
      </c>
      <c r="Z157">
        <f t="shared" si="34"/>
        <v>6.317265423677429</v>
      </c>
      <c r="AA157">
        <f t="shared" si="37"/>
        <v>13.636363636363637</v>
      </c>
      <c r="AB157">
        <f t="shared" si="38"/>
        <v>4.4422561409267463</v>
      </c>
      <c r="AC157">
        <f t="shared" si="39"/>
        <v>18</v>
      </c>
      <c r="AD157">
        <f t="shared" si="42"/>
        <v>14.020029828042608</v>
      </c>
      <c r="AE157">
        <f t="shared" si="41"/>
        <v>30.743210592442253</v>
      </c>
    </row>
    <row r="158" spans="1:31" ht="15" thickBot="1" x14ac:dyDescent="0.35">
      <c r="A158" s="7">
        <v>37591</v>
      </c>
      <c r="B158" s="10">
        <v>1943.9</v>
      </c>
      <c r="C158" s="10">
        <v>31.84</v>
      </c>
      <c r="D158" s="19">
        <v>2723973176</v>
      </c>
      <c r="E158" s="19">
        <v>8790</v>
      </c>
      <c r="F158" s="24">
        <v>1.54</v>
      </c>
      <c r="G158" s="19">
        <v>1100.22</v>
      </c>
      <c r="H158" s="16">
        <f t="shared" si="36"/>
        <v>2.14</v>
      </c>
      <c r="I158" s="16">
        <f>Лист1!F145</f>
        <v>1738</v>
      </c>
      <c r="J158" s="16">
        <f>Лист1!I145</f>
        <v>91.2</v>
      </c>
      <c r="K158" s="16">
        <f>Лист1!R145</f>
        <v>18</v>
      </c>
      <c r="L158" s="16">
        <f>Лист1!U145</f>
        <v>335.47</v>
      </c>
      <c r="M158" s="16">
        <f>Лист1!V145</f>
        <v>31.84</v>
      </c>
      <c r="T158" s="7">
        <v>37591</v>
      </c>
      <c r="U158">
        <f t="shared" si="29"/>
        <v>2.5287063258634661</v>
      </c>
      <c r="V158">
        <f t="shared" si="30"/>
        <v>30.772204503720886</v>
      </c>
      <c r="W158">
        <f t="shared" si="31"/>
        <v>3.9070555023892068</v>
      </c>
      <c r="X158">
        <f t="shared" si="32"/>
        <v>1.135625168761135</v>
      </c>
      <c r="Y158">
        <f t="shared" si="33"/>
        <v>24.692307692307693</v>
      </c>
      <c r="Z158">
        <f t="shared" si="34"/>
        <v>6.317265423677429</v>
      </c>
      <c r="AA158">
        <f t="shared" si="37"/>
        <v>15.192307692307692</v>
      </c>
      <c r="AB158">
        <f t="shared" si="38"/>
        <v>4.989332020351223</v>
      </c>
      <c r="AC158">
        <f t="shared" si="39"/>
        <v>18</v>
      </c>
      <c r="AD158">
        <f t="shared" si="42"/>
        <v>14.254150219461312</v>
      </c>
      <c r="AE158">
        <f t="shared" si="41"/>
        <v>30.772204503720886</v>
      </c>
    </row>
    <row r="159" spans="1:31" ht="15" thickBot="1" x14ac:dyDescent="0.35">
      <c r="A159" s="7">
        <v>37622</v>
      </c>
      <c r="B159" s="10">
        <v>2130.5</v>
      </c>
      <c r="C159" s="10">
        <v>31.82</v>
      </c>
      <c r="D159" s="19">
        <v>2723973176</v>
      </c>
      <c r="E159" s="19">
        <v>8790</v>
      </c>
      <c r="F159" s="24">
        <v>2.4</v>
      </c>
      <c r="G159" s="19">
        <v>1100.22</v>
      </c>
      <c r="H159" s="16">
        <f t="shared" si="36"/>
        <v>3</v>
      </c>
      <c r="I159" s="16">
        <f>Лист1!F146</f>
        <v>1530</v>
      </c>
      <c r="J159" s="16">
        <f>Лист1!I146</f>
        <v>49.9</v>
      </c>
      <c r="K159" s="16">
        <f>Лист1!R146</f>
        <v>18</v>
      </c>
      <c r="L159" s="16">
        <f>Лист1!U146</f>
        <v>348.53</v>
      </c>
      <c r="M159" s="16">
        <f>Лист1!V146</f>
        <v>31.82</v>
      </c>
      <c r="T159" s="7">
        <v>37622</v>
      </c>
      <c r="U159">
        <f t="shared" si="29"/>
        <v>2.7714434010248032</v>
      </c>
      <c r="V159">
        <f t="shared" si="30"/>
        <v>30.752875229535132</v>
      </c>
      <c r="W159">
        <f t="shared" si="31"/>
        <v>3.9070555023892068</v>
      </c>
      <c r="X159">
        <f t="shared" si="32"/>
        <v>1.135625168761135</v>
      </c>
      <c r="Y159">
        <f t="shared" si="33"/>
        <v>34.61538461538462</v>
      </c>
      <c r="Z159">
        <f t="shared" si="34"/>
        <v>6.317265423677429</v>
      </c>
      <c r="AA159">
        <f t="shared" si="37"/>
        <v>13.374125874125873</v>
      </c>
      <c r="AB159">
        <f t="shared" si="38"/>
        <v>2.7299086383281357</v>
      </c>
      <c r="AC159">
        <f t="shared" si="39"/>
        <v>18</v>
      </c>
      <c r="AD159">
        <f t="shared" si="42"/>
        <v>14.809070784239577</v>
      </c>
      <c r="AE159">
        <f t="shared" si="41"/>
        <v>30.752875229535132</v>
      </c>
    </row>
    <row r="160" spans="1:31" ht="15" thickBot="1" x14ac:dyDescent="0.35">
      <c r="A160" s="7">
        <v>37653</v>
      </c>
      <c r="B160" s="10">
        <v>2033.3</v>
      </c>
      <c r="C160" s="10">
        <v>31.7</v>
      </c>
      <c r="D160" s="19">
        <v>2723973176</v>
      </c>
      <c r="E160" s="19">
        <v>8790</v>
      </c>
      <c r="F160" s="24">
        <v>1.63</v>
      </c>
      <c r="G160" s="19">
        <v>1100.22</v>
      </c>
      <c r="H160" s="16">
        <f t="shared" si="36"/>
        <v>2.23</v>
      </c>
      <c r="I160" s="16">
        <f>Лист1!F147</f>
        <v>1764</v>
      </c>
      <c r="J160" s="16">
        <f>Лист1!I147</f>
        <v>55.5</v>
      </c>
      <c r="K160" s="16">
        <f>Лист1!R147</f>
        <v>18</v>
      </c>
      <c r="L160" s="16">
        <f>Лист1!U147</f>
        <v>356.67</v>
      </c>
      <c r="M160" s="16">
        <f>Лист1!V147</f>
        <v>31.7</v>
      </c>
      <c r="T160" s="7">
        <v>37653</v>
      </c>
      <c r="U160">
        <f t="shared" si="29"/>
        <v>2.6450015805227562</v>
      </c>
      <c r="V160">
        <f t="shared" si="30"/>
        <v>30.636899584420604</v>
      </c>
      <c r="W160">
        <f t="shared" si="31"/>
        <v>3.9070555023892068</v>
      </c>
      <c r="X160">
        <f t="shared" si="32"/>
        <v>1.135625168761135</v>
      </c>
      <c r="Y160">
        <f t="shared" si="33"/>
        <v>25.73076923076923</v>
      </c>
      <c r="Z160">
        <f t="shared" si="34"/>
        <v>6.317265423677429</v>
      </c>
      <c r="AA160">
        <f t="shared" si="37"/>
        <v>15.41958041958042</v>
      </c>
      <c r="AB160">
        <f t="shared" si="38"/>
        <v>3.0362711308058428</v>
      </c>
      <c r="AC160">
        <f t="shared" si="39"/>
        <v>18</v>
      </c>
      <c r="AD160">
        <f t="shared" si="42"/>
        <v>15.154940110219293</v>
      </c>
      <c r="AE160">
        <f t="shared" si="41"/>
        <v>30.636899584420604</v>
      </c>
    </row>
    <row r="161" spans="1:31" ht="15" thickBot="1" x14ac:dyDescent="0.35">
      <c r="A161" s="7">
        <v>37681</v>
      </c>
      <c r="B161" s="10">
        <v>2114</v>
      </c>
      <c r="C161" s="10">
        <v>31.45</v>
      </c>
      <c r="D161" s="19">
        <v>2723973176</v>
      </c>
      <c r="E161" s="19">
        <v>8790</v>
      </c>
      <c r="F161" s="24">
        <v>1.05</v>
      </c>
      <c r="G161" s="19">
        <v>1100.22</v>
      </c>
      <c r="H161" s="16">
        <f t="shared" si="36"/>
        <v>1.65</v>
      </c>
      <c r="I161" s="16">
        <f>Лист1!F148</f>
        <v>1939</v>
      </c>
      <c r="J161" s="16">
        <f>Лист1!I148</f>
        <v>67.2</v>
      </c>
      <c r="K161" s="16">
        <f>Лист1!R148</f>
        <v>18</v>
      </c>
      <c r="L161" s="16">
        <f>Лист1!U148</f>
        <v>358.96</v>
      </c>
      <c r="M161" s="16">
        <f>Лист1!V148</f>
        <v>31.45</v>
      </c>
      <c r="T161" s="7">
        <v>37681</v>
      </c>
      <c r="U161">
        <f t="shared" si="29"/>
        <v>2.7499795117420485</v>
      </c>
      <c r="V161">
        <f t="shared" si="30"/>
        <v>30.395283657098677</v>
      </c>
      <c r="W161">
        <f t="shared" si="31"/>
        <v>3.9070555023892068</v>
      </c>
      <c r="X161">
        <f t="shared" si="32"/>
        <v>1.135625168761135</v>
      </c>
      <c r="Y161">
        <f t="shared" si="33"/>
        <v>19.038461538461537</v>
      </c>
      <c r="Z161">
        <f t="shared" si="34"/>
        <v>6.317265423677429</v>
      </c>
      <c r="AA161">
        <f t="shared" si="37"/>
        <v>16.9493006993007</v>
      </c>
      <c r="AB161">
        <f t="shared" si="38"/>
        <v>3.6763499097324797</v>
      </c>
      <c r="AC161">
        <f t="shared" si="39"/>
        <v>18</v>
      </c>
      <c r="AD161">
        <f t="shared" si="42"/>
        <v>15.252242414456829</v>
      </c>
      <c r="AE161">
        <f t="shared" si="41"/>
        <v>30.395283657098677</v>
      </c>
    </row>
    <row r="162" spans="1:31" ht="15" thickBot="1" x14ac:dyDescent="0.35">
      <c r="A162" s="7">
        <v>37712</v>
      </c>
      <c r="B162" s="10">
        <v>2218.4</v>
      </c>
      <c r="C162" s="10">
        <v>31.21</v>
      </c>
      <c r="D162" s="19">
        <v>2723973176</v>
      </c>
      <c r="E162" s="19">
        <v>8790</v>
      </c>
      <c r="F162" s="24">
        <v>1.02</v>
      </c>
      <c r="G162" s="19">
        <v>1100.22</v>
      </c>
      <c r="H162" s="16">
        <f t="shared" si="36"/>
        <v>1.62</v>
      </c>
      <c r="I162" s="16">
        <f>Лист1!F149</f>
        <v>2142</v>
      </c>
      <c r="J162" s="16">
        <f>Лист1!I149</f>
        <v>69.099999999999994</v>
      </c>
      <c r="K162" s="16">
        <f>Лист1!R149</f>
        <v>18</v>
      </c>
      <c r="L162" s="16">
        <f>Лист1!U149</f>
        <v>361.49</v>
      </c>
      <c r="M162" s="16">
        <f>Лист1!V149</f>
        <v>31.21</v>
      </c>
      <c r="T162" s="7">
        <v>37712</v>
      </c>
      <c r="U162">
        <f t="shared" si="29"/>
        <v>2.8857873930220244</v>
      </c>
      <c r="V162">
        <f t="shared" si="30"/>
        <v>30.163332366869628</v>
      </c>
      <c r="W162">
        <f t="shared" si="31"/>
        <v>3.9070555023892068</v>
      </c>
      <c r="X162">
        <f t="shared" si="32"/>
        <v>1.135625168761135</v>
      </c>
      <c r="Y162">
        <f t="shared" si="33"/>
        <v>18.692307692307693</v>
      </c>
      <c r="Z162">
        <f t="shared" si="34"/>
        <v>6.317265423677429</v>
      </c>
      <c r="AA162">
        <f t="shared" si="37"/>
        <v>18.723776223776223</v>
      </c>
      <c r="AB162">
        <f t="shared" si="38"/>
        <v>3.7802943268231299</v>
      </c>
      <c r="AC162">
        <f t="shared" si="39"/>
        <v>18</v>
      </c>
      <c r="AD162">
        <f t="shared" si="42"/>
        <v>15.359742340099174</v>
      </c>
      <c r="AE162">
        <f t="shared" si="41"/>
        <v>30.163332366869628</v>
      </c>
    </row>
    <row r="163" spans="1:31" ht="15" thickBot="1" x14ac:dyDescent="0.35">
      <c r="A163" s="7">
        <v>37742</v>
      </c>
      <c r="B163" s="10">
        <v>2326.1</v>
      </c>
      <c r="C163" s="10">
        <v>30.91</v>
      </c>
      <c r="D163" s="19">
        <v>2723973176</v>
      </c>
      <c r="E163" s="19">
        <v>8790</v>
      </c>
      <c r="F163" s="24">
        <v>0.8</v>
      </c>
      <c r="G163" s="19">
        <v>1100.22</v>
      </c>
      <c r="H163" s="16">
        <f t="shared" si="36"/>
        <v>1.4</v>
      </c>
      <c r="I163" s="16">
        <f>Лист1!F150</f>
        <v>2127</v>
      </c>
      <c r="J163" s="16">
        <f>Лист1!I150</f>
        <v>78.099999999999994</v>
      </c>
      <c r="K163" s="16">
        <f>Лист1!R150</f>
        <v>18</v>
      </c>
      <c r="L163" s="16">
        <f>Лист1!U150</f>
        <v>378.85</v>
      </c>
      <c r="M163" s="16">
        <f>Лист1!V150</f>
        <v>30.91</v>
      </c>
      <c r="T163" s="7">
        <v>37742</v>
      </c>
      <c r="U163">
        <f t="shared" si="29"/>
        <v>3.0258880521585514</v>
      </c>
      <c r="V163">
        <f t="shared" si="30"/>
        <v>29.873393254083307</v>
      </c>
      <c r="W163">
        <f t="shared" si="31"/>
        <v>3.9070555023892068</v>
      </c>
      <c r="X163">
        <f t="shared" si="32"/>
        <v>1.135625168761135</v>
      </c>
      <c r="Y163">
        <f t="shared" si="33"/>
        <v>16.153846153846153</v>
      </c>
      <c r="Z163">
        <f t="shared" si="34"/>
        <v>6.317265423677429</v>
      </c>
      <c r="AA163">
        <f t="shared" si="37"/>
        <v>18.592657342657343</v>
      </c>
      <c r="AB163">
        <f t="shared" si="38"/>
        <v>4.2726626183051586</v>
      </c>
      <c r="AC163">
        <f t="shared" si="39"/>
        <v>18</v>
      </c>
      <c r="AD163">
        <f t="shared" si="42"/>
        <v>16.097370288380237</v>
      </c>
      <c r="AE163">
        <f t="shared" si="41"/>
        <v>29.873393254083307</v>
      </c>
    </row>
    <row r="164" spans="1:31" ht="15" thickBot="1" x14ac:dyDescent="0.35">
      <c r="A164" s="7">
        <v>37773</v>
      </c>
      <c r="B164" s="10">
        <v>2447.1999999999998</v>
      </c>
      <c r="C164" s="10">
        <v>30.47</v>
      </c>
      <c r="D164" s="19">
        <v>2723973176</v>
      </c>
      <c r="E164" s="19">
        <v>8790</v>
      </c>
      <c r="F164" s="24">
        <v>0.8</v>
      </c>
      <c r="G164" s="19">
        <v>1100.22</v>
      </c>
      <c r="H164" s="16">
        <f t="shared" si="36"/>
        <v>1.4</v>
      </c>
      <c r="I164" s="16">
        <f>Лист1!F151</f>
        <v>2125</v>
      </c>
      <c r="J164" s="16">
        <f>Лист1!I151</f>
        <v>92.3</v>
      </c>
      <c r="K164" s="16">
        <f>Лист1!R151</f>
        <v>18</v>
      </c>
      <c r="L164" s="16">
        <f>Лист1!U151</f>
        <v>366.38</v>
      </c>
      <c r="M164" s="16">
        <f>Лист1!V151</f>
        <v>30.47</v>
      </c>
      <c r="T164" s="7">
        <v>37773</v>
      </c>
      <c r="U164">
        <f t="shared" ref="U164:U227" si="43">100/(B$400/B164)</f>
        <v>3.1834199910762253</v>
      </c>
      <c r="V164">
        <f t="shared" ref="V164:V227" si="44">100/(C$400/C164)</f>
        <v>29.448149221996715</v>
      </c>
      <c r="W164">
        <f t="shared" ref="W164:W227" si="45">100/(D$400/D164)</f>
        <v>3.9070555023892068</v>
      </c>
      <c r="X164">
        <f t="shared" ref="X164:X227" si="46">100/(E$400/E164)</f>
        <v>1.135625168761135</v>
      </c>
      <c r="Y164">
        <f t="shared" ref="Y164:Y227" si="47">300/(F$400/H164)</f>
        <v>16.153846153846153</v>
      </c>
      <c r="Z164">
        <f t="shared" ref="Z164:Z227" si="48">100/(G$400/G164)</f>
        <v>6.317265423677429</v>
      </c>
      <c r="AA164">
        <f t="shared" si="37"/>
        <v>18.575174825174823</v>
      </c>
      <c r="AB164">
        <f t="shared" si="38"/>
        <v>5.0495103670879145</v>
      </c>
      <c r="AC164">
        <f t="shared" si="39"/>
        <v>18</v>
      </c>
      <c r="AD164">
        <f t="shared" si="42"/>
        <v>15.567518876222122</v>
      </c>
      <c r="AE164">
        <f t="shared" si="41"/>
        <v>29.448149221996715</v>
      </c>
    </row>
    <row r="165" spans="1:31" ht="15" thickBot="1" x14ac:dyDescent="0.35">
      <c r="A165" s="7">
        <v>37803</v>
      </c>
      <c r="B165" s="10">
        <v>2619.3000000000002</v>
      </c>
      <c r="C165" s="10">
        <v>30.36</v>
      </c>
      <c r="D165" s="19">
        <v>2723973176</v>
      </c>
      <c r="E165" s="19">
        <v>8790</v>
      </c>
      <c r="F165" s="24">
        <v>0.71</v>
      </c>
      <c r="G165" s="19">
        <v>1100.22</v>
      </c>
      <c r="H165" s="16">
        <f t="shared" ref="H165:H228" si="49">F165+0.6</f>
        <v>1.31</v>
      </c>
      <c r="I165" s="16">
        <f>Лист1!F152</f>
        <v>2181</v>
      </c>
      <c r="J165" s="16">
        <f>Лист1!I152</f>
        <v>98.1</v>
      </c>
      <c r="K165" s="16">
        <f>Лист1!R152</f>
        <v>16</v>
      </c>
      <c r="L165" s="16">
        <f>Лист1!U152</f>
        <v>429.44</v>
      </c>
      <c r="M165" s="16">
        <f>Лист1!V152</f>
        <v>30.36</v>
      </c>
      <c r="T165" s="7">
        <v>37803</v>
      </c>
      <c r="U165">
        <f t="shared" si="43"/>
        <v>3.4072948605042326</v>
      </c>
      <c r="V165">
        <f t="shared" si="44"/>
        <v>29.341838213975066</v>
      </c>
      <c r="W165">
        <f t="shared" si="45"/>
        <v>3.9070555023892068</v>
      </c>
      <c r="X165">
        <f t="shared" si="46"/>
        <v>1.135625168761135</v>
      </c>
      <c r="Y165">
        <f t="shared" si="47"/>
        <v>15.115384615384615</v>
      </c>
      <c r="Z165">
        <f t="shared" si="48"/>
        <v>6.317265423677429</v>
      </c>
      <c r="AA165">
        <f t="shared" ref="AA165:AA228" si="50">100/(I$400/I165)</f>
        <v>19.064685314685317</v>
      </c>
      <c r="AB165">
        <f t="shared" ref="AB165:AB228" si="51">100/(J$400/J165)</f>
        <v>5.3668143771541112</v>
      </c>
      <c r="AC165">
        <f t="shared" ref="AC165:AC228" si="52">100/(K$400/K165)</f>
        <v>16</v>
      </c>
      <c r="AD165">
        <f t="shared" ref="AD165:AD228" si="53">100/(L$400/L165)</f>
        <v>18.246943900335246</v>
      </c>
      <c r="AE165">
        <f t="shared" ref="AE165:AE228" si="54">100/(M$400/M165)</f>
        <v>29.341838213975066</v>
      </c>
    </row>
    <row r="166" spans="1:31" ht="15" thickBot="1" x14ac:dyDescent="0.35">
      <c r="A166" s="7">
        <v>37834</v>
      </c>
      <c r="B166" s="10">
        <v>2638.3</v>
      </c>
      <c r="C166" s="10">
        <v>30.44</v>
      </c>
      <c r="D166" s="19">
        <v>2723973176</v>
      </c>
      <c r="E166" s="19">
        <v>8790</v>
      </c>
      <c r="F166" s="24">
        <v>-0.41</v>
      </c>
      <c r="G166" s="19">
        <v>1100.22</v>
      </c>
      <c r="H166" s="16">
        <f t="shared" si="49"/>
        <v>0.19</v>
      </c>
      <c r="I166" s="16">
        <f>Лист1!F153</f>
        <v>2265</v>
      </c>
      <c r="J166" s="16">
        <f>Лист1!I153</f>
        <v>105.5</v>
      </c>
      <c r="K166" s="16">
        <f>Лист1!R153</f>
        <v>16</v>
      </c>
      <c r="L166" s="16">
        <f>Лист1!U153</f>
        <v>454.03</v>
      </c>
      <c r="M166" s="16">
        <f>Лист1!V153</f>
        <v>30.44</v>
      </c>
      <c r="T166" s="7">
        <v>37834</v>
      </c>
      <c r="U166">
        <f t="shared" si="43"/>
        <v>3.4320108542237682</v>
      </c>
      <c r="V166">
        <f t="shared" si="44"/>
        <v>29.419155310718086</v>
      </c>
      <c r="W166">
        <f t="shared" si="45"/>
        <v>3.9070555023892068</v>
      </c>
      <c r="X166">
        <f t="shared" si="46"/>
        <v>1.135625168761135</v>
      </c>
      <c r="Y166">
        <f t="shared" si="47"/>
        <v>2.1923076923076925</v>
      </c>
      <c r="Z166">
        <f t="shared" si="48"/>
        <v>6.317265423677429</v>
      </c>
      <c r="AA166">
        <f t="shared" si="50"/>
        <v>19.79895104895105</v>
      </c>
      <c r="AB166">
        <f t="shared" si="51"/>
        <v>5.7716505279282231</v>
      </c>
      <c r="AC166">
        <f t="shared" si="52"/>
        <v>16</v>
      </c>
      <c r="AD166">
        <f t="shared" si="53"/>
        <v>19.291775193436131</v>
      </c>
      <c r="AE166">
        <f t="shared" si="54"/>
        <v>29.419155310718086</v>
      </c>
    </row>
    <row r="167" spans="1:31" ht="15" thickBot="1" x14ac:dyDescent="0.35">
      <c r="A167" s="7">
        <v>37865</v>
      </c>
      <c r="B167" s="10">
        <v>2695.3</v>
      </c>
      <c r="C167" s="10">
        <v>29.23</v>
      </c>
      <c r="D167" s="19">
        <v>2723973176</v>
      </c>
      <c r="E167" s="19">
        <v>8790</v>
      </c>
      <c r="F167" s="24">
        <v>0.34</v>
      </c>
      <c r="G167" s="19">
        <v>1100.22</v>
      </c>
      <c r="H167" s="16">
        <f t="shared" si="49"/>
        <v>0.94</v>
      </c>
      <c r="I167" s="16">
        <f>Лист1!F154</f>
        <v>2993</v>
      </c>
      <c r="J167" s="16">
        <f>Лист1!I154</f>
        <v>109.2</v>
      </c>
      <c r="K167" s="16">
        <f>Лист1!R154</f>
        <v>16</v>
      </c>
      <c r="L167" s="16">
        <f>Лист1!U154</f>
        <v>485.33</v>
      </c>
      <c r="M167" s="16">
        <f>Лист1!V154</f>
        <v>29.23</v>
      </c>
      <c r="T167" s="7">
        <v>37865</v>
      </c>
      <c r="U167">
        <f t="shared" si="43"/>
        <v>3.5061588353823758</v>
      </c>
      <c r="V167">
        <f t="shared" si="44"/>
        <v>28.249734222479947</v>
      </c>
      <c r="W167">
        <f t="shared" si="45"/>
        <v>3.9070555023892068</v>
      </c>
      <c r="X167">
        <f t="shared" si="46"/>
        <v>1.135625168761135</v>
      </c>
      <c r="Y167">
        <f t="shared" si="47"/>
        <v>10.846153846153845</v>
      </c>
      <c r="Z167">
        <f t="shared" si="48"/>
        <v>6.317265423677429</v>
      </c>
      <c r="AA167">
        <f t="shared" si="50"/>
        <v>26.162587412587413</v>
      </c>
      <c r="AB167">
        <f t="shared" si="51"/>
        <v>5.9740686033152794</v>
      </c>
      <c r="AC167">
        <f t="shared" si="52"/>
        <v>16</v>
      </c>
      <c r="AD167">
        <f t="shared" si="53"/>
        <v>20.621714984979754</v>
      </c>
      <c r="AE167">
        <f t="shared" si="54"/>
        <v>28.249734222479947</v>
      </c>
    </row>
    <row r="168" spans="1:31" ht="15" thickBot="1" x14ac:dyDescent="0.35">
      <c r="A168" s="7">
        <v>37895</v>
      </c>
      <c r="B168" s="10">
        <v>2744</v>
      </c>
      <c r="C168" s="10">
        <v>29.63</v>
      </c>
      <c r="D168" s="19">
        <v>2723973176</v>
      </c>
      <c r="E168" s="19">
        <v>8790</v>
      </c>
      <c r="F168" s="24">
        <v>1</v>
      </c>
      <c r="G168" s="19">
        <v>1100.22</v>
      </c>
      <c r="H168" s="16">
        <f t="shared" si="49"/>
        <v>1.6</v>
      </c>
      <c r="I168" s="16">
        <f>Лист1!F155</f>
        <v>4555</v>
      </c>
      <c r="J168" s="16">
        <f>Лист1!I155</f>
        <v>102.4</v>
      </c>
      <c r="K168" s="16">
        <f>Лист1!R155</f>
        <v>16</v>
      </c>
      <c r="L168" s="16">
        <f>Лист1!U155</f>
        <v>427.64</v>
      </c>
      <c r="M168" s="16">
        <f>Лист1!V155</f>
        <v>29.63</v>
      </c>
      <c r="T168" s="7">
        <v>37895</v>
      </c>
      <c r="U168">
        <f t="shared" si="43"/>
        <v>3.5695098298108703</v>
      </c>
      <c r="V168">
        <f t="shared" si="44"/>
        <v>28.636319706195032</v>
      </c>
      <c r="W168">
        <f t="shared" si="45"/>
        <v>3.9070555023892068</v>
      </c>
      <c r="X168">
        <f t="shared" si="46"/>
        <v>1.135625168761135</v>
      </c>
      <c r="Y168">
        <f t="shared" si="47"/>
        <v>18.46153846153846</v>
      </c>
      <c r="Z168">
        <f t="shared" si="48"/>
        <v>6.317265423677429</v>
      </c>
      <c r="AA168">
        <f t="shared" si="50"/>
        <v>39.816433566433567</v>
      </c>
      <c r="AB168">
        <f t="shared" si="51"/>
        <v>5.6020570053066363</v>
      </c>
      <c r="AC168">
        <f t="shared" si="52"/>
        <v>16</v>
      </c>
      <c r="AD168">
        <f t="shared" si="53"/>
        <v>18.170461739799194</v>
      </c>
      <c r="AE168">
        <f t="shared" si="54"/>
        <v>28.636319706195032</v>
      </c>
    </row>
    <row r="169" spans="1:31" ht="15" thickBot="1" x14ac:dyDescent="0.35">
      <c r="A169" s="7">
        <v>37926</v>
      </c>
      <c r="B169" s="10">
        <v>2753.5</v>
      </c>
      <c r="C169" s="10">
        <v>29.54</v>
      </c>
      <c r="D169" s="19">
        <v>2723973176</v>
      </c>
      <c r="E169" s="19">
        <v>8790</v>
      </c>
      <c r="F169" s="24">
        <v>0.96</v>
      </c>
      <c r="G169" s="19">
        <v>1100.22</v>
      </c>
      <c r="H169" s="16">
        <f t="shared" si="49"/>
        <v>1.56</v>
      </c>
      <c r="I169" s="16">
        <f>Лист1!F156</f>
        <v>4417</v>
      </c>
      <c r="J169" s="16">
        <f>Лист1!I156</f>
        <v>98.9</v>
      </c>
      <c r="K169" s="16">
        <f>Лист1!R156</f>
        <v>16</v>
      </c>
      <c r="L169" s="16">
        <f>Лист1!U156</f>
        <v>495.04</v>
      </c>
      <c r="M169" s="16">
        <f>Лист1!V156</f>
        <v>29.54</v>
      </c>
      <c r="T169" s="7">
        <v>37926</v>
      </c>
      <c r="U169">
        <f t="shared" si="43"/>
        <v>3.5818678266706385</v>
      </c>
      <c r="V169">
        <f t="shared" si="44"/>
        <v>28.549337972359137</v>
      </c>
      <c r="W169">
        <f t="shared" si="45"/>
        <v>3.9070555023892068</v>
      </c>
      <c r="X169">
        <f t="shared" si="46"/>
        <v>1.135625168761135</v>
      </c>
      <c r="Y169">
        <f t="shared" si="47"/>
        <v>18</v>
      </c>
      <c r="Z169">
        <f t="shared" si="48"/>
        <v>6.317265423677429</v>
      </c>
      <c r="AA169">
        <f t="shared" si="50"/>
        <v>38.61013986013986</v>
      </c>
      <c r="AB169">
        <f t="shared" si="51"/>
        <v>5.4105804475080692</v>
      </c>
      <c r="AC169">
        <f t="shared" si="52"/>
        <v>16</v>
      </c>
      <c r="AD169">
        <f t="shared" si="53"/>
        <v>21.034293750982588</v>
      </c>
      <c r="AE169">
        <f t="shared" si="54"/>
        <v>28.549337972359137</v>
      </c>
    </row>
    <row r="170" spans="1:31" ht="15" thickBot="1" x14ac:dyDescent="0.35">
      <c r="A170" s="7">
        <v>37956</v>
      </c>
      <c r="B170" s="10">
        <v>2835.2</v>
      </c>
      <c r="C170" s="10">
        <v>29.45</v>
      </c>
      <c r="D170" s="19">
        <v>2723973176</v>
      </c>
      <c r="E170" s="19">
        <v>8790</v>
      </c>
      <c r="F170" s="24">
        <v>1.1000000000000001</v>
      </c>
      <c r="G170" s="19">
        <v>1100.22</v>
      </c>
      <c r="H170" s="16">
        <f t="shared" si="49"/>
        <v>1.7000000000000002</v>
      </c>
      <c r="I170" s="16">
        <f>Лист1!F157</f>
        <v>4765</v>
      </c>
      <c r="J170" s="16">
        <f>Лист1!I157</f>
        <v>116</v>
      </c>
      <c r="K170" s="16">
        <f>Лист1!R157</f>
        <v>16</v>
      </c>
      <c r="L170" s="16">
        <f>Лист1!U157</f>
        <v>541.19000000000005</v>
      </c>
      <c r="M170" s="16">
        <f>Лист1!V157</f>
        <v>29.45</v>
      </c>
      <c r="T170" s="7">
        <v>37956</v>
      </c>
      <c r="U170">
        <f t="shared" si="43"/>
        <v>3.6881465996646425</v>
      </c>
      <c r="V170">
        <f t="shared" si="44"/>
        <v>28.462356238523242</v>
      </c>
      <c r="W170">
        <f t="shared" si="45"/>
        <v>3.9070555023892068</v>
      </c>
      <c r="X170">
        <f t="shared" si="46"/>
        <v>1.135625168761135</v>
      </c>
      <c r="Y170">
        <f t="shared" si="47"/>
        <v>19.615384615384617</v>
      </c>
      <c r="Z170">
        <f t="shared" si="48"/>
        <v>6.317265423677429</v>
      </c>
      <c r="AA170">
        <f t="shared" si="50"/>
        <v>41.652097902097907</v>
      </c>
      <c r="AB170">
        <f t="shared" si="51"/>
        <v>6.3460802013239235</v>
      </c>
      <c r="AC170">
        <f t="shared" si="52"/>
        <v>16</v>
      </c>
      <c r="AD170">
        <f t="shared" si="53"/>
        <v>22.995211366948666</v>
      </c>
      <c r="AE170">
        <f t="shared" si="54"/>
        <v>28.462356238523242</v>
      </c>
    </row>
    <row r="171" spans="1:31" ht="15" thickBot="1" x14ac:dyDescent="0.35">
      <c r="A171" s="7">
        <v>37987</v>
      </c>
      <c r="B171" s="10">
        <v>3205.2</v>
      </c>
      <c r="C171" s="10">
        <v>28.8</v>
      </c>
      <c r="D171" s="19">
        <v>2723973176</v>
      </c>
      <c r="E171" s="19">
        <v>8790</v>
      </c>
      <c r="F171" s="24">
        <v>1.75</v>
      </c>
      <c r="G171" s="19">
        <v>1100.22</v>
      </c>
      <c r="H171" s="16">
        <f t="shared" si="49"/>
        <v>2.35</v>
      </c>
      <c r="I171" s="16">
        <f>Лист1!F158</f>
        <v>5551</v>
      </c>
      <c r="J171" s="16">
        <f>Лист1!I158</f>
        <v>62.3</v>
      </c>
      <c r="K171" s="16">
        <f>Лист1!R158</f>
        <v>14</v>
      </c>
      <c r="L171" s="16">
        <f>Лист1!U158</f>
        <v>561.45000000000005</v>
      </c>
      <c r="M171" s="16">
        <f>Лист1!V158</f>
        <v>28.8</v>
      </c>
      <c r="T171" s="7">
        <v>37987</v>
      </c>
      <c r="U171">
        <f t="shared" si="43"/>
        <v>4.1694580563082368</v>
      </c>
      <c r="V171">
        <f t="shared" si="44"/>
        <v>27.834154827486227</v>
      </c>
      <c r="W171">
        <f t="shared" si="45"/>
        <v>3.9070555023892068</v>
      </c>
      <c r="X171">
        <f t="shared" si="46"/>
        <v>1.135625168761135</v>
      </c>
      <c r="Y171">
        <f t="shared" si="47"/>
        <v>27.115384615384617</v>
      </c>
      <c r="Z171">
        <f t="shared" si="48"/>
        <v>6.317265423677429</v>
      </c>
      <c r="AA171">
        <f t="shared" si="50"/>
        <v>48.522727272727273</v>
      </c>
      <c r="AB171">
        <f t="shared" si="51"/>
        <v>3.4082827288144864</v>
      </c>
      <c r="AC171">
        <f t="shared" si="52"/>
        <v>14</v>
      </c>
      <c r="AD171">
        <f t="shared" si="53"/>
        <v>23.856060573871151</v>
      </c>
      <c r="AE171">
        <f t="shared" si="54"/>
        <v>27.834154827486227</v>
      </c>
    </row>
    <row r="172" spans="1:31" ht="15" thickBot="1" x14ac:dyDescent="0.35">
      <c r="A172" s="7">
        <v>38018</v>
      </c>
      <c r="B172" s="10">
        <v>3203.3</v>
      </c>
      <c r="C172" s="10">
        <v>28.54</v>
      </c>
      <c r="D172" s="19">
        <v>2723973176</v>
      </c>
      <c r="E172" s="19">
        <v>8790</v>
      </c>
      <c r="F172" s="24">
        <v>0.99</v>
      </c>
      <c r="G172" s="19">
        <v>1100.22</v>
      </c>
      <c r="H172" s="16">
        <f t="shared" si="49"/>
        <v>1.5899999999999999</v>
      </c>
      <c r="I172" s="16">
        <f>Лист1!F159</f>
        <v>5263</v>
      </c>
      <c r="J172" s="16">
        <f>Лист1!I159</f>
        <v>70.3</v>
      </c>
      <c r="K172" s="16">
        <f>Лист1!R159</f>
        <v>14</v>
      </c>
      <c r="L172" s="16">
        <f>Лист1!U159</f>
        <v>511.4</v>
      </c>
      <c r="M172" s="16">
        <f>Лист1!V159</f>
        <v>28.54</v>
      </c>
      <c r="T172" s="7">
        <v>38018</v>
      </c>
      <c r="U172">
        <f t="shared" si="43"/>
        <v>4.166986456936284</v>
      </c>
      <c r="V172">
        <f t="shared" si="44"/>
        <v>27.582874263071421</v>
      </c>
      <c r="W172">
        <f t="shared" si="45"/>
        <v>3.9070555023892068</v>
      </c>
      <c r="X172">
        <f t="shared" si="46"/>
        <v>1.135625168761135</v>
      </c>
      <c r="Y172">
        <f t="shared" si="47"/>
        <v>18.346153846153843</v>
      </c>
      <c r="Z172">
        <f t="shared" si="48"/>
        <v>6.317265423677429</v>
      </c>
      <c r="AA172">
        <f t="shared" si="50"/>
        <v>46.005244755244753</v>
      </c>
      <c r="AB172">
        <f t="shared" si="51"/>
        <v>3.8459434323540673</v>
      </c>
      <c r="AC172">
        <f t="shared" si="52"/>
        <v>14</v>
      </c>
      <c r="AD172">
        <f t="shared" si="53"/>
        <v>21.729431610076951</v>
      </c>
      <c r="AE172">
        <f t="shared" si="54"/>
        <v>27.582874263071421</v>
      </c>
    </row>
    <row r="173" spans="1:31" ht="15" thickBot="1" x14ac:dyDescent="0.35">
      <c r="A173" s="7">
        <v>38047</v>
      </c>
      <c r="B173" s="10">
        <v>3323.5</v>
      </c>
      <c r="C173" s="10">
        <v>28.52</v>
      </c>
      <c r="D173" s="19">
        <v>2723973176</v>
      </c>
      <c r="E173" s="19">
        <v>8790</v>
      </c>
      <c r="F173" s="24">
        <v>0.75</v>
      </c>
      <c r="G173" s="19">
        <v>1100.22</v>
      </c>
      <c r="H173" s="16">
        <f t="shared" si="49"/>
        <v>1.35</v>
      </c>
      <c r="I173" s="16">
        <f>Лист1!F160</f>
        <v>4822</v>
      </c>
      <c r="J173" s="16">
        <f>Лист1!I160</f>
        <v>85.3</v>
      </c>
      <c r="K173" s="16">
        <f>Лист1!R160</f>
        <v>14</v>
      </c>
      <c r="L173" s="16">
        <f>Лист1!U160</f>
        <v>567.4</v>
      </c>
      <c r="M173" s="16">
        <f>Лист1!V160</f>
        <v>28.52</v>
      </c>
      <c r="T173" s="7">
        <v>38047</v>
      </c>
      <c r="U173">
        <f t="shared" si="43"/>
        <v>4.323347638256716</v>
      </c>
      <c r="V173">
        <f t="shared" si="44"/>
        <v>27.563544988885667</v>
      </c>
      <c r="W173">
        <f t="shared" si="45"/>
        <v>3.9070555023892068</v>
      </c>
      <c r="X173">
        <f t="shared" si="46"/>
        <v>1.135625168761135</v>
      </c>
      <c r="Y173">
        <f t="shared" si="47"/>
        <v>15.576923076923077</v>
      </c>
      <c r="Z173">
        <f t="shared" si="48"/>
        <v>6.317265423677429</v>
      </c>
      <c r="AA173">
        <f t="shared" si="50"/>
        <v>42.150349650349646</v>
      </c>
      <c r="AB173">
        <f t="shared" si="51"/>
        <v>4.6665572514907812</v>
      </c>
      <c r="AC173">
        <f t="shared" si="52"/>
        <v>14</v>
      </c>
      <c r="AD173">
        <f t="shared" si="53"/>
        <v>24.108876604531993</v>
      </c>
      <c r="AE173">
        <f t="shared" si="54"/>
        <v>27.563544988885667</v>
      </c>
    </row>
    <row r="174" spans="1:31" ht="15" thickBot="1" x14ac:dyDescent="0.35">
      <c r="A174" s="7">
        <v>38078</v>
      </c>
      <c r="B174" s="10">
        <v>3409.7</v>
      </c>
      <c r="C174" s="10">
        <v>28.65</v>
      </c>
      <c r="D174" s="19">
        <v>2723973176</v>
      </c>
      <c r="E174" s="19">
        <v>8790</v>
      </c>
      <c r="F174" s="24">
        <v>0.99</v>
      </c>
      <c r="G174" s="19">
        <v>1100.22</v>
      </c>
      <c r="H174" s="16">
        <f t="shared" si="49"/>
        <v>1.5899999999999999</v>
      </c>
      <c r="I174" s="16">
        <f>Лист1!F161</f>
        <v>3982</v>
      </c>
      <c r="J174" s="16">
        <f>Лист1!I161</f>
        <v>88.7</v>
      </c>
      <c r="K174" s="16">
        <f>Лист1!R161</f>
        <v>14</v>
      </c>
      <c r="L174" s="16">
        <f>Лист1!U161</f>
        <v>593.35</v>
      </c>
      <c r="M174" s="16">
        <f>Лист1!V161</f>
        <v>28.65</v>
      </c>
      <c r="T174" s="7">
        <v>38078</v>
      </c>
      <c r="U174">
        <f t="shared" si="43"/>
        <v>4.4354801992369257</v>
      </c>
      <c r="V174">
        <f t="shared" si="44"/>
        <v>27.68918527109307</v>
      </c>
      <c r="W174">
        <f t="shared" si="45"/>
        <v>3.9070555023892068</v>
      </c>
      <c r="X174">
        <f t="shared" si="46"/>
        <v>1.135625168761135</v>
      </c>
      <c r="Y174">
        <f t="shared" si="47"/>
        <v>18.346153846153843</v>
      </c>
      <c r="Z174">
        <f t="shared" si="48"/>
        <v>6.317265423677429</v>
      </c>
      <c r="AA174">
        <f t="shared" si="50"/>
        <v>34.807692307692307</v>
      </c>
      <c r="AB174">
        <f t="shared" si="51"/>
        <v>4.8525630504951032</v>
      </c>
      <c r="AC174">
        <f t="shared" si="52"/>
        <v>14</v>
      </c>
      <c r="AD174">
        <f t="shared" si="53"/>
        <v>25.21149441892679</v>
      </c>
      <c r="AE174">
        <f t="shared" si="54"/>
        <v>27.68918527109307</v>
      </c>
    </row>
    <row r="175" spans="1:31" ht="15" thickBot="1" x14ac:dyDescent="0.35">
      <c r="A175" s="7">
        <v>38108</v>
      </c>
      <c r="B175" s="10">
        <v>3474.2</v>
      </c>
      <c r="C175" s="10">
        <v>28.87</v>
      </c>
      <c r="D175" s="19">
        <v>2723973176</v>
      </c>
      <c r="E175" s="19">
        <v>8790</v>
      </c>
      <c r="F175" s="24">
        <v>0.74</v>
      </c>
      <c r="G175" s="19">
        <v>1100.22</v>
      </c>
      <c r="H175" s="16">
        <f t="shared" si="49"/>
        <v>1.3399999999999999</v>
      </c>
      <c r="I175" s="16">
        <f>Лист1!F162</f>
        <v>3286</v>
      </c>
      <c r="J175" s="16">
        <f>Лист1!I162</f>
        <v>100.4</v>
      </c>
      <c r="K175" s="16">
        <f>Лист1!R162</f>
        <v>14</v>
      </c>
      <c r="L175" s="16">
        <f>Лист1!U162</f>
        <v>644.71</v>
      </c>
      <c r="M175" s="16">
        <f>Лист1!V162</f>
        <v>28.87</v>
      </c>
      <c r="T175" s="7">
        <v>38108</v>
      </c>
      <c r="U175">
        <f t="shared" si="43"/>
        <v>4.5193844937058767</v>
      </c>
      <c r="V175">
        <f t="shared" si="44"/>
        <v>27.901807287136371</v>
      </c>
      <c r="W175">
        <f t="shared" si="45"/>
        <v>3.9070555023892068</v>
      </c>
      <c r="X175">
        <f t="shared" si="46"/>
        <v>1.135625168761135</v>
      </c>
      <c r="Y175">
        <f t="shared" si="47"/>
        <v>15.461538461538458</v>
      </c>
      <c r="Z175">
        <f t="shared" si="48"/>
        <v>6.317265423677429</v>
      </c>
      <c r="AA175">
        <f t="shared" si="50"/>
        <v>28.723776223776223</v>
      </c>
      <c r="AB175">
        <f t="shared" si="51"/>
        <v>5.492641829421741</v>
      </c>
      <c r="AC175">
        <f t="shared" si="52"/>
        <v>14</v>
      </c>
      <c r="AD175">
        <f t="shared" si="53"/>
        <v>27.393785399555558</v>
      </c>
      <c r="AE175">
        <f t="shared" si="54"/>
        <v>27.901807287136371</v>
      </c>
    </row>
    <row r="176" spans="1:31" ht="15" thickBot="1" x14ac:dyDescent="0.35">
      <c r="A176" s="7">
        <v>38139</v>
      </c>
      <c r="B176" s="10">
        <v>3514.9</v>
      </c>
      <c r="C176" s="10">
        <v>29.03</v>
      </c>
      <c r="D176" s="19">
        <v>2723973176</v>
      </c>
      <c r="E176" s="19">
        <v>8790</v>
      </c>
      <c r="F176" s="24">
        <v>0.78</v>
      </c>
      <c r="G176" s="19">
        <v>1100.22</v>
      </c>
      <c r="H176" s="16">
        <f t="shared" si="49"/>
        <v>1.38</v>
      </c>
      <c r="I176" s="16">
        <f>Лист1!F163</f>
        <v>3005</v>
      </c>
      <c r="J176" s="16">
        <f>Лист1!I163</f>
        <v>117.9</v>
      </c>
      <c r="K176" s="16">
        <f>Лист1!R163</f>
        <v>13</v>
      </c>
      <c r="L176" s="16">
        <f>Лист1!U163</f>
        <v>673.25</v>
      </c>
      <c r="M176" s="16">
        <f>Лист1!V163</f>
        <v>29.03</v>
      </c>
      <c r="T176" s="7">
        <v>38139</v>
      </c>
      <c r="U176">
        <f t="shared" si="43"/>
        <v>4.5723287539366719</v>
      </c>
      <c r="V176">
        <f t="shared" si="44"/>
        <v>28.056441480622404</v>
      </c>
      <c r="W176">
        <f t="shared" si="45"/>
        <v>3.9070555023892068</v>
      </c>
      <c r="X176">
        <f t="shared" si="46"/>
        <v>1.135625168761135</v>
      </c>
      <c r="Y176">
        <f t="shared" si="47"/>
        <v>15.923076923076922</v>
      </c>
      <c r="Z176">
        <f t="shared" si="48"/>
        <v>6.317265423677429</v>
      </c>
      <c r="AA176">
        <f t="shared" si="50"/>
        <v>26.267482517482517</v>
      </c>
      <c r="AB176">
        <f t="shared" si="51"/>
        <v>6.4500246184145746</v>
      </c>
      <c r="AC176">
        <f t="shared" si="52"/>
        <v>13</v>
      </c>
      <c r="AD176">
        <f t="shared" si="53"/>
        <v>28.606452544943895</v>
      </c>
      <c r="AE176">
        <f t="shared" si="54"/>
        <v>28.056441480622404</v>
      </c>
    </row>
    <row r="177" spans="1:31" ht="15" thickBot="1" x14ac:dyDescent="0.35">
      <c r="A177" s="7">
        <v>38169</v>
      </c>
      <c r="B177" s="10">
        <v>3670.9</v>
      </c>
      <c r="C177" s="10">
        <v>20.04</v>
      </c>
      <c r="D177" s="19">
        <v>2723973176</v>
      </c>
      <c r="E177" s="19">
        <v>8790</v>
      </c>
      <c r="F177" s="24">
        <v>0.92</v>
      </c>
      <c r="G177" s="19">
        <v>1100.22</v>
      </c>
      <c r="H177" s="16">
        <f t="shared" si="49"/>
        <v>1.52</v>
      </c>
      <c r="I177" s="16">
        <f>Лист1!F164</f>
        <v>4048</v>
      </c>
      <c r="J177" s="16">
        <f>Лист1!I164</f>
        <v>120.4</v>
      </c>
      <c r="K177" s="16">
        <f>Лист1!R164</f>
        <v>13</v>
      </c>
      <c r="L177" s="16">
        <f>Лист1!U164</f>
        <v>716.84</v>
      </c>
      <c r="M177" s="16">
        <f>Лист1!V164</f>
        <v>20.04</v>
      </c>
      <c r="T177" s="7">
        <v>38169</v>
      </c>
      <c r="U177">
        <f t="shared" si="43"/>
        <v>4.7752600707918091</v>
      </c>
      <c r="V177">
        <f t="shared" si="44"/>
        <v>19.367932734125834</v>
      </c>
      <c r="W177">
        <f t="shared" si="45"/>
        <v>3.9070555023892068</v>
      </c>
      <c r="X177">
        <f t="shared" si="46"/>
        <v>1.135625168761135</v>
      </c>
      <c r="Y177">
        <f t="shared" si="47"/>
        <v>17.53846153846154</v>
      </c>
      <c r="Z177">
        <f t="shared" si="48"/>
        <v>6.317265423677429</v>
      </c>
      <c r="AA177">
        <f t="shared" si="50"/>
        <v>35.38461538461538</v>
      </c>
      <c r="AB177">
        <f t="shared" si="51"/>
        <v>6.5867935882706936</v>
      </c>
      <c r="AC177">
        <f t="shared" si="52"/>
        <v>13</v>
      </c>
      <c r="AD177">
        <f t="shared" si="53"/>
        <v>30.458595532592028</v>
      </c>
      <c r="AE177">
        <f t="shared" si="54"/>
        <v>19.367932734125834</v>
      </c>
    </row>
    <row r="178" spans="1:31" ht="15" thickBot="1" x14ac:dyDescent="0.35">
      <c r="A178" s="7">
        <v>38200</v>
      </c>
      <c r="B178" s="10">
        <v>3626.8</v>
      </c>
      <c r="C178" s="10">
        <v>29.18</v>
      </c>
      <c r="D178" s="19">
        <v>2723973176</v>
      </c>
      <c r="E178" s="19">
        <v>8790</v>
      </c>
      <c r="F178" s="24">
        <v>0.42</v>
      </c>
      <c r="G178" s="19">
        <v>1100.22</v>
      </c>
      <c r="H178" s="16">
        <f t="shared" si="49"/>
        <v>1.02</v>
      </c>
      <c r="I178" s="16">
        <f>Лист1!F165</f>
        <v>4186</v>
      </c>
      <c r="J178" s="16">
        <f>Лист1!I165</f>
        <v>130</v>
      </c>
      <c r="K178" s="16">
        <f>Лист1!R165</f>
        <v>13</v>
      </c>
      <c r="L178" s="16">
        <f>Лист1!U165</f>
        <v>629.99</v>
      </c>
      <c r="M178" s="16">
        <f>Лист1!V165</f>
        <v>29.18</v>
      </c>
      <c r="T178" s="7">
        <v>38200</v>
      </c>
      <c r="U178">
        <f t="shared" si="43"/>
        <v>4.717892948526992</v>
      </c>
      <c r="V178">
        <f t="shared" si="44"/>
        <v>28.201411037015561</v>
      </c>
      <c r="W178">
        <f t="shared" si="45"/>
        <v>3.9070555023892068</v>
      </c>
      <c r="X178">
        <f t="shared" si="46"/>
        <v>1.135625168761135</v>
      </c>
      <c r="Y178">
        <f t="shared" si="47"/>
        <v>11.76923076923077</v>
      </c>
      <c r="Z178">
        <f t="shared" si="48"/>
        <v>6.317265423677429</v>
      </c>
      <c r="AA178">
        <f t="shared" si="50"/>
        <v>36.590909090909093</v>
      </c>
      <c r="AB178">
        <f t="shared" si="51"/>
        <v>7.1119864325181901</v>
      </c>
      <c r="AC178">
        <f t="shared" si="52"/>
        <v>13</v>
      </c>
      <c r="AD178">
        <f t="shared" si="53"/>
        <v>26.768331286727374</v>
      </c>
      <c r="AE178">
        <f t="shared" si="54"/>
        <v>28.201411037015561</v>
      </c>
    </row>
    <row r="179" spans="1:31" ht="15" thickBot="1" x14ac:dyDescent="0.35">
      <c r="A179" s="7">
        <v>38231</v>
      </c>
      <c r="B179" s="10">
        <v>3649.8</v>
      </c>
      <c r="C179" s="10">
        <v>29.21</v>
      </c>
      <c r="D179" s="19">
        <v>2723973176</v>
      </c>
      <c r="E179" s="19">
        <v>8790</v>
      </c>
      <c r="F179" s="24">
        <v>0.43</v>
      </c>
      <c r="G179" s="19">
        <v>1100.22</v>
      </c>
      <c r="H179" s="16">
        <f t="shared" si="49"/>
        <v>1.03</v>
      </c>
      <c r="I179" s="16">
        <f>Лист1!F166</f>
        <v>4105</v>
      </c>
      <c r="J179" s="16">
        <f>Лист1!I166</f>
        <v>133.69999999999999</v>
      </c>
      <c r="K179" s="16">
        <f>Лист1!R166</f>
        <v>13</v>
      </c>
      <c r="L179" s="16">
        <f>Лист1!U166</f>
        <v>603.13</v>
      </c>
      <c r="M179" s="16">
        <f>Лист1!V166</f>
        <v>29.21</v>
      </c>
      <c r="T179" s="7">
        <v>38231</v>
      </c>
      <c r="U179">
        <f t="shared" si="43"/>
        <v>4.7478123093453775</v>
      </c>
      <c r="V179">
        <f t="shared" si="44"/>
        <v>28.23040494829419</v>
      </c>
      <c r="W179">
        <f t="shared" si="45"/>
        <v>3.9070555023892068</v>
      </c>
      <c r="X179">
        <f t="shared" si="46"/>
        <v>1.135625168761135</v>
      </c>
      <c r="Y179">
        <f t="shared" si="47"/>
        <v>11.884615384615385</v>
      </c>
      <c r="Z179">
        <f t="shared" si="48"/>
        <v>6.317265423677429</v>
      </c>
      <c r="AA179">
        <f t="shared" si="50"/>
        <v>35.882867132867133</v>
      </c>
      <c r="AB179">
        <f t="shared" si="51"/>
        <v>7.3144045079052455</v>
      </c>
      <c r="AC179">
        <f t="shared" si="52"/>
        <v>13</v>
      </c>
      <c r="AD179">
        <f t="shared" si="53"/>
        <v>25.627047491172686</v>
      </c>
      <c r="AE179">
        <f t="shared" si="54"/>
        <v>28.23040494829419</v>
      </c>
    </row>
    <row r="180" spans="1:31" ht="15" thickBot="1" x14ac:dyDescent="0.35">
      <c r="A180" s="7">
        <v>38261</v>
      </c>
      <c r="B180" s="10">
        <v>3717.5</v>
      </c>
      <c r="C180" s="10">
        <v>29.25</v>
      </c>
      <c r="D180" s="19">
        <v>2723973176</v>
      </c>
      <c r="E180" s="19">
        <v>8790</v>
      </c>
      <c r="F180" s="24">
        <v>1.1399999999999999</v>
      </c>
      <c r="G180" s="19">
        <v>1100.22</v>
      </c>
      <c r="H180" s="16">
        <f t="shared" si="49"/>
        <v>1.7399999999999998</v>
      </c>
      <c r="I180" s="16">
        <f>Лист1!F167</f>
        <v>4922</v>
      </c>
      <c r="J180" s="16">
        <f>Лист1!I167</f>
        <v>124.8</v>
      </c>
      <c r="K180" s="16">
        <f>Лист1!R167</f>
        <v>13</v>
      </c>
      <c r="L180" s="16">
        <f>Лист1!U167</f>
        <v>573.9</v>
      </c>
      <c r="M180" s="16">
        <f>Лист1!V167</f>
        <v>29.25</v>
      </c>
      <c r="T180" s="7">
        <v>38261</v>
      </c>
      <c r="U180">
        <f t="shared" si="43"/>
        <v>4.8358792974934079</v>
      </c>
      <c r="V180">
        <f t="shared" si="44"/>
        <v>28.269063496665702</v>
      </c>
      <c r="W180">
        <f t="shared" si="45"/>
        <v>3.9070555023892068</v>
      </c>
      <c r="X180">
        <f t="shared" si="46"/>
        <v>1.135625168761135</v>
      </c>
      <c r="Y180">
        <f t="shared" si="47"/>
        <v>20.076923076923073</v>
      </c>
      <c r="Z180">
        <f t="shared" si="48"/>
        <v>6.317265423677429</v>
      </c>
      <c r="AA180">
        <f t="shared" si="50"/>
        <v>43.02447552447552</v>
      </c>
      <c r="AB180">
        <f t="shared" si="51"/>
        <v>6.827506975217462</v>
      </c>
      <c r="AC180">
        <f t="shared" si="52"/>
        <v>13</v>
      </c>
      <c r="AD180">
        <f t="shared" si="53"/>
        <v>24.385062184245527</v>
      </c>
      <c r="AE180">
        <f t="shared" si="54"/>
        <v>28.269063496665702</v>
      </c>
    </row>
    <row r="181" spans="1:31" ht="15" thickBot="1" x14ac:dyDescent="0.35">
      <c r="A181" s="7">
        <v>38292</v>
      </c>
      <c r="B181" s="10">
        <v>3787.8</v>
      </c>
      <c r="C181" s="10">
        <v>28.61</v>
      </c>
      <c r="D181" s="19">
        <v>2723973176</v>
      </c>
      <c r="E181" s="19">
        <v>8790</v>
      </c>
      <c r="F181" s="24">
        <v>1.1100000000000001</v>
      </c>
      <c r="G181" s="19">
        <v>1100.22</v>
      </c>
      <c r="H181" s="16">
        <f t="shared" si="49"/>
        <v>1.71</v>
      </c>
      <c r="I181" s="16">
        <f>Лист1!F168</f>
        <v>6051</v>
      </c>
      <c r="J181" s="16">
        <f>Лист1!I168</f>
        <v>127.6</v>
      </c>
      <c r="K181" s="16">
        <f>Лист1!R168</f>
        <v>13</v>
      </c>
      <c r="L181" s="16">
        <f>Лист1!U168</f>
        <v>558.64</v>
      </c>
      <c r="M181" s="16">
        <f>Лист1!V168</f>
        <v>28.61</v>
      </c>
      <c r="T181" s="7">
        <v>38292</v>
      </c>
      <c r="U181">
        <f t="shared" si="43"/>
        <v>4.9273284742556909</v>
      </c>
      <c r="V181">
        <f t="shared" si="44"/>
        <v>27.650526722721562</v>
      </c>
      <c r="W181">
        <f t="shared" si="45"/>
        <v>3.9070555023892068</v>
      </c>
      <c r="X181">
        <f t="shared" si="46"/>
        <v>1.135625168761135</v>
      </c>
      <c r="Y181">
        <f t="shared" si="47"/>
        <v>19.73076923076923</v>
      </c>
      <c r="Z181">
        <f t="shared" si="48"/>
        <v>6.317265423677429</v>
      </c>
      <c r="AA181">
        <f t="shared" si="50"/>
        <v>52.89335664335664</v>
      </c>
      <c r="AB181">
        <f t="shared" si="51"/>
        <v>6.9806882214563153</v>
      </c>
      <c r="AC181">
        <f t="shared" si="52"/>
        <v>13</v>
      </c>
      <c r="AD181">
        <f t="shared" si="53"/>
        <v>23.73666342325653</v>
      </c>
      <c r="AE181">
        <f t="shared" si="54"/>
        <v>27.650526722721562</v>
      </c>
    </row>
    <row r="182" spans="1:31" ht="15" thickBot="1" x14ac:dyDescent="0.35">
      <c r="A182" s="7">
        <v>38322</v>
      </c>
      <c r="B182" s="10">
        <v>3928.5</v>
      </c>
      <c r="C182" s="10">
        <v>27.75</v>
      </c>
      <c r="D182" s="19">
        <v>2723973176</v>
      </c>
      <c r="E182" s="19">
        <v>8790</v>
      </c>
      <c r="F182" s="24">
        <v>1.1399999999999999</v>
      </c>
      <c r="G182" s="19">
        <v>1100.22</v>
      </c>
      <c r="H182" s="16">
        <f t="shared" si="49"/>
        <v>1.7399999999999998</v>
      </c>
      <c r="I182" s="16">
        <f>Лист1!F169</f>
        <v>4598</v>
      </c>
      <c r="J182" s="16">
        <f>Лист1!I169</f>
        <v>152.1</v>
      </c>
      <c r="K182" s="16">
        <f>Лист1!R169</f>
        <v>13</v>
      </c>
      <c r="L182" s="16">
        <f>Лист1!U169</f>
        <v>598.19000000000005</v>
      </c>
      <c r="M182" s="16">
        <f>Лист1!V169</f>
        <v>27.75</v>
      </c>
      <c r="T182" s="7">
        <v>38322</v>
      </c>
      <c r="U182">
        <f t="shared" si="43"/>
        <v>5.1103569119577275</v>
      </c>
      <c r="V182">
        <f t="shared" si="44"/>
        <v>26.819367932734124</v>
      </c>
      <c r="W182">
        <f t="shared" si="45"/>
        <v>3.9070555023892068</v>
      </c>
      <c r="X182">
        <f t="shared" si="46"/>
        <v>1.135625168761135</v>
      </c>
      <c r="Y182">
        <f t="shared" si="47"/>
        <v>20.076923076923073</v>
      </c>
      <c r="Z182">
        <f t="shared" si="48"/>
        <v>6.317265423677429</v>
      </c>
      <c r="AA182">
        <f t="shared" si="50"/>
        <v>40.192307692307693</v>
      </c>
      <c r="AB182">
        <f t="shared" si="51"/>
        <v>8.3210241260462823</v>
      </c>
      <c r="AC182">
        <f t="shared" si="52"/>
        <v>13</v>
      </c>
      <c r="AD182">
        <f t="shared" si="53"/>
        <v>25.417146450590405</v>
      </c>
      <c r="AE182">
        <f t="shared" si="54"/>
        <v>26.819367932734124</v>
      </c>
    </row>
    <row r="183" spans="1:31" ht="15" thickBot="1" x14ac:dyDescent="0.35">
      <c r="A183" s="7">
        <v>38353</v>
      </c>
      <c r="B183" s="10">
        <v>4353.8999999999996</v>
      </c>
      <c r="C183" s="10">
        <v>27.85</v>
      </c>
      <c r="D183" s="19">
        <v>2723973176</v>
      </c>
      <c r="E183" s="19">
        <v>8790</v>
      </c>
      <c r="F183" s="24">
        <v>2.62</v>
      </c>
      <c r="G183" s="19">
        <v>1100.22</v>
      </c>
      <c r="H183" s="16">
        <f t="shared" si="49"/>
        <v>3.22</v>
      </c>
      <c r="I183" s="16">
        <f>Лист1!F170</f>
        <v>4488</v>
      </c>
      <c r="J183" s="16">
        <f>Лист1!I170</f>
        <v>78.900000000000006</v>
      </c>
      <c r="K183" s="16">
        <f>Лист1!R170</f>
        <v>13</v>
      </c>
      <c r="L183" s="16">
        <f>Лист1!U170</f>
        <v>653.23</v>
      </c>
      <c r="M183" s="16">
        <f>Лист1!V170</f>
        <v>27.85</v>
      </c>
      <c r="Q183" s="36"/>
      <c r="R183" s="36"/>
      <c r="S183" s="36"/>
      <c r="T183" s="37">
        <v>38353</v>
      </c>
      <c r="U183">
        <f t="shared" si="43"/>
        <v>5.6637350029203892</v>
      </c>
      <c r="V183">
        <f t="shared" si="44"/>
        <v>26.916014303662898</v>
      </c>
      <c r="W183">
        <f t="shared" si="45"/>
        <v>3.9070555023892068</v>
      </c>
      <c r="X183">
        <f t="shared" si="46"/>
        <v>1.135625168761135</v>
      </c>
      <c r="Y183">
        <f t="shared" si="47"/>
        <v>37.15384615384616</v>
      </c>
      <c r="Z183">
        <f t="shared" si="48"/>
        <v>6.317265423677429</v>
      </c>
      <c r="AA183">
        <f t="shared" si="50"/>
        <v>39.230769230769234</v>
      </c>
      <c r="AB183">
        <f t="shared" si="51"/>
        <v>4.3164286886591166</v>
      </c>
      <c r="AC183">
        <f t="shared" si="52"/>
        <v>13</v>
      </c>
      <c r="AD183">
        <f t="shared" si="53"/>
        <v>27.755800959426217</v>
      </c>
      <c r="AE183">
        <f t="shared" si="54"/>
        <v>26.916014303662898</v>
      </c>
    </row>
    <row r="184" spans="1:31" ht="15" thickBot="1" x14ac:dyDescent="0.35">
      <c r="A184" s="7">
        <v>38384</v>
      </c>
      <c r="B184" s="10">
        <v>4179.8999999999996</v>
      </c>
      <c r="C184" s="10">
        <v>27.73</v>
      </c>
      <c r="D184" s="19">
        <v>2723973176</v>
      </c>
      <c r="E184" s="19">
        <v>8790</v>
      </c>
      <c r="F184" s="24">
        <v>1.23</v>
      </c>
      <c r="G184" s="19">
        <v>1100.22</v>
      </c>
      <c r="H184" s="16">
        <f t="shared" si="49"/>
        <v>1.83</v>
      </c>
      <c r="I184" s="16">
        <f>Лист1!F171</f>
        <v>4726</v>
      </c>
      <c r="J184" s="16">
        <f>Лист1!I171</f>
        <v>87.7</v>
      </c>
      <c r="K184" s="16">
        <f>Лист1!R171</f>
        <v>13</v>
      </c>
      <c r="L184" s="16">
        <f>Лист1!U171</f>
        <v>653.97</v>
      </c>
      <c r="M184" s="16">
        <f>Лист1!V171</f>
        <v>27.73</v>
      </c>
      <c r="T184" s="7">
        <v>38384</v>
      </c>
      <c r="U184">
        <f t="shared" si="43"/>
        <v>5.4373885341204282</v>
      </c>
      <c r="V184">
        <f t="shared" si="44"/>
        <v>26.80003865854837</v>
      </c>
      <c r="W184">
        <f t="shared" si="45"/>
        <v>3.9070555023892068</v>
      </c>
      <c r="X184">
        <f t="shared" si="46"/>
        <v>1.135625168761135</v>
      </c>
      <c r="Y184">
        <f t="shared" si="47"/>
        <v>21.115384615384617</v>
      </c>
      <c r="Z184">
        <f t="shared" si="48"/>
        <v>6.317265423677429</v>
      </c>
      <c r="AA184">
        <f t="shared" si="50"/>
        <v>41.311188811188813</v>
      </c>
      <c r="AB184">
        <f t="shared" si="51"/>
        <v>4.7978554625526559</v>
      </c>
      <c r="AC184">
        <f t="shared" si="52"/>
        <v>13</v>
      </c>
      <c r="AD184">
        <f t="shared" si="53"/>
        <v>27.787243625424374</v>
      </c>
      <c r="AE184">
        <f t="shared" si="54"/>
        <v>26.80003865854837</v>
      </c>
    </row>
    <row r="185" spans="1:31" ht="15" thickBot="1" x14ac:dyDescent="0.35">
      <c r="A185" s="7">
        <v>38412</v>
      </c>
      <c r="B185" s="10">
        <v>4300.6000000000004</v>
      </c>
      <c r="C185" s="10">
        <v>27.54</v>
      </c>
      <c r="D185" s="19">
        <v>2723973176</v>
      </c>
      <c r="E185" s="19">
        <v>8790</v>
      </c>
      <c r="F185" s="24">
        <v>1.34</v>
      </c>
      <c r="G185" s="19">
        <v>1100.22</v>
      </c>
      <c r="H185" s="16">
        <f t="shared" si="49"/>
        <v>1.94</v>
      </c>
      <c r="I185" s="16">
        <f>Лист1!F172</f>
        <v>4637</v>
      </c>
      <c r="J185" s="16">
        <f>Лист1!I172</f>
        <v>106.6</v>
      </c>
      <c r="K185" s="16">
        <f>Лист1!R172</f>
        <v>13</v>
      </c>
      <c r="L185" s="16">
        <f>Лист1!U172</f>
        <v>595.46</v>
      </c>
      <c r="M185" s="16">
        <f>Лист1!V172</f>
        <v>27.54</v>
      </c>
      <c r="T185" s="7">
        <v>38412</v>
      </c>
      <c r="U185">
        <f t="shared" si="43"/>
        <v>5.5944001363282183</v>
      </c>
      <c r="V185">
        <f t="shared" si="44"/>
        <v>26.616410553783705</v>
      </c>
      <c r="W185">
        <f t="shared" si="45"/>
        <v>3.9070555023892068</v>
      </c>
      <c r="X185">
        <f t="shared" si="46"/>
        <v>1.135625168761135</v>
      </c>
      <c r="Y185">
        <f t="shared" si="47"/>
        <v>22.384615384615383</v>
      </c>
      <c r="Z185">
        <f t="shared" si="48"/>
        <v>6.317265423677429</v>
      </c>
      <c r="AA185">
        <f t="shared" si="50"/>
        <v>40.53321678321678</v>
      </c>
      <c r="AB185">
        <f t="shared" si="51"/>
        <v>5.8318288746649154</v>
      </c>
      <c r="AC185">
        <f t="shared" si="52"/>
        <v>13</v>
      </c>
      <c r="AD185">
        <f t="shared" si="53"/>
        <v>25.301148507110721</v>
      </c>
      <c r="AE185">
        <f t="shared" si="54"/>
        <v>26.616410553783705</v>
      </c>
    </row>
    <row r="186" spans="1:31" ht="15" thickBot="1" x14ac:dyDescent="0.35">
      <c r="A186" s="7">
        <v>38443</v>
      </c>
      <c r="B186" s="10">
        <v>4462.7</v>
      </c>
      <c r="C186" s="10">
        <v>27.81</v>
      </c>
      <c r="D186" s="19">
        <v>2723973176</v>
      </c>
      <c r="E186" s="19">
        <v>8790</v>
      </c>
      <c r="F186" s="24">
        <v>1.1200000000000001</v>
      </c>
      <c r="G186" s="19">
        <v>1100.22</v>
      </c>
      <c r="H186" s="16">
        <f t="shared" si="49"/>
        <v>1.7200000000000002</v>
      </c>
      <c r="I186" s="16">
        <f>Лист1!F173</f>
        <v>3850</v>
      </c>
      <c r="J186" s="16">
        <f>Лист1!I173</f>
        <v>112.1</v>
      </c>
      <c r="K186" s="16">
        <f>Лист1!R173</f>
        <v>13</v>
      </c>
      <c r="L186" s="16">
        <f>Лист1!U173</f>
        <v>607.14</v>
      </c>
      <c r="M186" s="16">
        <f>Лист1!V173</f>
        <v>27.81</v>
      </c>
      <c r="T186" s="7">
        <v>38443</v>
      </c>
      <c r="U186">
        <f t="shared" si="43"/>
        <v>5.8052665880090997</v>
      </c>
      <c r="V186">
        <f t="shared" si="44"/>
        <v>26.877355755291386</v>
      </c>
      <c r="W186">
        <f t="shared" si="45"/>
        <v>3.9070555023892068</v>
      </c>
      <c r="X186">
        <f t="shared" si="46"/>
        <v>1.135625168761135</v>
      </c>
      <c r="Y186">
        <f t="shared" si="47"/>
        <v>19.846153846153847</v>
      </c>
      <c r="Z186">
        <f t="shared" si="48"/>
        <v>6.317265423677429</v>
      </c>
      <c r="AA186">
        <f t="shared" si="50"/>
        <v>33.653846153846153</v>
      </c>
      <c r="AB186">
        <f t="shared" si="51"/>
        <v>6.1327206083483778</v>
      </c>
      <c r="AC186">
        <f t="shared" si="52"/>
        <v>13</v>
      </c>
      <c r="AD186">
        <f t="shared" si="53"/>
        <v>25.797432748811342</v>
      </c>
      <c r="AE186">
        <f t="shared" si="54"/>
        <v>26.877355755291386</v>
      </c>
    </row>
    <row r="187" spans="1:31" ht="15" thickBot="1" x14ac:dyDescent="0.35">
      <c r="A187" s="7">
        <v>38473</v>
      </c>
      <c r="B187" s="10">
        <v>4577.5</v>
      </c>
      <c r="C187" s="10">
        <v>27.94</v>
      </c>
      <c r="D187" s="19">
        <v>2723973176</v>
      </c>
      <c r="E187" s="19">
        <v>8790</v>
      </c>
      <c r="F187" s="24">
        <v>0.8</v>
      </c>
      <c r="G187" s="19">
        <v>1100.22</v>
      </c>
      <c r="H187" s="16">
        <f t="shared" si="49"/>
        <v>1.4</v>
      </c>
      <c r="I187" s="16">
        <f>Лист1!F174</f>
        <v>3219</v>
      </c>
      <c r="J187" s="16">
        <f>Лист1!I174</f>
        <v>126</v>
      </c>
      <c r="K187" s="16">
        <f>Лист1!R174</f>
        <v>13</v>
      </c>
      <c r="L187" s="16">
        <f>Лист1!U174</f>
        <v>658.66</v>
      </c>
      <c r="M187" s="16">
        <f>Лист1!V174</f>
        <v>27.94</v>
      </c>
      <c r="T187" s="7">
        <v>38473</v>
      </c>
      <c r="U187">
        <f t="shared" si="43"/>
        <v>5.9546032237460853</v>
      </c>
      <c r="V187">
        <f t="shared" si="44"/>
        <v>27.002996037498793</v>
      </c>
      <c r="W187">
        <f t="shared" si="45"/>
        <v>3.9070555023892068</v>
      </c>
      <c r="X187">
        <f t="shared" si="46"/>
        <v>1.135625168761135</v>
      </c>
      <c r="Y187">
        <f t="shared" si="47"/>
        <v>16.153846153846153</v>
      </c>
      <c r="Z187">
        <f t="shared" si="48"/>
        <v>6.317265423677429</v>
      </c>
      <c r="AA187">
        <f t="shared" si="50"/>
        <v>28.13811188811189</v>
      </c>
      <c r="AB187">
        <f t="shared" si="51"/>
        <v>6.8931560807483994</v>
      </c>
      <c r="AC187">
        <f t="shared" si="52"/>
        <v>13</v>
      </c>
      <c r="AD187">
        <f t="shared" si="53"/>
        <v>27.98652214370998</v>
      </c>
      <c r="AE187">
        <f t="shared" si="54"/>
        <v>27.002996037498793</v>
      </c>
    </row>
    <row r="188" spans="1:31" ht="15" thickBot="1" x14ac:dyDescent="0.35">
      <c r="A188" s="7">
        <v>38504</v>
      </c>
      <c r="B188" s="10">
        <v>4677.7</v>
      </c>
      <c r="C188" s="10">
        <v>28.47</v>
      </c>
      <c r="D188" s="19">
        <v>2723973176</v>
      </c>
      <c r="E188" s="19">
        <v>8790</v>
      </c>
      <c r="F188" s="24">
        <v>0.64</v>
      </c>
      <c r="G188" s="19">
        <v>1100.22</v>
      </c>
      <c r="H188" s="16">
        <f t="shared" si="49"/>
        <v>1.24</v>
      </c>
      <c r="I188" s="16">
        <f>Лист1!F175</f>
        <v>2521</v>
      </c>
      <c r="J188" s="16">
        <f>Лист1!I175</f>
        <v>151.1</v>
      </c>
      <c r="K188" s="16">
        <f>Лист1!R175</f>
        <v>13</v>
      </c>
      <c r="L188" s="16">
        <f>Лист1!U175</f>
        <v>698.71</v>
      </c>
      <c r="M188" s="16">
        <f>Лист1!V175</f>
        <v>28.47</v>
      </c>
      <c r="T188" s="7">
        <v>38504</v>
      </c>
      <c r="U188">
        <f t="shared" si="43"/>
        <v>6.0849475695722699</v>
      </c>
      <c r="V188">
        <f t="shared" si="44"/>
        <v>27.51522180342128</v>
      </c>
      <c r="W188">
        <f t="shared" si="45"/>
        <v>3.9070555023892068</v>
      </c>
      <c r="X188">
        <f t="shared" si="46"/>
        <v>1.135625168761135</v>
      </c>
      <c r="Y188">
        <f t="shared" si="47"/>
        <v>14.307692307692307</v>
      </c>
      <c r="Z188">
        <f t="shared" si="48"/>
        <v>6.317265423677429</v>
      </c>
      <c r="AA188">
        <f t="shared" si="50"/>
        <v>22.03671328671329</v>
      </c>
      <c r="AB188">
        <f t="shared" si="51"/>
        <v>8.2663165381038333</v>
      </c>
      <c r="AC188">
        <f t="shared" si="52"/>
        <v>13</v>
      </c>
      <c r="AD188">
        <f t="shared" si="53"/>
        <v>29.688250215637208</v>
      </c>
      <c r="AE188">
        <f t="shared" si="54"/>
        <v>27.51522180342128</v>
      </c>
    </row>
    <row r="189" spans="1:31" ht="15" thickBot="1" x14ac:dyDescent="0.35">
      <c r="A189" s="7">
        <v>38534</v>
      </c>
      <c r="B189" s="10">
        <v>4915.3999999999996</v>
      </c>
      <c r="C189" s="10">
        <v>28.53</v>
      </c>
      <c r="D189" s="19">
        <v>2723973176</v>
      </c>
      <c r="E189" s="19">
        <v>8790</v>
      </c>
      <c r="F189" s="24">
        <v>0.46</v>
      </c>
      <c r="G189" s="19">
        <v>1100.22</v>
      </c>
      <c r="H189" s="16">
        <f t="shared" si="49"/>
        <v>1.06</v>
      </c>
      <c r="I189" s="16">
        <f>Лист1!F176</f>
        <v>1804</v>
      </c>
      <c r="J189" s="16">
        <f>Лист1!I176</f>
        <v>161.4</v>
      </c>
      <c r="K189" s="16">
        <f>Лист1!R176</f>
        <v>13</v>
      </c>
      <c r="L189" s="16">
        <f>Лист1!U176</f>
        <v>708.34</v>
      </c>
      <c r="M189" s="16">
        <f>Лист1!V176</f>
        <v>28.53</v>
      </c>
      <c r="T189" s="7">
        <v>38534</v>
      </c>
      <c r="U189">
        <f t="shared" si="43"/>
        <v>6.3941576594214116</v>
      </c>
      <c r="V189">
        <f t="shared" si="44"/>
        <v>27.573209625978546</v>
      </c>
      <c r="W189">
        <f t="shared" si="45"/>
        <v>3.9070555023892068</v>
      </c>
      <c r="X189">
        <f t="shared" si="46"/>
        <v>1.135625168761135</v>
      </c>
      <c r="Y189">
        <f t="shared" si="47"/>
        <v>12.230769230769232</v>
      </c>
      <c r="Z189">
        <f t="shared" si="48"/>
        <v>6.317265423677429</v>
      </c>
      <c r="AA189">
        <f t="shared" si="50"/>
        <v>15.769230769230768</v>
      </c>
      <c r="AB189">
        <f t="shared" si="51"/>
        <v>8.8298046939110453</v>
      </c>
      <c r="AC189">
        <f t="shared" si="52"/>
        <v>13</v>
      </c>
      <c r="AD189">
        <f t="shared" si="53"/>
        <v>30.097429774505102</v>
      </c>
      <c r="AE189">
        <f t="shared" si="54"/>
        <v>27.573209625978546</v>
      </c>
    </row>
    <row r="190" spans="1:31" ht="15" thickBot="1" x14ac:dyDescent="0.35">
      <c r="A190" s="7">
        <v>38565</v>
      </c>
      <c r="B190" s="10">
        <v>4974.3</v>
      </c>
      <c r="C190" s="10">
        <v>28.46</v>
      </c>
      <c r="D190" s="19">
        <v>2723973176</v>
      </c>
      <c r="E190" s="19">
        <v>8790</v>
      </c>
      <c r="F190" s="24">
        <v>-0.14000000000000001</v>
      </c>
      <c r="G190" s="19">
        <v>1100.22</v>
      </c>
      <c r="H190" s="16">
        <f t="shared" si="49"/>
        <v>0.45999999999999996</v>
      </c>
      <c r="I190" s="16">
        <f>Лист1!F177</f>
        <v>2592</v>
      </c>
      <c r="J190" s="16">
        <f>Лист1!I177</f>
        <v>172.4</v>
      </c>
      <c r="K190" s="16">
        <f>Лист1!R177</f>
        <v>13</v>
      </c>
      <c r="L190" s="16">
        <f>Лист1!U177</f>
        <v>642.48</v>
      </c>
      <c r="M190" s="16">
        <f>Лист1!V177</f>
        <v>28.46</v>
      </c>
      <c r="T190" s="7">
        <v>38565</v>
      </c>
      <c r="U190">
        <f t="shared" si="43"/>
        <v>6.470777239951973</v>
      </c>
      <c r="V190">
        <f t="shared" si="44"/>
        <v>27.505557166328405</v>
      </c>
      <c r="W190">
        <f t="shared" si="45"/>
        <v>3.9070555023892068</v>
      </c>
      <c r="X190">
        <f t="shared" si="46"/>
        <v>1.135625168761135</v>
      </c>
      <c r="Y190">
        <f t="shared" si="47"/>
        <v>5.3076923076923075</v>
      </c>
      <c r="Z190">
        <f t="shared" si="48"/>
        <v>6.317265423677429</v>
      </c>
      <c r="AA190">
        <f t="shared" si="50"/>
        <v>22.65734265734266</v>
      </c>
      <c r="AB190">
        <f t="shared" si="51"/>
        <v>9.4315881612779684</v>
      </c>
      <c r="AC190">
        <f t="shared" si="52"/>
        <v>13</v>
      </c>
      <c r="AD190">
        <f t="shared" si="53"/>
        <v>27.299032500669224</v>
      </c>
      <c r="AE190">
        <f t="shared" si="54"/>
        <v>27.505557166328405</v>
      </c>
    </row>
    <row r="191" spans="1:31" ht="15" thickBot="1" x14ac:dyDescent="0.35">
      <c r="A191" s="7">
        <v>38596</v>
      </c>
      <c r="B191" s="10">
        <v>5118.2</v>
      </c>
      <c r="C191" s="10">
        <v>28.46</v>
      </c>
      <c r="D191" s="19">
        <v>2723973176</v>
      </c>
      <c r="E191" s="19">
        <v>8790</v>
      </c>
      <c r="F191" s="24">
        <v>0.25</v>
      </c>
      <c r="G191" s="19">
        <v>1100.22</v>
      </c>
      <c r="H191" s="16">
        <f t="shared" si="49"/>
        <v>0.85</v>
      </c>
      <c r="I191" s="16">
        <f>Лист1!F178</f>
        <v>2907</v>
      </c>
      <c r="J191" s="16">
        <f>Лист1!I178</f>
        <v>174.9</v>
      </c>
      <c r="K191" s="16">
        <f>Лист1!R178</f>
        <v>13</v>
      </c>
      <c r="L191" s="16">
        <f>Лист1!U178</f>
        <v>673.03</v>
      </c>
      <c r="M191" s="16">
        <f>Лист1!V178</f>
        <v>28.46</v>
      </c>
      <c r="T191" s="7">
        <v>38596</v>
      </c>
      <c r="U191">
        <f t="shared" si="43"/>
        <v>6.6579683713330891</v>
      </c>
      <c r="V191">
        <f t="shared" si="44"/>
        <v>27.505557166328405</v>
      </c>
      <c r="W191">
        <f t="shared" si="45"/>
        <v>3.9070555023892068</v>
      </c>
      <c r="X191">
        <f t="shared" si="46"/>
        <v>1.135625168761135</v>
      </c>
      <c r="Y191">
        <f t="shared" si="47"/>
        <v>9.8076923076923066</v>
      </c>
      <c r="Z191">
        <f t="shared" si="48"/>
        <v>6.317265423677429</v>
      </c>
      <c r="AA191">
        <f t="shared" si="50"/>
        <v>25.41083916083916</v>
      </c>
      <c r="AB191">
        <f t="shared" si="51"/>
        <v>9.5683571311340891</v>
      </c>
      <c r="AC191">
        <f t="shared" si="52"/>
        <v>13</v>
      </c>
      <c r="AD191">
        <f t="shared" si="53"/>
        <v>28.597104725322819</v>
      </c>
      <c r="AE191">
        <f t="shared" si="54"/>
        <v>27.505557166328405</v>
      </c>
    </row>
    <row r="192" spans="1:31" ht="15" thickBot="1" x14ac:dyDescent="0.35">
      <c r="A192" s="7">
        <v>38626</v>
      </c>
      <c r="B192" s="10">
        <v>5274.9</v>
      </c>
      <c r="C192" s="10">
        <v>28.56</v>
      </c>
      <c r="D192" s="19">
        <v>2723973176</v>
      </c>
      <c r="E192" s="19">
        <v>8790</v>
      </c>
      <c r="F192" s="24">
        <v>0.55000000000000004</v>
      </c>
      <c r="G192" s="19">
        <v>1100.22</v>
      </c>
      <c r="H192" s="16">
        <f t="shared" si="49"/>
        <v>1.1499999999999999</v>
      </c>
      <c r="I192" s="16">
        <f>Лист1!F179</f>
        <v>3113</v>
      </c>
      <c r="J192" s="16">
        <f>Лист1!I179</f>
        <v>165.4</v>
      </c>
      <c r="K192" s="16">
        <f>Лист1!R179</f>
        <v>13</v>
      </c>
      <c r="L192" s="16">
        <f>Лист1!U179</f>
        <v>755.29</v>
      </c>
      <c r="M192" s="16">
        <f>Лист1!V179</f>
        <v>28.56</v>
      </c>
      <c r="T192" s="7">
        <v>38626</v>
      </c>
      <c r="U192">
        <f t="shared" si="43"/>
        <v>6.861810277430525</v>
      </c>
      <c r="V192">
        <f t="shared" si="44"/>
        <v>27.602203537257175</v>
      </c>
      <c r="W192">
        <f t="shared" si="45"/>
        <v>3.9070555023892068</v>
      </c>
      <c r="X192">
        <f t="shared" si="46"/>
        <v>1.135625168761135</v>
      </c>
      <c r="Y192">
        <f t="shared" si="47"/>
        <v>13.269230769230768</v>
      </c>
      <c r="Z192">
        <f t="shared" si="48"/>
        <v>6.317265423677429</v>
      </c>
      <c r="AA192">
        <f t="shared" si="50"/>
        <v>27.211538461538463</v>
      </c>
      <c r="AB192">
        <f t="shared" si="51"/>
        <v>9.048635045680836</v>
      </c>
      <c r="AC192">
        <f t="shared" si="52"/>
        <v>13</v>
      </c>
      <c r="AD192">
        <f t="shared" si="53"/>
        <v>32.092339461820529</v>
      </c>
      <c r="AE192">
        <f t="shared" si="54"/>
        <v>27.602203537257175</v>
      </c>
    </row>
    <row r="193" spans="1:31" ht="15" thickBot="1" x14ac:dyDescent="0.35">
      <c r="A193" s="7">
        <v>38657</v>
      </c>
      <c r="B193" s="10">
        <v>5296.5</v>
      </c>
      <c r="C193" s="10">
        <v>28.82</v>
      </c>
      <c r="D193" s="19">
        <v>2723973176</v>
      </c>
      <c r="E193" s="19">
        <v>8790</v>
      </c>
      <c r="F193" s="24">
        <v>0.74</v>
      </c>
      <c r="G193" s="19">
        <v>1100.22</v>
      </c>
      <c r="H193" s="16">
        <f t="shared" si="49"/>
        <v>1.3399999999999999</v>
      </c>
      <c r="I193" s="16">
        <f>Лист1!F180</f>
        <v>2770</v>
      </c>
      <c r="J193" s="16">
        <f>Лист1!I180</f>
        <v>171.6</v>
      </c>
      <c r="K193" s="16">
        <f>Лист1!R180</f>
        <v>13</v>
      </c>
      <c r="L193" s="16">
        <f>Лист1!U180</f>
        <v>815.13</v>
      </c>
      <c r="M193" s="16">
        <f>Лист1!V180</f>
        <v>28.82</v>
      </c>
      <c r="T193" s="7">
        <v>38657</v>
      </c>
      <c r="U193">
        <f t="shared" si="43"/>
        <v>6.889908459764313</v>
      </c>
      <c r="V193">
        <f t="shared" si="44"/>
        <v>27.853484101671981</v>
      </c>
      <c r="W193">
        <f t="shared" si="45"/>
        <v>3.9070555023892068</v>
      </c>
      <c r="X193">
        <f t="shared" si="46"/>
        <v>1.135625168761135</v>
      </c>
      <c r="Y193">
        <f t="shared" si="47"/>
        <v>15.461538461538458</v>
      </c>
      <c r="Z193">
        <f t="shared" si="48"/>
        <v>6.317265423677429</v>
      </c>
      <c r="AA193">
        <f t="shared" si="50"/>
        <v>24.213286713286713</v>
      </c>
      <c r="AB193">
        <f t="shared" si="51"/>
        <v>9.3878220909240095</v>
      </c>
      <c r="AC193">
        <f t="shared" si="52"/>
        <v>13</v>
      </c>
      <c r="AD193">
        <f t="shared" si="53"/>
        <v>34.634946398752497</v>
      </c>
      <c r="AE193">
        <f t="shared" si="54"/>
        <v>27.853484101671981</v>
      </c>
    </row>
    <row r="194" spans="1:31" ht="15" thickBot="1" x14ac:dyDescent="0.35">
      <c r="A194" s="7">
        <v>38687</v>
      </c>
      <c r="B194" s="10">
        <v>5417.1</v>
      </c>
      <c r="C194" s="10">
        <v>28.73</v>
      </c>
      <c r="D194" s="19">
        <v>2723973176</v>
      </c>
      <c r="E194" s="19">
        <v>8790</v>
      </c>
      <c r="F194" s="24">
        <v>0.82</v>
      </c>
      <c r="G194" s="19">
        <v>1100.22</v>
      </c>
      <c r="H194" s="16">
        <f t="shared" si="49"/>
        <v>1.42</v>
      </c>
      <c r="I194" s="16">
        <f>Лист1!F181</f>
        <v>2407</v>
      </c>
      <c r="J194" s="16">
        <f>Лист1!I181</f>
        <v>203.6</v>
      </c>
      <c r="K194" s="16">
        <f>Лист1!R181</f>
        <v>13</v>
      </c>
      <c r="L194" s="16">
        <f>Лист1!U181</f>
        <v>900.16</v>
      </c>
      <c r="M194" s="16">
        <f>Лист1!V181</f>
        <v>28.73</v>
      </c>
      <c r="T194" s="7">
        <v>38687</v>
      </c>
      <c r="U194">
        <f t="shared" si="43"/>
        <v>7.0467899777946315</v>
      </c>
      <c r="V194">
        <f t="shared" si="44"/>
        <v>27.766502367836086</v>
      </c>
      <c r="W194">
        <f t="shared" si="45"/>
        <v>3.9070555023892068</v>
      </c>
      <c r="X194">
        <f t="shared" si="46"/>
        <v>1.135625168761135</v>
      </c>
      <c r="Y194">
        <f t="shared" si="47"/>
        <v>16.384615384615383</v>
      </c>
      <c r="Z194">
        <f t="shared" si="48"/>
        <v>6.317265423677429</v>
      </c>
      <c r="AA194">
        <f t="shared" si="50"/>
        <v>21.04020979020979</v>
      </c>
      <c r="AB194">
        <f t="shared" si="51"/>
        <v>11.138464905082335</v>
      </c>
      <c r="AC194">
        <f t="shared" si="52"/>
        <v>13</v>
      </c>
      <c r="AD194">
        <f t="shared" si="53"/>
        <v>38.247878682297362</v>
      </c>
      <c r="AE194">
        <f t="shared" si="54"/>
        <v>27.766502367836086</v>
      </c>
    </row>
    <row r="195" spans="1:31" ht="15" thickBot="1" x14ac:dyDescent="0.35">
      <c r="A195" s="7">
        <v>38718</v>
      </c>
      <c r="B195" s="10">
        <v>6032.1</v>
      </c>
      <c r="C195" s="10">
        <v>28.47</v>
      </c>
      <c r="D195" s="10">
        <v>2723973176</v>
      </c>
      <c r="E195" s="10">
        <v>8790</v>
      </c>
      <c r="F195" s="24">
        <v>2.4300000000000002</v>
      </c>
      <c r="G195" s="19">
        <v>1100.22</v>
      </c>
      <c r="H195" s="16">
        <f t="shared" si="49"/>
        <v>3.0300000000000002</v>
      </c>
      <c r="I195" s="16">
        <f>Лист1!F182</f>
        <v>2081</v>
      </c>
      <c r="J195" s="16">
        <f>Лист1!I182</f>
        <v>83.7</v>
      </c>
      <c r="K195" s="16">
        <f>Лист1!R182</f>
        <v>12</v>
      </c>
      <c r="L195" s="16">
        <f>Лист1!U182</f>
        <v>908.57</v>
      </c>
      <c r="M195" s="16">
        <f>Лист1!V182</f>
        <v>28.47</v>
      </c>
      <c r="T195" s="7">
        <v>38718</v>
      </c>
      <c r="U195">
        <f t="shared" si="43"/>
        <v>7.8468076692427671</v>
      </c>
      <c r="V195">
        <f t="shared" si="44"/>
        <v>27.51522180342128</v>
      </c>
      <c r="W195">
        <f t="shared" si="45"/>
        <v>3.9070555023892068</v>
      </c>
      <c r="X195">
        <f t="shared" si="46"/>
        <v>1.135625168761135</v>
      </c>
      <c r="Y195">
        <f t="shared" si="47"/>
        <v>34.96153846153846</v>
      </c>
      <c r="Z195">
        <f t="shared" si="48"/>
        <v>6.317265423677429</v>
      </c>
      <c r="AA195">
        <f t="shared" si="50"/>
        <v>18.19055944055944</v>
      </c>
      <c r="AB195">
        <f t="shared" si="51"/>
        <v>4.5790251107828652</v>
      </c>
      <c r="AC195">
        <f t="shared" si="52"/>
        <v>12</v>
      </c>
      <c r="AD195">
        <f t="shared" si="53"/>
        <v>38.605220332357483</v>
      </c>
      <c r="AE195">
        <f t="shared" si="54"/>
        <v>27.51522180342128</v>
      </c>
    </row>
    <row r="196" spans="1:31" ht="15" thickBot="1" x14ac:dyDescent="0.35">
      <c r="A196" s="7">
        <v>38749</v>
      </c>
      <c r="B196" s="10">
        <v>5822.1</v>
      </c>
      <c r="C196" s="10">
        <v>28.27</v>
      </c>
      <c r="D196" s="10">
        <v>2632774124</v>
      </c>
      <c r="E196" s="10">
        <v>7671</v>
      </c>
      <c r="F196" s="24">
        <v>1.66</v>
      </c>
      <c r="G196" s="19">
        <v>1100.22</v>
      </c>
      <c r="H196" s="16">
        <f t="shared" si="49"/>
        <v>2.2599999999999998</v>
      </c>
      <c r="I196" s="16">
        <f>Лист1!F183</f>
        <v>2680</v>
      </c>
      <c r="J196" s="16">
        <f>Лист1!I183</f>
        <v>97.2</v>
      </c>
      <c r="K196" s="16">
        <f>Лист1!R183</f>
        <v>12</v>
      </c>
      <c r="L196" s="16">
        <f>Лист1!U183</f>
        <v>1014.37</v>
      </c>
      <c r="M196" s="16">
        <f>Лист1!V183</f>
        <v>28.27</v>
      </c>
      <c r="T196" s="7">
        <v>38749</v>
      </c>
      <c r="U196">
        <f t="shared" si="43"/>
        <v>7.5736308965531594</v>
      </c>
      <c r="V196">
        <f t="shared" si="44"/>
        <v>27.321929061563736</v>
      </c>
      <c r="W196">
        <f t="shared" si="45"/>
        <v>3.7762466673137767</v>
      </c>
      <c r="X196">
        <f t="shared" si="46"/>
        <v>0.99105582133864234</v>
      </c>
      <c r="Y196">
        <f t="shared" si="47"/>
        <v>26.076923076923073</v>
      </c>
      <c r="Z196">
        <f t="shared" si="48"/>
        <v>6.317265423677429</v>
      </c>
      <c r="AA196">
        <f t="shared" si="50"/>
        <v>23.426573426573423</v>
      </c>
      <c r="AB196">
        <f t="shared" si="51"/>
        <v>5.3175775480059082</v>
      </c>
      <c r="AC196">
        <f t="shared" si="52"/>
        <v>12</v>
      </c>
      <c r="AD196">
        <f t="shared" si="53"/>
        <v>43.10067176831005</v>
      </c>
      <c r="AE196">
        <f t="shared" si="54"/>
        <v>27.321929061563736</v>
      </c>
    </row>
    <row r="197" spans="1:31" ht="15" thickBot="1" x14ac:dyDescent="0.35">
      <c r="A197" s="7">
        <v>38777</v>
      </c>
      <c r="B197" s="10">
        <v>5899.7</v>
      </c>
      <c r="C197" s="10">
        <v>27.82</v>
      </c>
      <c r="D197" s="10">
        <v>4993868158</v>
      </c>
      <c r="E197" s="10">
        <v>7236</v>
      </c>
      <c r="F197" s="24">
        <v>0.82</v>
      </c>
      <c r="G197" s="19">
        <v>1100.22</v>
      </c>
      <c r="H197" s="16">
        <f t="shared" si="49"/>
        <v>1.42</v>
      </c>
      <c r="I197" s="16">
        <f>Лист1!F184</f>
        <v>2496</v>
      </c>
      <c r="J197" s="16">
        <f>Лист1!I184</f>
        <v>134.69999999999999</v>
      </c>
      <c r="K197" s="16">
        <f>Лист1!R184</f>
        <v>12</v>
      </c>
      <c r="L197" s="16">
        <f>Лист1!U184</f>
        <v>1101.1199999999999</v>
      </c>
      <c r="M197" s="16">
        <f>Лист1!V184</f>
        <v>27.82</v>
      </c>
      <c r="T197" s="7">
        <v>38777</v>
      </c>
      <c r="U197">
        <f t="shared" si="43"/>
        <v>7.6745762182708424</v>
      </c>
      <c r="V197">
        <f t="shared" si="44"/>
        <v>26.887020392384269</v>
      </c>
      <c r="W197">
        <f t="shared" si="45"/>
        <v>7.1628165199377696</v>
      </c>
      <c r="X197">
        <f t="shared" si="46"/>
        <v>0.93485594097333025</v>
      </c>
      <c r="Y197">
        <f t="shared" si="47"/>
        <v>16.384615384615383</v>
      </c>
      <c r="Z197">
        <f t="shared" si="48"/>
        <v>6.317265423677429</v>
      </c>
      <c r="AA197">
        <f t="shared" si="50"/>
        <v>21.81818181818182</v>
      </c>
      <c r="AB197">
        <f t="shared" si="51"/>
        <v>7.3691120958476928</v>
      </c>
      <c r="AC197">
        <f t="shared" si="52"/>
        <v>12</v>
      </c>
      <c r="AD197">
        <f t="shared" si="53"/>
        <v>46.786687005256027</v>
      </c>
      <c r="AE197">
        <f t="shared" si="54"/>
        <v>26.887020392384269</v>
      </c>
    </row>
    <row r="198" spans="1:31" ht="15" thickBot="1" x14ac:dyDescent="0.35">
      <c r="A198" s="7">
        <v>38808</v>
      </c>
      <c r="B198" s="10">
        <v>6148.1</v>
      </c>
      <c r="C198" s="10">
        <v>27.65</v>
      </c>
      <c r="D198" s="10">
        <v>13468856241</v>
      </c>
      <c r="E198" s="10">
        <v>20974</v>
      </c>
      <c r="F198" s="24">
        <v>0.35</v>
      </c>
      <c r="G198" s="19">
        <v>1100.22</v>
      </c>
      <c r="H198" s="16">
        <f t="shared" si="49"/>
        <v>0.95</v>
      </c>
      <c r="I198" s="16">
        <f>Лист1!F185</f>
        <v>2368</v>
      </c>
      <c r="J198" s="16">
        <f>Лист1!I185</f>
        <v>143.1</v>
      </c>
      <c r="K198" s="16">
        <f>Лист1!R185</f>
        <v>12</v>
      </c>
      <c r="L198" s="16">
        <f>Лист1!U185</f>
        <v>1295.3900000000001</v>
      </c>
      <c r="M198" s="16">
        <f>Лист1!V185</f>
        <v>27.65</v>
      </c>
      <c r="T198" s="7">
        <v>38808</v>
      </c>
      <c r="U198">
        <f t="shared" si="43"/>
        <v>7.9977053151094069</v>
      </c>
      <c r="V198">
        <f t="shared" si="44"/>
        <v>26.722721561805351</v>
      </c>
      <c r="W198">
        <f t="shared" si="45"/>
        <v>19.318681017469853</v>
      </c>
      <c r="X198">
        <f t="shared" si="46"/>
        <v>2.7097385994989813</v>
      </c>
      <c r="Y198">
        <f t="shared" si="47"/>
        <v>10.961538461538462</v>
      </c>
      <c r="Z198">
        <f t="shared" si="48"/>
        <v>6.317265423677429</v>
      </c>
      <c r="AA198">
        <f t="shared" si="50"/>
        <v>20.6993006993007</v>
      </c>
      <c r="AB198">
        <f t="shared" si="51"/>
        <v>7.8286558345642536</v>
      </c>
      <c r="AC198">
        <f t="shared" si="52"/>
        <v>12</v>
      </c>
      <c r="AD198">
        <f t="shared" si="53"/>
        <v>55.041236631555698</v>
      </c>
      <c r="AE198">
        <f t="shared" si="54"/>
        <v>26.722721561805351</v>
      </c>
    </row>
    <row r="199" spans="1:31" ht="15" thickBot="1" x14ac:dyDescent="0.35">
      <c r="A199" s="7">
        <v>38838</v>
      </c>
      <c r="B199" s="10">
        <v>6333.4</v>
      </c>
      <c r="C199" s="10">
        <v>28.47</v>
      </c>
      <c r="D199" s="10">
        <v>47813708333</v>
      </c>
      <c r="E199" s="10">
        <v>62256</v>
      </c>
      <c r="F199" s="24">
        <v>0.48</v>
      </c>
      <c r="G199" s="19">
        <v>1100.22</v>
      </c>
      <c r="H199" s="16">
        <f t="shared" si="49"/>
        <v>1.08</v>
      </c>
      <c r="I199" s="16">
        <f>Лист1!F186</f>
        <v>2436</v>
      </c>
      <c r="J199" s="16">
        <f>Лист1!I186</f>
        <v>158.69999999999999</v>
      </c>
      <c r="K199" s="16">
        <f>Лист1!R186</f>
        <v>12</v>
      </c>
      <c r="L199" s="16">
        <f>Лист1!U186</f>
        <v>1465.62</v>
      </c>
      <c r="M199" s="16">
        <f>Лист1!V186</f>
        <v>28.47</v>
      </c>
      <c r="T199" s="7">
        <v>38838</v>
      </c>
      <c r="U199">
        <f t="shared" si="43"/>
        <v>8.2387512959636169</v>
      </c>
      <c r="V199">
        <f t="shared" si="44"/>
        <v>27.51522180342128</v>
      </c>
      <c r="W199">
        <f t="shared" si="45"/>
        <v>68.580268659767569</v>
      </c>
      <c r="X199">
        <f t="shared" si="46"/>
        <v>8.0431718437307413</v>
      </c>
      <c r="Y199">
        <f t="shared" si="47"/>
        <v>12.461538461538462</v>
      </c>
      <c r="Z199">
        <f t="shared" si="48"/>
        <v>6.317265423677429</v>
      </c>
      <c r="AA199">
        <f t="shared" si="50"/>
        <v>21.293706293706293</v>
      </c>
      <c r="AB199">
        <f t="shared" si="51"/>
        <v>8.6820942064664361</v>
      </c>
      <c r="AC199">
        <f t="shared" si="52"/>
        <v>12</v>
      </c>
      <c r="AD199">
        <f t="shared" si="53"/>
        <v>62.274324513807152</v>
      </c>
      <c r="AE199">
        <f t="shared" si="54"/>
        <v>27.51522180342128</v>
      </c>
    </row>
    <row r="200" spans="1:31" ht="15" thickBot="1" x14ac:dyDescent="0.35">
      <c r="A200" s="7">
        <v>38869</v>
      </c>
      <c r="B200" s="10">
        <v>6663.4</v>
      </c>
      <c r="C200" s="10">
        <v>26.88</v>
      </c>
      <c r="D200" s="10">
        <v>22243019377</v>
      </c>
      <c r="E200" s="10">
        <v>41316</v>
      </c>
      <c r="F200" s="24">
        <v>0.28000000000000003</v>
      </c>
      <c r="G200" s="19">
        <v>1100.22</v>
      </c>
      <c r="H200" s="16">
        <f t="shared" si="49"/>
        <v>0.88</v>
      </c>
      <c r="I200" s="16">
        <f>Лист1!F187</f>
        <v>2964</v>
      </c>
      <c r="J200" s="16">
        <f>Лист1!I187</f>
        <v>195.4</v>
      </c>
      <c r="K200" s="16">
        <f>Лист1!R187</f>
        <v>12</v>
      </c>
      <c r="L200" s="16">
        <f>Лист1!U187</f>
        <v>1395.24</v>
      </c>
      <c r="M200" s="16">
        <f>Лист1!V187</f>
        <v>26.88</v>
      </c>
      <c r="T200" s="7">
        <v>38869</v>
      </c>
      <c r="U200">
        <f t="shared" si="43"/>
        <v>8.6680290816187142</v>
      </c>
      <c r="V200">
        <f t="shared" si="44"/>
        <v>25.978544505653812</v>
      </c>
      <c r="W200">
        <f t="shared" si="45"/>
        <v>31.903658968577744</v>
      </c>
      <c r="X200">
        <f t="shared" si="46"/>
        <v>5.3378258785591646</v>
      </c>
      <c r="Y200">
        <f t="shared" si="47"/>
        <v>10.153846153846153</v>
      </c>
      <c r="Z200">
        <f t="shared" si="48"/>
        <v>6.317265423677429</v>
      </c>
      <c r="AA200">
        <f t="shared" si="50"/>
        <v>25.90909090909091</v>
      </c>
      <c r="AB200">
        <f t="shared" si="51"/>
        <v>10.689862683954265</v>
      </c>
      <c r="AC200">
        <f t="shared" si="52"/>
        <v>12</v>
      </c>
      <c r="AD200">
        <f t="shared" si="53"/>
        <v>59.283872036847406</v>
      </c>
      <c r="AE200">
        <f t="shared" si="54"/>
        <v>25.978544505653812</v>
      </c>
    </row>
    <row r="201" spans="1:31" ht="15" thickBot="1" x14ac:dyDescent="0.35">
      <c r="A201" s="7">
        <v>38899</v>
      </c>
      <c r="B201" s="10">
        <v>7057.2</v>
      </c>
      <c r="C201" s="10">
        <v>26.88</v>
      </c>
      <c r="D201" s="10">
        <v>7567943120</v>
      </c>
      <c r="E201" s="10">
        <v>19854</v>
      </c>
      <c r="F201" s="24">
        <v>0.67</v>
      </c>
      <c r="G201" s="19">
        <v>1100.22</v>
      </c>
      <c r="H201" s="16">
        <f t="shared" si="49"/>
        <v>1.27</v>
      </c>
      <c r="I201" s="16">
        <f>Лист1!F188</f>
        <v>3285</v>
      </c>
      <c r="J201" s="16">
        <f>Лист1!I188</f>
        <v>209.2</v>
      </c>
      <c r="K201" s="16">
        <f>Лист1!R188</f>
        <v>11.5</v>
      </c>
      <c r="L201" s="16">
        <f>Лист1!U188</f>
        <v>1582.73</v>
      </c>
      <c r="M201" s="16">
        <f>Лист1!V188</f>
        <v>26.88</v>
      </c>
      <c r="T201" s="7">
        <v>38899</v>
      </c>
      <c r="U201">
        <f t="shared" si="43"/>
        <v>9.1803005725004638</v>
      </c>
      <c r="V201">
        <f t="shared" si="44"/>
        <v>25.978544505653812</v>
      </c>
      <c r="W201">
        <f t="shared" si="45"/>
        <v>10.854869669525902</v>
      </c>
      <c r="X201">
        <f t="shared" si="46"/>
        <v>2.5650400569492118</v>
      </c>
      <c r="Y201">
        <f t="shared" si="47"/>
        <v>14.653846153846155</v>
      </c>
      <c r="Z201">
        <f t="shared" si="48"/>
        <v>6.317265423677429</v>
      </c>
      <c r="AA201">
        <f t="shared" si="50"/>
        <v>28.715034965034967</v>
      </c>
      <c r="AB201">
        <f t="shared" si="51"/>
        <v>11.44482739756004</v>
      </c>
      <c r="AC201">
        <f t="shared" si="52"/>
        <v>11.5</v>
      </c>
      <c r="AD201">
        <f t="shared" si="53"/>
        <v>67.250338858461276</v>
      </c>
      <c r="AE201">
        <f t="shared" si="54"/>
        <v>25.978544505653812</v>
      </c>
    </row>
    <row r="202" spans="1:31" ht="15" thickBot="1" x14ac:dyDescent="0.35">
      <c r="A202" s="7">
        <v>38930</v>
      </c>
      <c r="B202" s="10">
        <v>7199.6</v>
      </c>
      <c r="C202" s="10">
        <v>26.62</v>
      </c>
      <c r="D202" s="10">
        <v>28598991280</v>
      </c>
      <c r="E202" s="10">
        <v>43332</v>
      </c>
      <c r="F202" s="24">
        <v>0.19</v>
      </c>
      <c r="G202" s="19">
        <v>1100.22</v>
      </c>
      <c r="H202" s="16">
        <f t="shared" si="49"/>
        <v>0.79</v>
      </c>
      <c r="I202" s="16">
        <f>Лист1!F189</f>
        <v>3847</v>
      </c>
      <c r="J202" s="16">
        <f>Лист1!I189</f>
        <v>219.6</v>
      </c>
      <c r="K202" s="16">
        <f>Лист1!R189</f>
        <v>11.5</v>
      </c>
      <c r="L202" s="16">
        <f>Лист1!U189</f>
        <v>1449.75</v>
      </c>
      <c r="M202" s="16">
        <f>Лист1!V189</f>
        <v>26.62</v>
      </c>
      <c r="T202" s="7">
        <v>38930</v>
      </c>
      <c r="U202">
        <f t="shared" si="43"/>
        <v>9.3655404412195136</v>
      </c>
      <c r="V202">
        <f t="shared" si="44"/>
        <v>25.727263941239006</v>
      </c>
      <c r="W202">
        <f t="shared" si="45"/>
        <v>41.020171280609169</v>
      </c>
      <c r="X202">
        <f t="shared" si="46"/>
        <v>5.5982832551487496</v>
      </c>
      <c r="Y202">
        <f t="shared" si="47"/>
        <v>9.1153846153846168</v>
      </c>
      <c r="Z202">
        <f t="shared" si="48"/>
        <v>6.317265423677429</v>
      </c>
      <c r="AA202">
        <f t="shared" si="50"/>
        <v>33.62762237762238</v>
      </c>
      <c r="AB202">
        <f t="shared" si="51"/>
        <v>12.013786312161496</v>
      </c>
      <c r="AC202">
        <f t="shared" si="52"/>
        <v>11.5</v>
      </c>
      <c r="AD202">
        <f t="shared" si="53"/>
        <v>61.600006798414277</v>
      </c>
      <c r="AE202">
        <f t="shared" si="54"/>
        <v>25.727263941239006</v>
      </c>
    </row>
    <row r="203" spans="1:31" ht="15" thickBot="1" x14ac:dyDescent="0.35">
      <c r="A203" s="7">
        <v>38961</v>
      </c>
      <c r="B203" s="10">
        <v>7417.4</v>
      </c>
      <c r="C203" s="10">
        <v>26.75</v>
      </c>
      <c r="D203" s="10">
        <v>15065048716</v>
      </c>
      <c r="E203" s="10">
        <v>36060</v>
      </c>
      <c r="F203" s="24">
        <v>0.09</v>
      </c>
      <c r="G203" s="19">
        <v>1100.22</v>
      </c>
      <c r="H203" s="16">
        <f t="shared" si="49"/>
        <v>0.69</v>
      </c>
      <c r="I203" s="16">
        <f>Лист1!F190</f>
        <v>3944</v>
      </c>
      <c r="J203" s="16">
        <f>Лист1!I190</f>
        <v>236</v>
      </c>
      <c r="K203" s="16">
        <f>Лист1!R190</f>
        <v>11.5</v>
      </c>
      <c r="L203" s="16">
        <f>Лист1!U190</f>
        <v>1361.58</v>
      </c>
      <c r="M203" s="16">
        <f>Лист1!V190</f>
        <v>26.75</v>
      </c>
      <c r="T203" s="7">
        <v>38961</v>
      </c>
      <c r="U203">
        <f t="shared" si="43"/>
        <v>9.6488637797518759</v>
      </c>
      <c r="V203">
        <f t="shared" si="44"/>
        <v>25.852904223446412</v>
      </c>
      <c r="W203">
        <f t="shared" si="45"/>
        <v>21.608135497883939</v>
      </c>
      <c r="X203">
        <f t="shared" si="46"/>
        <v>4.6587762895934617</v>
      </c>
      <c r="Y203">
        <f t="shared" si="47"/>
        <v>7.9615384615384608</v>
      </c>
      <c r="Z203">
        <f t="shared" si="48"/>
        <v>6.317265423677429</v>
      </c>
      <c r="AA203">
        <f t="shared" si="50"/>
        <v>34.475524475524473</v>
      </c>
      <c r="AB203">
        <f t="shared" si="51"/>
        <v>12.910990754417636</v>
      </c>
      <c r="AC203">
        <f t="shared" si="52"/>
        <v>11.5</v>
      </c>
      <c r="AD203">
        <f t="shared" si="53"/>
        <v>57.853655634823177</v>
      </c>
      <c r="AE203">
        <f t="shared" si="54"/>
        <v>25.852904223446412</v>
      </c>
    </row>
    <row r="204" spans="1:31" ht="15" thickBot="1" x14ac:dyDescent="0.35">
      <c r="A204" s="7">
        <v>38991</v>
      </c>
      <c r="B204" s="10">
        <v>7727.1</v>
      </c>
      <c r="C204" s="10">
        <v>26.81</v>
      </c>
      <c r="D204" s="10">
        <v>28233519479</v>
      </c>
      <c r="E204" s="10">
        <v>39693</v>
      </c>
      <c r="F204" s="24">
        <v>0.28000000000000003</v>
      </c>
      <c r="G204" s="19">
        <v>1100.22</v>
      </c>
      <c r="H204" s="16">
        <f t="shared" si="49"/>
        <v>0.88</v>
      </c>
      <c r="I204" s="16">
        <f>Лист1!F191</f>
        <v>4037</v>
      </c>
      <c r="J204" s="16">
        <f>Лист1!I191</f>
        <v>235.4</v>
      </c>
      <c r="K204" s="16">
        <f>Лист1!R191</f>
        <v>11.5</v>
      </c>
      <c r="L204" s="16">
        <f>Лист1!U191</f>
        <v>1555.69</v>
      </c>
      <c r="M204" s="16">
        <f>Лист1!V191</f>
        <v>26.81</v>
      </c>
      <c r="T204" s="7">
        <v>38991</v>
      </c>
      <c r="U204">
        <f t="shared" si="43"/>
        <v>10.051734477380313</v>
      </c>
      <c r="V204">
        <f t="shared" si="44"/>
        <v>25.910892046003671</v>
      </c>
      <c r="W204">
        <f t="shared" si="45"/>
        <v>40.495966922194029</v>
      </c>
      <c r="X204">
        <f t="shared" si="46"/>
        <v>5.1281421869892752</v>
      </c>
      <c r="Y204">
        <f t="shared" si="47"/>
        <v>10.153846153846153</v>
      </c>
      <c r="Z204">
        <f t="shared" si="48"/>
        <v>6.317265423677429</v>
      </c>
      <c r="AA204">
        <f t="shared" si="50"/>
        <v>35.28846153846154</v>
      </c>
      <c r="AB204">
        <f t="shared" si="51"/>
        <v>12.878166201652169</v>
      </c>
      <c r="AC204">
        <f t="shared" si="52"/>
        <v>11.5</v>
      </c>
      <c r="AD204">
        <f t="shared" si="53"/>
        <v>66.101406846852981</v>
      </c>
      <c r="AE204">
        <f t="shared" si="54"/>
        <v>25.910892046003671</v>
      </c>
    </row>
    <row r="205" spans="1:31" ht="15" thickBot="1" x14ac:dyDescent="0.35">
      <c r="A205" s="7">
        <v>39022</v>
      </c>
      <c r="B205" s="10">
        <v>7743.4</v>
      </c>
      <c r="C205" s="10">
        <v>26.56</v>
      </c>
      <c r="D205" s="10">
        <v>52222864412</v>
      </c>
      <c r="E205" s="10">
        <v>56227</v>
      </c>
      <c r="F205" s="24">
        <v>0.63</v>
      </c>
      <c r="G205" s="19">
        <v>1100.22</v>
      </c>
      <c r="H205" s="16">
        <f t="shared" si="49"/>
        <v>1.23</v>
      </c>
      <c r="I205" s="16">
        <f>Лист1!F192</f>
        <v>4336</v>
      </c>
      <c r="J205" s="16">
        <f>Лист1!I192</f>
        <v>239.7</v>
      </c>
      <c r="K205" s="16">
        <f>Лист1!R192</f>
        <v>11</v>
      </c>
      <c r="L205" s="16">
        <f>Лист1!U192</f>
        <v>1647.54</v>
      </c>
      <c r="M205" s="16">
        <f>Лист1!V192</f>
        <v>26.56</v>
      </c>
      <c r="T205" s="7">
        <v>39022</v>
      </c>
      <c r="U205">
        <f t="shared" si="43"/>
        <v>10.072938198308124</v>
      </c>
      <c r="V205">
        <f t="shared" si="44"/>
        <v>25.669276118681744</v>
      </c>
      <c r="W205">
        <f t="shared" si="45"/>
        <v>74.904419598965276</v>
      </c>
      <c r="X205">
        <f t="shared" si="46"/>
        <v>7.2642544213802429</v>
      </c>
      <c r="Y205">
        <f t="shared" si="47"/>
        <v>14.192307692307693</v>
      </c>
      <c r="Z205">
        <f t="shared" si="48"/>
        <v>6.317265423677429</v>
      </c>
      <c r="AA205">
        <f t="shared" si="50"/>
        <v>37.9020979020979</v>
      </c>
      <c r="AB205">
        <f t="shared" si="51"/>
        <v>13.113408829804692</v>
      </c>
      <c r="AC205">
        <f t="shared" si="52"/>
        <v>10.999999999999998</v>
      </c>
      <c r="AD205">
        <f t="shared" si="53"/>
        <v>70.00412153865112</v>
      </c>
      <c r="AE205">
        <f t="shared" si="54"/>
        <v>25.669276118681744</v>
      </c>
    </row>
    <row r="206" spans="1:31" ht="15" thickBot="1" x14ac:dyDescent="0.35">
      <c r="A206" s="7">
        <v>39052</v>
      </c>
      <c r="B206" s="10">
        <v>7974.4</v>
      </c>
      <c r="C206" s="10">
        <v>26.29</v>
      </c>
      <c r="D206" s="10">
        <v>10888781819</v>
      </c>
      <c r="E206" s="10">
        <v>8172</v>
      </c>
      <c r="F206" s="24">
        <v>0.79</v>
      </c>
      <c r="G206" s="19">
        <v>1100.22</v>
      </c>
      <c r="H206" s="16">
        <f t="shared" si="49"/>
        <v>1.3900000000000001</v>
      </c>
      <c r="I206" s="16">
        <f>Лист1!F193</f>
        <v>4397</v>
      </c>
      <c r="J206" s="16">
        <f>Лист1!I193</f>
        <v>294.10000000000002</v>
      </c>
      <c r="K206" s="16">
        <f>Лист1!R193</f>
        <v>11</v>
      </c>
      <c r="L206" s="16">
        <f>Лист1!U193</f>
        <v>1567.15</v>
      </c>
      <c r="M206" s="16">
        <f>Лист1!V193</f>
        <v>26.29</v>
      </c>
      <c r="T206" s="7">
        <v>39052</v>
      </c>
      <c r="U206">
        <f t="shared" si="43"/>
        <v>10.373432648266693</v>
      </c>
      <c r="V206">
        <f t="shared" si="44"/>
        <v>25.408330917174059</v>
      </c>
      <c r="W206">
        <f t="shared" si="45"/>
        <v>15.618022708546492</v>
      </c>
      <c r="X206">
        <f t="shared" si="46"/>
        <v>1.0557825801042089</v>
      </c>
      <c r="Y206">
        <f t="shared" si="47"/>
        <v>16.03846153846154</v>
      </c>
      <c r="Z206">
        <f t="shared" si="48"/>
        <v>6.317265423677429</v>
      </c>
      <c r="AA206">
        <f t="shared" si="50"/>
        <v>38.43531468531468</v>
      </c>
      <c r="AB206">
        <f t="shared" si="51"/>
        <v>16.089501613873846</v>
      </c>
      <c r="AC206">
        <f t="shared" si="52"/>
        <v>10.999999999999998</v>
      </c>
      <c r="AD206">
        <f t="shared" si="53"/>
        <v>66.588343268932533</v>
      </c>
      <c r="AE206">
        <f t="shared" si="54"/>
        <v>25.408330917174059</v>
      </c>
    </row>
    <row r="207" spans="1:31" ht="15" thickBot="1" x14ac:dyDescent="0.35">
      <c r="A207" s="7">
        <v>39083</v>
      </c>
      <c r="B207" s="10">
        <v>8970.7000000000007</v>
      </c>
      <c r="C207" s="10">
        <v>26.53</v>
      </c>
      <c r="D207" s="10">
        <v>23435141309</v>
      </c>
      <c r="E207" s="10">
        <v>21588</v>
      </c>
      <c r="F207" s="24">
        <v>1.68</v>
      </c>
      <c r="G207" s="19">
        <v>1100.22</v>
      </c>
      <c r="H207" s="16">
        <f t="shared" si="49"/>
        <v>2.2799999999999998</v>
      </c>
      <c r="I207" s="16">
        <f>Лист1!F194</f>
        <v>4225</v>
      </c>
      <c r="J207" s="16">
        <f>Лист1!I194</f>
        <v>125.7</v>
      </c>
      <c r="K207" s="16">
        <f>Лист1!R194</f>
        <v>11</v>
      </c>
      <c r="L207" s="16">
        <f>Лист1!U194</f>
        <v>1587.59</v>
      </c>
      <c r="M207" s="16">
        <f>Лист1!V194</f>
        <v>26.53</v>
      </c>
      <c r="T207" s="7">
        <v>39083</v>
      </c>
      <c r="U207">
        <f t="shared" si="43"/>
        <v>11.669461308412675</v>
      </c>
      <c r="V207">
        <f t="shared" si="44"/>
        <v>25.640282207403114</v>
      </c>
      <c r="W207">
        <f t="shared" si="45"/>
        <v>33.613546053728491</v>
      </c>
      <c r="X207">
        <f t="shared" si="46"/>
        <v>2.789064407646801</v>
      </c>
      <c r="Y207">
        <f t="shared" si="47"/>
        <v>26.307692307692307</v>
      </c>
      <c r="Z207">
        <f t="shared" si="48"/>
        <v>6.317265423677429</v>
      </c>
      <c r="AA207">
        <f t="shared" si="50"/>
        <v>36.93181818181818</v>
      </c>
      <c r="AB207">
        <f t="shared" si="51"/>
        <v>6.876743804365665</v>
      </c>
      <c r="AC207">
        <f t="shared" si="52"/>
        <v>10.999999999999998</v>
      </c>
      <c r="AD207">
        <f t="shared" si="53"/>
        <v>67.45684069190861</v>
      </c>
      <c r="AE207">
        <f t="shared" si="54"/>
        <v>25.640282207403114</v>
      </c>
    </row>
    <row r="208" spans="1:31" ht="15" thickBot="1" x14ac:dyDescent="0.35">
      <c r="A208" s="7">
        <v>39114</v>
      </c>
      <c r="B208" s="10">
        <v>8674.9</v>
      </c>
      <c r="C208" s="10">
        <v>26.48</v>
      </c>
      <c r="D208" s="10">
        <v>33676516802</v>
      </c>
      <c r="E208" s="10">
        <v>37280</v>
      </c>
      <c r="F208" s="24">
        <v>1.1100000000000001</v>
      </c>
      <c r="G208" s="19">
        <v>1100.22</v>
      </c>
      <c r="H208" s="16">
        <f t="shared" si="49"/>
        <v>1.71</v>
      </c>
      <c r="I208" s="16">
        <f>Лист1!F195</f>
        <v>4765</v>
      </c>
      <c r="J208" s="16">
        <f>Лист1!I195</f>
        <v>136.4</v>
      </c>
      <c r="K208" s="16">
        <f>Лист1!R195</f>
        <v>10.5</v>
      </c>
      <c r="L208" s="16">
        <f>Лист1!U195</f>
        <v>1663.19</v>
      </c>
      <c r="M208" s="16">
        <f>Лист1!V195</f>
        <v>26.48</v>
      </c>
      <c r="T208" s="7">
        <v>39114</v>
      </c>
      <c r="U208">
        <f t="shared" si="43"/>
        <v>11.284672311452741</v>
      </c>
      <c r="V208">
        <f t="shared" si="44"/>
        <v>25.591959021938727</v>
      </c>
      <c r="W208">
        <f t="shared" si="45"/>
        <v>48.302979424257252</v>
      </c>
      <c r="X208">
        <f t="shared" si="46"/>
        <v>4.816394344870889</v>
      </c>
      <c r="Y208">
        <f t="shared" si="47"/>
        <v>19.73076923076923</v>
      </c>
      <c r="Z208">
        <f t="shared" si="48"/>
        <v>6.317265423677429</v>
      </c>
      <c r="AA208">
        <f t="shared" si="50"/>
        <v>41.652097902097907</v>
      </c>
      <c r="AB208">
        <f t="shared" si="51"/>
        <v>7.4621149953498556</v>
      </c>
      <c r="AC208">
        <f t="shared" si="52"/>
        <v>10.5</v>
      </c>
      <c r="AD208">
        <f t="shared" si="53"/>
        <v>70.669091434422924</v>
      </c>
      <c r="AE208">
        <f t="shared" si="54"/>
        <v>25.591959021938727</v>
      </c>
    </row>
    <row r="209" spans="1:31" ht="15" thickBot="1" x14ac:dyDescent="0.35">
      <c r="A209" s="7">
        <v>39142</v>
      </c>
      <c r="B209" s="10">
        <v>8873.4</v>
      </c>
      <c r="C209" s="10">
        <v>26.01</v>
      </c>
      <c r="D209" s="10">
        <v>24474654032</v>
      </c>
      <c r="E209" s="10">
        <v>27273</v>
      </c>
      <c r="F209" s="24">
        <v>0.59</v>
      </c>
      <c r="G209" s="19">
        <v>1100.22</v>
      </c>
      <c r="H209" s="16">
        <f t="shared" si="49"/>
        <v>1.19</v>
      </c>
      <c r="I209" s="16">
        <f>Лист1!F196</f>
        <v>5388</v>
      </c>
      <c r="J209" s="16">
        <f>Лист1!I196</f>
        <v>185.7</v>
      </c>
      <c r="K209" s="16">
        <f>Лист1!R196</f>
        <v>10.5</v>
      </c>
      <c r="L209" s="16">
        <f>Лист1!U196</f>
        <v>1838.61</v>
      </c>
      <c r="M209" s="16">
        <f>Лист1!V196</f>
        <v>26.01</v>
      </c>
      <c r="T209" s="7">
        <v>39142</v>
      </c>
      <c r="U209">
        <f t="shared" si="43"/>
        <v>11.542889403733154</v>
      </c>
      <c r="V209">
        <f t="shared" si="44"/>
        <v>25.137721078573502</v>
      </c>
      <c r="W209">
        <f t="shared" si="45"/>
        <v>35.104542345463166</v>
      </c>
      <c r="X209">
        <f t="shared" si="46"/>
        <v>3.5235387062141563</v>
      </c>
      <c r="Y209">
        <f t="shared" si="47"/>
        <v>13.73076923076923</v>
      </c>
      <c r="Z209">
        <f t="shared" si="48"/>
        <v>6.317265423677429</v>
      </c>
      <c r="AA209">
        <f t="shared" si="50"/>
        <v>47.097902097902093</v>
      </c>
      <c r="AB209">
        <f t="shared" si="51"/>
        <v>10.159199080912522</v>
      </c>
      <c r="AC209">
        <f t="shared" si="52"/>
        <v>10.5</v>
      </c>
      <c r="AD209">
        <f t="shared" si="53"/>
        <v>78.122702879553344</v>
      </c>
      <c r="AE209">
        <f t="shared" si="54"/>
        <v>25.137721078573502</v>
      </c>
    </row>
    <row r="210" spans="1:31" ht="15" thickBot="1" x14ac:dyDescent="0.35">
      <c r="A210" s="7">
        <v>39173</v>
      </c>
      <c r="B210" s="10">
        <v>9381.7000000000007</v>
      </c>
      <c r="C210" s="10">
        <v>25.99</v>
      </c>
      <c r="D210" s="10">
        <v>2339751721</v>
      </c>
      <c r="E210" s="10">
        <v>8053</v>
      </c>
      <c r="F210" s="24">
        <v>0.56999999999999995</v>
      </c>
      <c r="G210" s="19">
        <v>1100.22</v>
      </c>
      <c r="H210" s="16">
        <f t="shared" si="49"/>
        <v>1.17</v>
      </c>
      <c r="I210" s="16">
        <f>Лист1!F197</f>
        <v>6248</v>
      </c>
      <c r="J210" s="16">
        <f>Лист1!I197</f>
        <v>210.3</v>
      </c>
      <c r="K210" s="16">
        <f>Лист1!R197</f>
        <v>10.5</v>
      </c>
      <c r="L210" s="16">
        <f>Лист1!U197</f>
        <v>1861.46</v>
      </c>
      <c r="M210" s="16">
        <f>Лист1!V197</f>
        <v>25.99</v>
      </c>
      <c r="T210" s="7">
        <v>39173</v>
      </c>
      <c r="U210">
        <f t="shared" si="43"/>
        <v>12.204107277819478</v>
      </c>
      <c r="V210">
        <f t="shared" si="44"/>
        <v>25.118391804387745</v>
      </c>
      <c r="W210">
        <f t="shared" si="45"/>
        <v>3.3559580969080973</v>
      </c>
      <c r="X210">
        <f t="shared" si="46"/>
        <v>1.0404083599582958</v>
      </c>
      <c r="Y210">
        <f t="shared" si="47"/>
        <v>13.499999999999998</v>
      </c>
      <c r="Z210">
        <f t="shared" si="48"/>
        <v>6.317265423677429</v>
      </c>
      <c r="AA210">
        <f t="shared" si="50"/>
        <v>54.615384615384613</v>
      </c>
      <c r="AB210">
        <f t="shared" si="51"/>
        <v>11.505005744296733</v>
      </c>
      <c r="AC210">
        <f t="shared" si="52"/>
        <v>10.5</v>
      </c>
      <c r="AD210">
        <f t="shared" si="53"/>
        <v>79.093601417469372</v>
      </c>
      <c r="AE210">
        <f t="shared" si="54"/>
        <v>25.118391804387745</v>
      </c>
    </row>
    <row r="211" spans="1:31" ht="15" thickBot="1" x14ac:dyDescent="0.35">
      <c r="A211" s="7">
        <v>39203</v>
      </c>
      <c r="B211" s="10">
        <v>9964.2999999999993</v>
      </c>
      <c r="C211" s="10">
        <v>25.88</v>
      </c>
      <c r="D211" s="10">
        <v>8478273027</v>
      </c>
      <c r="E211" s="10">
        <v>18447</v>
      </c>
      <c r="F211" s="24">
        <v>0.63</v>
      </c>
      <c r="G211" s="19">
        <v>1100.22</v>
      </c>
      <c r="H211" s="16">
        <f t="shared" si="49"/>
        <v>1.23</v>
      </c>
      <c r="I211" s="16">
        <f>Лист1!F198</f>
        <v>5971</v>
      </c>
      <c r="J211" s="16">
        <f>Лист1!I198</f>
        <v>240.4</v>
      </c>
      <c r="K211" s="16">
        <f>Лист1!R198</f>
        <v>10.5</v>
      </c>
      <c r="L211" s="16">
        <f>Лист1!U198</f>
        <v>1893.64</v>
      </c>
      <c r="M211" s="16">
        <f>Лист1!V198</f>
        <v>25.88</v>
      </c>
      <c r="T211" s="7">
        <v>39203</v>
      </c>
      <c r="U211">
        <f t="shared" si="43"/>
        <v>12.961977695766929</v>
      </c>
      <c r="V211">
        <f t="shared" si="44"/>
        <v>25.012080796366096</v>
      </c>
      <c r="W211">
        <f t="shared" si="45"/>
        <v>12.160576166003461</v>
      </c>
      <c r="X211">
        <f t="shared" si="46"/>
        <v>2.3832625128710645</v>
      </c>
      <c r="Y211">
        <f t="shared" si="47"/>
        <v>14.192307692307693</v>
      </c>
      <c r="Z211">
        <f t="shared" si="48"/>
        <v>6.317265423677429</v>
      </c>
      <c r="AA211">
        <f t="shared" si="50"/>
        <v>52.19405594405594</v>
      </c>
      <c r="AB211">
        <f t="shared" si="51"/>
        <v>13.151704141364407</v>
      </c>
      <c r="AC211">
        <f t="shared" si="52"/>
        <v>10.5</v>
      </c>
      <c r="AD211">
        <f t="shared" si="53"/>
        <v>80.460932487497303</v>
      </c>
      <c r="AE211">
        <f t="shared" si="54"/>
        <v>25.012080796366096</v>
      </c>
    </row>
    <row r="212" spans="1:31" ht="15" thickBot="1" x14ac:dyDescent="0.35">
      <c r="A212" s="7">
        <v>39234</v>
      </c>
      <c r="B212" s="10">
        <v>10673</v>
      </c>
      <c r="C212" s="10">
        <v>25.92</v>
      </c>
      <c r="D212" s="10">
        <v>17795604649</v>
      </c>
      <c r="E212" s="10">
        <v>33504</v>
      </c>
      <c r="F212" s="24">
        <v>0.95</v>
      </c>
      <c r="G212" s="19">
        <v>1100.22</v>
      </c>
      <c r="H212" s="16">
        <f t="shared" si="49"/>
        <v>1.5499999999999998</v>
      </c>
      <c r="I212" s="16">
        <f>Лист1!F199</f>
        <v>6278</v>
      </c>
      <c r="J212" s="16">
        <f>Лист1!I199</f>
        <v>290.89999999999998</v>
      </c>
      <c r="K212" s="16">
        <f>Лист1!R199</f>
        <v>10.5</v>
      </c>
      <c r="L212" s="16">
        <f>Лист1!U199</f>
        <v>1846.38</v>
      </c>
      <c r="M212" s="16">
        <f>Лист1!V199</f>
        <v>25.92</v>
      </c>
      <c r="T212" s="7">
        <v>39234</v>
      </c>
      <c r="U212">
        <f t="shared" si="43"/>
        <v>13.883884261505619</v>
      </c>
      <c r="V212">
        <f t="shared" si="44"/>
        <v>25.050739344737607</v>
      </c>
      <c r="W212">
        <f t="shared" si="45"/>
        <v>25.524632795509731</v>
      </c>
      <c r="X212">
        <f t="shared" si="46"/>
        <v>4.3285535442745244</v>
      </c>
      <c r="Y212">
        <f t="shared" si="47"/>
        <v>17.884615384615383</v>
      </c>
      <c r="Z212">
        <f t="shared" si="48"/>
        <v>6.317265423677429</v>
      </c>
      <c r="AA212">
        <f t="shared" si="50"/>
        <v>54.87762237762238</v>
      </c>
      <c r="AB212">
        <f t="shared" si="51"/>
        <v>15.914437332458009</v>
      </c>
      <c r="AC212">
        <f t="shared" si="52"/>
        <v>10.5</v>
      </c>
      <c r="AD212">
        <f t="shared" si="53"/>
        <v>78.452850872533986</v>
      </c>
      <c r="AE212">
        <f t="shared" si="54"/>
        <v>25.050739344737607</v>
      </c>
    </row>
    <row r="213" spans="1:31" ht="15" thickBot="1" x14ac:dyDescent="0.35">
      <c r="A213" s="7">
        <v>39264</v>
      </c>
      <c r="B213" s="10">
        <v>10827.4</v>
      </c>
      <c r="C213" s="10">
        <v>25.56</v>
      </c>
      <c r="D213" s="10">
        <v>12406669893</v>
      </c>
      <c r="E213" s="10">
        <v>24331</v>
      </c>
      <c r="F213" s="24">
        <v>0.87</v>
      </c>
      <c r="G213" s="19">
        <v>1100.22</v>
      </c>
      <c r="H213" s="16">
        <f t="shared" si="49"/>
        <v>1.47</v>
      </c>
      <c r="I213" s="16">
        <f>Лист1!F200</f>
        <v>6967</v>
      </c>
      <c r="J213" s="16">
        <f>Лист1!I200</f>
        <v>309.39999999999998</v>
      </c>
      <c r="K213" s="16">
        <f>Лист1!R200</f>
        <v>10</v>
      </c>
      <c r="L213" s="16">
        <f>Лист1!U200</f>
        <v>1920.8</v>
      </c>
      <c r="M213" s="16">
        <f>Лист1!V200</f>
        <v>25.56</v>
      </c>
      <c r="T213" s="7">
        <v>39264</v>
      </c>
      <c r="U213">
        <f t="shared" si="43"/>
        <v>14.084734231521217</v>
      </c>
      <c r="V213">
        <f t="shared" si="44"/>
        <v>24.702812409394024</v>
      </c>
      <c r="W213">
        <f t="shared" si="45"/>
        <v>17.795163439514049</v>
      </c>
      <c r="X213">
        <f t="shared" si="46"/>
        <v>3.1434466417664595</v>
      </c>
      <c r="Y213">
        <f t="shared" si="47"/>
        <v>16.96153846153846</v>
      </c>
      <c r="Z213">
        <f t="shared" si="48"/>
        <v>6.317265423677429</v>
      </c>
      <c r="AA213">
        <f t="shared" si="50"/>
        <v>60.900349650349654</v>
      </c>
      <c r="AB213">
        <f t="shared" si="51"/>
        <v>16.926527709393291</v>
      </c>
      <c r="AC213">
        <f t="shared" si="52"/>
        <v>10</v>
      </c>
      <c r="AD213">
        <f t="shared" si="53"/>
        <v>81.61496330980799</v>
      </c>
      <c r="AE213">
        <f t="shared" si="54"/>
        <v>24.702812409394024</v>
      </c>
    </row>
    <row r="214" spans="1:31" ht="15" thickBot="1" x14ac:dyDescent="0.35">
      <c r="A214" s="7">
        <v>39295</v>
      </c>
      <c r="B214" s="10">
        <v>10888.4</v>
      </c>
      <c r="C214" s="10">
        <v>25.45</v>
      </c>
      <c r="D214" s="10">
        <v>9918899524</v>
      </c>
      <c r="E214" s="10">
        <v>21500</v>
      </c>
      <c r="F214" s="24">
        <v>0.09</v>
      </c>
      <c r="G214" s="19">
        <v>1100.22</v>
      </c>
      <c r="H214" s="16">
        <f t="shared" si="49"/>
        <v>0.69</v>
      </c>
      <c r="I214" s="16">
        <f>Лист1!F201</f>
        <v>7702</v>
      </c>
      <c r="J214" s="16">
        <f>Лист1!I201</f>
        <v>312.8</v>
      </c>
      <c r="K214" s="16">
        <f>Лист1!R201</f>
        <v>10</v>
      </c>
      <c r="L214" s="16">
        <f>Лист1!U201</f>
        <v>1892.15</v>
      </c>
      <c r="M214" s="16">
        <f>Лист1!V201</f>
        <v>25.45</v>
      </c>
      <c r="T214" s="7">
        <v>39295</v>
      </c>
      <c r="U214">
        <f t="shared" si="43"/>
        <v>14.164085579778673</v>
      </c>
      <c r="V214">
        <f t="shared" si="44"/>
        <v>24.596501401372379</v>
      </c>
      <c r="W214">
        <f t="shared" si="45"/>
        <v>14.226898893254697</v>
      </c>
      <c r="X214">
        <f t="shared" si="46"/>
        <v>2.777695236446462</v>
      </c>
      <c r="Y214">
        <f t="shared" si="47"/>
        <v>7.9615384615384608</v>
      </c>
      <c r="Z214">
        <f t="shared" si="48"/>
        <v>6.317265423677429</v>
      </c>
      <c r="AA214">
        <f t="shared" si="50"/>
        <v>67.325174825174827</v>
      </c>
      <c r="AB214">
        <f t="shared" si="51"/>
        <v>17.112533508397615</v>
      </c>
      <c r="AC214">
        <f t="shared" si="52"/>
        <v>10</v>
      </c>
      <c r="AD214">
        <f t="shared" si="53"/>
        <v>80.397622254609132</v>
      </c>
      <c r="AE214">
        <f t="shared" si="54"/>
        <v>24.596501401372379</v>
      </c>
    </row>
    <row r="215" spans="1:31" ht="15" thickBot="1" x14ac:dyDescent="0.35">
      <c r="A215" s="7">
        <v>39326</v>
      </c>
      <c r="B215" s="10">
        <v>11128.5</v>
      </c>
      <c r="C215" s="10">
        <v>25.19</v>
      </c>
      <c r="D215" s="10">
        <v>9365373873</v>
      </c>
      <c r="E215" s="10">
        <v>16720</v>
      </c>
      <c r="F215" s="24">
        <v>0.79</v>
      </c>
      <c r="G215" s="19">
        <v>1100.22</v>
      </c>
      <c r="H215" s="16">
        <f t="shared" si="49"/>
        <v>1.3900000000000001</v>
      </c>
      <c r="I215" s="16">
        <f>Лист1!F202</f>
        <v>9474</v>
      </c>
      <c r="J215" s="16">
        <f>Лист1!I202</f>
        <v>335.2</v>
      </c>
      <c r="K215" s="16">
        <f>Лист1!R202</f>
        <v>10</v>
      </c>
      <c r="L215" s="16">
        <f>Лист1!U202</f>
        <v>1870.11</v>
      </c>
      <c r="M215" s="16">
        <f>Лист1!V202</f>
        <v>25.19</v>
      </c>
      <c r="T215" s="7">
        <v>39326</v>
      </c>
      <c r="U215">
        <f t="shared" si="43"/>
        <v>14.476417689887127</v>
      </c>
      <c r="V215">
        <f t="shared" si="44"/>
        <v>24.345220836957573</v>
      </c>
      <c r="W215">
        <f t="shared" si="45"/>
        <v>13.432964702012457</v>
      </c>
      <c r="X215">
        <f t="shared" si="46"/>
        <v>2.1601425280644118</v>
      </c>
      <c r="Y215">
        <f t="shared" si="47"/>
        <v>16.03846153846154</v>
      </c>
      <c r="Z215">
        <f t="shared" si="48"/>
        <v>6.317265423677429</v>
      </c>
      <c r="AA215">
        <f t="shared" si="50"/>
        <v>82.81468531468532</v>
      </c>
      <c r="AB215">
        <f t="shared" si="51"/>
        <v>18.337983478308438</v>
      </c>
      <c r="AC215">
        <f t="shared" si="52"/>
        <v>10</v>
      </c>
      <c r="AD215">
        <f t="shared" si="53"/>
        <v>79.461140688934307</v>
      </c>
      <c r="AE215">
        <f t="shared" si="54"/>
        <v>24.345220836957573</v>
      </c>
    </row>
    <row r="216" spans="1:31" ht="15" thickBot="1" x14ac:dyDescent="0.35">
      <c r="A216" s="7">
        <v>39356</v>
      </c>
      <c r="B216" s="10">
        <v>11461.8</v>
      </c>
      <c r="C216" s="10">
        <v>25.01</v>
      </c>
      <c r="D216" s="10">
        <v>17128764689</v>
      </c>
      <c r="E216" s="10">
        <v>30145</v>
      </c>
      <c r="F216" s="24">
        <v>1.64</v>
      </c>
      <c r="G216" s="19">
        <v>1100.22</v>
      </c>
      <c r="H216" s="16">
        <f t="shared" si="49"/>
        <v>2.2399999999999998</v>
      </c>
      <c r="I216" s="16">
        <f>Лист1!F203</f>
        <v>10656</v>
      </c>
      <c r="J216" s="16">
        <f>Лист1!I203</f>
        <v>337.4</v>
      </c>
      <c r="K216" s="16">
        <f>Лист1!R203</f>
        <v>10</v>
      </c>
      <c r="L216" s="16">
        <f>Лист1!U203</f>
        <v>2055.21</v>
      </c>
      <c r="M216" s="16">
        <f>Лист1!V203</f>
        <v>25.01</v>
      </c>
      <c r="T216" s="7">
        <v>39356</v>
      </c>
      <c r="U216">
        <f t="shared" si="43"/>
        <v>14.909988253398772</v>
      </c>
      <c r="V216">
        <f t="shared" si="44"/>
        <v>24.171257369285783</v>
      </c>
      <c r="W216">
        <f t="shared" si="45"/>
        <v>24.568169362651393</v>
      </c>
      <c r="X216">
        <f t="shared" si="46"/>
        <v>3.8945871117524931</v>
      </c>
      <c r="Y216">
        <f t="shared" si="47"/>
        <v>25.846153846153847</v>
      </c>
      <c r="Z216">
        <f t="shared" si="48"/>
        <v>6.317265423677429</v>
      </c>
      <c r="AA216">
        <f t="shared" si="50"/>
        <v>93.146853146853147</v>
      </c>
      <c r="AB216">
        <f t="shared" si="51"/>
        <v>18.458340171781824</v>
      </c>
      <c r="AC216">
        <f t="shared" si="52"/>
        <v>10</v>
      </c>
      <c r="AD216">
        <f t="shared" si="53"/>
        <v>87.326056197391964</v>
      </c>
      <c r="AE216">
        <f t="shared" si="54"/>
        <v>24.171257369285783</v>
      </c>
    </row>
    <row r="217" spans="1:31" ht="15" thickBot="1" x14ac:dyDescent="0.35">
      <c r="A217" s="7">
        <v>39387</v>
      </c>
      <c r="B217" s="10">
        <v>11382.2</v>
      </c>
      <c r="C217" s="10">
        <v>24.36</v>
      </c>
      <c r="D217" s="10">
        <v>25825189549</v>
      </c>
      <c r="E217" s="10">
        <v>40867</v>
      </c>
      <c r="F217" s="24">
        <v>1.23</v>
      </c>
      <c r="G217" s="19">
        <v>1100.22</v>
      </c>
      <c r="H217" s="16">
        <f t="shared" si="49"/>
        <v>1.83</v>
      </c>
      <c r="I217" s="16">
        <f>Лист1!F204</f>
        <v>10210</v>
      </c>
      <c r="J217" s="16">
        <f>Лист1!I204</f>
        <v>340.3</v>
      </c>
      <c r="K217" s="16">
        <f>Лист1!R204</f>
        <v>10</v>
      </c>
      <c r="L217" s="16">
        <f>Лист1!U204</f>
        <v>1944.73</v>
      </c>
      <c r="M217" s="16">
        <f>Лист1!V204</f>
        <v>24.36</v>
      </c>
      <c r="T217" s="7">
        <v>39387</v>
      </c>
      <c r="U217">
        <f t="shared" si="43"/>
        <v>14.806441248131666</v>
      </c>
      <c r="V217">
        <f t="shared" si="44"/>
        <v>23.543055958248768</v>
      </c>
      <c r="W217">
        <f t="shared" si="45"/>
        <v>37.041645570031378</v>
      </c>
      <c r="X217">
        <f t="shared" si="46"/>
        <v>5.27981726641198</v>
      </c>
      <c r="Y217">
        <f t="shared" si="47"/>
        <v>21.115384615384617</v>
      </c>
      <c r="Z217">
        <f t="shared" si="48"/>
        <v>6.317265423677429</v>
      </c>
      <c r="AA217">
        <f t="shared" si="50"/>
        <v>89.248251748251747</v>
      </c>
      <c r="AB217">
        <f t="shared" si="51"/>
        <v>18.616992176814922</v>
      </c>
      <c r="AC217">
        <f t="shared" si="52"/>
        <v>10</v>
      </c>
      <c r="AD217">
        <f t="shared" si="53"/>
        <v>82.631751144045666</v>
      </c>
      <c r="AE217">
        <f t="shared" si="54"/>
        <v>23.543055958248768</v>
      </c>
    </row>
    <row r="218" spans="1:31" ht="15" thickBot="1" x14ac:dyDescent="0.35">
      <c r="A218" s="7">
        <v>39417</v>
      </c>
      <c r="B218" s="10">
        <v>11756</v>
      </c>
      <c r="C218" s="10">
        <v>24.55</v>
      </c>
      <c r="D218" s="10">
        <v>15065069134</v>
      </c>
      <c r="E218" s="10">
        <v>28731</v>
      </c>
      <c r="F218" s="24">
        <v>1.1299999999999999</v>
      </c>
      <c r="G218" s="19">
        <v>1100.22</v>
      </c>
      <c r="H218" s="16">
        <f t="shared" si="49"/>
        <v>1.73</v>
      </c>
      <c r="I218" s="16">
        <f>Лист1!F205</f>
        <v>9143</v>
      </c>
      <c r="J218" s="16">
        <f>Лист1!I205</f>
        <v>468.9</v>
      </c>
      <c r="K218" s="16">
        <f>Лист1!R205</f>
        <v>10</v>
      </c>
      <c r="L218" s="16">
        <f>Лист1!U205</f>
        <v>1905.3</v>
      </c>
      <c r="M218" s="16">
        <f>Лист1!V205</f>
        <v>24.55</v>
      </c>
      <c r="T218" s="7">
        <v>39417</v>
      </c>
      <c r="U218">
        <f t="shared" si="43"/>
        <v>15.292695903519167</v>
      </c>
      <c r="V218">
        <f t="shared" si="44"/>
        <v>23.726684063013433</v>
      </c>
      <c r="W218">
        <f t="shared" si="45"/>
        <v>21.608164783876898</v>
      </c>
      <c r="X218">
        <f t="shared" si="46"/>
        <v>3.7119052017834098</v>
      </c>
      <c r="Y218">
        <f t="shared" si="47"/>
        <v>19.96153846153846</v>
      </c>
      <c r="Z218">
        <f t="shared" si="48"/>
        <v>6.317265423677429</v>
      </c>
      <c r="AA218">
        <f t="shared" si="50"/>
        <v>79.921328671328681</v>
      </c>
      <c r="AB218">
        <f t="shared" si="51"/>
        <v>25.652387986213686</v>
      </c>
      <c r="AC218">
        <f t="shared" si="52"/>
        <v>10</v>
      </c>
      <c r="AD218">
        <f t="shared" si="53"/>
        <v>80.95636692741418</v>
      </c>
      <c r="AE218">
        <f t="shared" si="54"/>
        <v>23.726684063013433</v>
      </c>
    </row>
    <row r="219" spans="1:31" ht="15" thickBot="1" x14ac:dyDescent="0.35">
      <c r="A219" s="7">
        <v>39448</v>
      </c>
      <c r="B219" s="10">
        <v>12869</v>
      </c>
      <c r="C219" s="10">
        <v>24.48</v>
      </c>
      <c r="D219" s="10">
        <v>27497665036</v>
      </c>
      <c r="E219" s="10">
        <v>46908</v>
      </c>
      <c r="F219" s="24">
        <v>2.31</v>
      </c>
      <c r="G219" s="19">
        <v>1100.22</v>
      </c>
      <c r="H219" s="16">
        <f t="shared" si="49"/>
        <v>2.91</v>
      </c>
      <c r="I219" s="16">
        <f>Лист1!F206</f>
        <v>6052</v>
      </c>
      <c r="J219" s="16">
        <f>Лист1!I206</f>
        <v>199.2</v>
      </c>
      <c r="K219" s="16">
        <f>Лист1!R206</f>
        <v>10</v>
      </c>
      <c r="L219" s="16">
        <f>Лист1!U206</f>
        <v>2130.1999999999998</v>
      </c>
      <c r="M219" s="16">
        <f>Лист1!V206</f>
        <v>24.48</v>
      </c>
      <c r="T219" s="7">
        <v>39448</v>
      </c>
      <c r="U219">
        <f t="shared" si="43"/>
        <v>16.740532798774087</v>
      </c>
      <c r="V219">
        <f t="shared" si="44"/>
        <v>23.659031603363296</v>
      </c>
      <c r="W219">
        <f t="shared" si="45"/>
        <v>39.440514476548984</v>
      </c>
      <c r="X219">
        <f t="shared" si="46"/>
        <v>6.0602850302897977</v>
      </c>
      <c r="Y219">
        <f t="shared" si="47"/>
        <v>33.576923076923073</v>
      </c>
      <c r="Z219">
        <f t="shared" si="48"/>
        <v>6.317265423677429</v>
      </c>
      <c r="AA219">
        <f t="shared" si="50"/>
        <v>52.9020979020979</v>
      </c>
      <c r="AB219">
        <f t="shared" si="51"/>
        <v>10.897751518135566</v>
      </c>
      <c r="AC219">
        <f t="shared" si="52"/>
        <v>10</v>
      </c>
      <c r="AD219">
        <f t="shared" si="53"/>
        <v>90.512387985502386</v>
      </c>
      <c r="AE219">
        <f t="shared" si="54"/>
        <v>23.659031603363296</v>
      </c>
    </row>
    <row r="220" spans="1:31" ht="15" thickBot="1" x14ac:dyDescent="0.35">
      <c r="A220" s="7">
        <v>39479</v>
      </c>
      <c r="B220" s="10">
        <v>12509.7</v>
      </c>
      <c r="C220" s="10">
        <v>24.65</v>
      </c>
      <c r="D220" s="10">
        <v>22251559187</v>
      </c>
      <c r="E220" s="10">
        <v>49180</v>
      </c>
      <c r="F220" s="24">
        <v>1.2</v>
      </c>
      <c r="G220" s="19">
        <v>1100.22</v>
      </c>
      <c r="H220" s="16">
        <f t="shared" si="49"/>
        <v>1.7999999999999998</v>
      </c>
      <c r="I220" s="16">
        <f>Лист1!F207</f>
        <v>7613</v>
      </c>
      <c r="J220" s="16">
        <f>Лист1!I207</f>
        <v>217.5</v>
      </c>
      <c r="K220" s="16">
        <f>Лист1!R207</f>
        <v>10.25</v>
      </c>
      <c r="L220" s="16">
        <f>Лист1!U207</f>
        <v>2135.9299999999998</v>
      </c>
      <c r="M220" s="16">
        <f>Лист1!V207</f>
        <v>24.65</v>
      </c>
      <c r="T220" s="7">
        <v>39479</v>
      </c>
      <c r="U220">
        <f t="shared" si="43"/>
        <v>16.273140349119917</v>
      </c>
      <c r="V220">
        <f t="shared" si="44"/>
        <v>23.823330433942203</v>
      </c>
      <c r="W220">
        <f t="shared" si="45"/>
        <v>31.915907808597105</v>
      </c>
      <c r="X220">
        <f t="shared" si="46"/>
        <v>6.3538163594621864</v>
      </c>
      <c r="Y220">
        <f t="shared" si="47"/>
        <v>20.769230769230766</v>
      </c>
      <c r="Z220">
        <f t="shared" si="48"/>
        <v>6.317265423677429</v>
      </c>
      <c r="AA220">
        <f t="shared" si="50"/>
        <v>66.5472027972028</v>
      </c>
      <c r="AB220">
        <f t="shared" si="51"/>
        <v>11.898900377482356</v>
      </c>
      <c r="AC220">
        <f t="shared" si="52"/>
        <v>10.25</v>
      </c>
      <c r="AD220">
        <f t="shared" si="53"/>
        <v>90.755856196542169</v>
      </c>
      <c r="AE220">
        <f t="shared" si="54"/>
        <v>23.823330433942203</v>
      </c>
    </row>
    <row r="221" spans="1:31" ht="15" thickBot="1" x14ac:dyDescent="0.35">
      <c r="A221" s="7">
        <v>39508</v>
      </c>
      <c r="B221" s="10">
        <v>12662.9</v>
      </c>
      <c r="C221" s="10">
        <v>23.93</v>
      </c>
      <c r="D221" s="10">
        <v>10600831554</v>
      </c>
      <c r="E221" s="10">
        <v>30687</v>
      </c>
      <c r="F221" s="24">
        <v>1.2</v>
      </c>
      <c r="G221" s="19">
        <v>1100.22</v>
      </c>
      <c r="H221" s="16">
        <f t="shared" si="49"/>
        <v>1.7999999999999998</v>
      </c>
      <c r="I221" s="16">
        <f>Лист1!F208</f>
        <v>8081</v>
      </c>
      <c r="J221" s="16">
        <f>Лист1!I208</f>
        <v>288.7</v>
      </c>
      <c r="K221" s="16">
        <f>Лист1!R208</f>
        <v>10.25</v>
      </c>
      <c r="L221" s="16">
        <f>Лист1!U208</f>
        <v>2264.9499999999998</v>
      </c>
      <c r="M221" s="16">
        <f>Лист1!V208</f>
        <v>23.93</v>
      </c>
      <c r="T221" s="7">
        <v>39508</v>
      </c>
      <c r="U221">
        <f t="shared" si="43"/>
        <v>16.472429309005857</v>
      </c>
      <c r="V221">
        <f t="shared" si="44"/>
        <v>23.127476563255048</v>
      </c>
      <c r="W221">
        <f t="shared" si="45"/>
        <v>15.205009218841452</v>
      </c>
      <c r="X221">
        <f t="shared" si="46"/>
        <v>3.9646108707363994</v>
      </c>
      <c r="Y221">
        <f t="shared" si="47"/>
        <v>20.769230769230766</v>
      </c>
      <c r="Z221">
        <f t="shared" si="48"/>
        <v>6.317265423677429</v>
      </c>
      <c r="AA221">
        <f t="shared" si="50"/>
        <v>70.638111888111894</v>
      </c>
      <c r="AB221">
        <f t="shared" si="51"/>
        <v>15.794080638984626</v>
      </c>
      <c r="AC221">
        <f t="shared" si="52"/>
        <v>10.25</v>
      </c>
      <c r="AD221">
        <f t="shared" si="53"/>
        <v>96.237927503409836</v>
      </c>
      <c r="AE221">
        <f t="shared" si="54"/>
        <v>23.127476563255048</v>
      </c>
    </row>
    <row r="222" spans="1:31" ht="15" thickBot="1" x14ac:dyDescent="0.35">
      <c r="A222" s="7">
        <v>39539</v>
      </c>
      <c r="B222" s="10">
        <v>12973.8</v>
      </c>
      <c r="C222" s="10">
        <v>23.6</v>
      </c>
      <c r="D222" s="10">
        <v>10556342051</v>
      </c>
      <c r="E222" s="10">
        <v>21489</v>
      </c>
      <c r="F222" s="24">
        <v>1.42</v>
      </c>
      <c r="G222" s="19">
        <v>1100.22</v>
      </c>
      <c r="H222" s="16">
        <f t="shared" si="49"/>
        <v>2.02</v>
      </c>
      <c r="I222" s="16">
        <f>Лист1!F209</f>
        <v>9356</v>
      </c>
      <c r="J222" s="16">
        <f>Лист1!I209</f>
        <v>315.3</v>
      </c>
      <c r="K222" s="16">
        <f>Лист1!R209</f>
        <v>10.25</v>
      </c>
      <c r="L222" s="16">
        <f>Лист1!U209</f>
        <v>2159.1</v>
      </c>
      <c r="M222" s="16">
        <f>Лист1!V209</f>
        <v>23.6</v>
      </c>
      <c r="T222" s="7">
        <v>39539</v>
      </c>
      <c r="U222">
        <f t="shared" si="43"/>
        <v>16.876861016763947</v>
      </c>
      <c r="V222">
        <f t="shared" si="44"/>
        <v>22.808543539190104</v>
      </c>
      <c r="W222">
        <f t="shared" si="45"/>
        <v>15.141196932058964</v>
      </c>
      <c r="X222">
        <f t="shared" si="46"/>
        <v>2.7762740900464196</v>
      </c>
      <c r="Y222">
        <f t="shared" si="47"/>
        <v>23.307692307692307</v>
      </c>
      <c r="Z222">
        <f t="shared" si="48"/>
        <v>6.317265423677429</v>
      </c>
      <c r="AA222">
        <f t="shared" si="50"/>
        <v>81.783216783216773</v>
      </c>
      <c r="AB222">
        <f t="shared" si="51"/>
        <v>17.249302478253732</v>
      </c>
      <c r="AC222">
        <f t="shared" si="52"/>
        <v>10.25</v>
      </c>
      <c r="AD222">
        <f t="shared" si="53"/>
        <v>91.74035156299793</v>
      </c>
      <c r="AE222">
        <f t="shared" si="54"/>
        <v>22.808543539190104</v>
      </c>
    </row>
    <row r="223" spans="1:31" ht="15" thickBot="1" x14ac:dyDescent="0.35">
      <c r="A223" s="7">
        <v>39569</v>
      </c>
      <c r="B223" s="10">
        <v>12944.4</v>
      </c>
      <c r="C223" s="10">
        <v>23.71</v>
      </c>
      <c r="D223" s="10">
        <v>12852299593</v>
      </c>
      <c r="E223" s="10">
        <v>27732</v>
      </c>
      <c r="F223" s="24">
        <v>1.35</v>
      </c>
      <c r="G223" s="19">
        <v>1100.22</v>
      </c>
      <c r="H223" s="16">
        <f t="shared" si="49"/>
        <v>1.9500000000000002</v>
      </c>
      <c r="I223" s="16">
        <f>Лист1!F210</f>
        <v>11440</v>
      </c>
      <c r="J223" s="16">
        <f>Лист1!I210</f>
        <v>347.8</v>
      </c>
      <c r="K223" s="16">
        <f>Лист1!R210</f>
        <v>10.5</v>
      </c>
      <c r="L223" s="16">
        <f>Лист1!U210</f>
        <v>1966.73</v>
      </c>
      <c r="M223" s="16">
        <f>Лист1!V210</f>
        <v>23.71</v>
      </c>
      <c r="T223" s="7">
        <v>39569</v>
      </c>
      <c r="U223">
        <f t="shared" si="43"/>
        <v>16.838616268587401</v>
      </c>
      <c r="V223">
        <f t="shared" si="44"/>
        <v>22.914854547211753</v>
      </c>
      <c r="W223">
        <f t="shared" si="45"/>
        <v>18.434340060911531</v>
      </c>
      <c r="X223">
        <f t="shared" si="46"/>
        <v>3.5828392696341065</v>
      </c>
      <c r="Y223">
        <f t="shared" si="47"/>
        <v>22.500000000000004</v>
      </c>
      <c r="Z223">
        <f t="shared" si="48"/>
        <v>6.317265423677429</v>
      </c>
      <c r="AA223">
        <f t="shared" si="50"/>
        <v>100</v>
      </c>
      <c r="AB223">
        <f t="shared" si="51"/>
        <v>19.02729908638328</v>
      </c>
      <c r="AC223">
        <f t="shared" si="52"/>
        <v>10.5</v>
      </c>
      <c r="AD223">
        <f t="shared" si="53"/>
        <v>83.566533106153003</v>
      </c>
      <c r="AE223">
        <f t="shared" si="54"/>
        <v>22.914854547211753</v>
      </c>
    </row>
    <row r="224" spans="1:31" ht="15" thickBot="1" x14ac:dyDescent="0.35">
      <c r="A224" s="7">
        <v>39600</v>
      </c>
      <c r="B224" s="10">
        <v>13312.8</v>
      </c>
      <c r="C224" s="10">
        <v>23.52</v>
      </c>
      <c r="D224" s="10">
        <v>16192761307</v>
      </c>
      <c r="E224" s="10">
        <v>35079</v>
      </c>
      <c r="F224" s="24">
        <v>0.97</v>
      </c>
      <c r="G224" s="19">
        <v>1100.22</v>
      </c>
      <c r="H224" s="16">
        <f t="shared" si="49"/>
        <v>1.5699999999999998</v>
      </c>
      <c r="I224" s="16">
        <f>Лист1!F211</f>
        <v>9589</v>
      </c>
      <c r="J224" s="16">
        <f>Лист1!I211</f>
        <v>420.2</v>
      </c>
      <c r="K224" s="16">
        <f>Лист1!R211</f>
        <v>10.75</v>
      </c>
      <c r="L224" s="16">
        <f>Лист1!U211</f>
        <v>2012.65</v>
      </c>
      <c r="M224" s="16">
        <f>Лист1!V211</f>
        <v>23.52</v>
      </c>
      <c r="T224" s="7">
        <v>39600</v>
      </c>
      <c r="U224">
        <f t="shared" si="43"/>
        <v>17.317846378391454</v>
      </c>
      <c r="V224">
        <f t="shared" si="44"/>
        <v>22.731226442447088</v>
      </c>
      <c r="W224">
        <f t="shared" si="45"/>
        <v>23.225638828166417</v>
      </c>
      <c r="X224">
        <f t="shared" si="46"/>
        <v>4.5320358697351368</v>
      </c>
      <c r="Y224">
        <f t="shared" si="47"/>
        <v>18.115384615384613</v>
      </c>
      <c r="Z224">
        <f t="shared" si="48"/>
        <v>6.317265423677429</v>
      </c>
      <c r="AA224">
        <f t="shared" si="50"/>
        <v>83.819930069930066</v>
      </c>
      <c r="AB224">
        <f t="shared" si="51"/>
        <v>22.98812845341649</v>
      </c>
      <c r="AC224">
        <f t="shared" si="52"/>
        <v>10.75</v>
      </c>
      <c r="AD224">
        <f t="shared" si="53"/>
        <v>85.517678001606143</v>
      </c>
      <c r="AE224">
        <f t="shared" si="54"/>
        <v>22.731226442447088</v>
      </c>
    </row>
    <row r="225" spans="1:31" ht="15" thickBot="1" x14ac:dyDescent="0.35">
      <c r="A225" s="7">
        <v>39630</v>
      </c>
      <c r="B225" s="10">
        <v>13841.2</v>
      </c>
      <c r="C225" s="10">
        <v>23.44</v>
      </c>
      <c r="D225" s="10">
        <v>18372365107</v>
      </c>
      <c r="E225" s="10">
        <v>42542</v>
      </c>
      <c r="F225" s="24">
        <v>0.51</v>
      </c>
      <c r="G225" s="19">
        <v>1100.22</v>
      </c>
      <c r="H225" s="16">
        <f t="shared" si="49"/>
        <v>1.1099999999999999</v>
      </c>
      <c r="I225" s="16">
        <f>Лист1!F212</f>
        <v>8341</v>
      </c>
      <c r="J225" s="16">
        <f>Лист1!I212</f>
        <v>432.1</v>
      </c>
      <c r="K225" s="16">
        <f>Лист1!R212</f>
        <v>11</v>
      </c>
      <c r="L225" s="16">
        <f>Лист1!U212</f>
        <v>2113.61</v>
      </c>
      <c r="M225" s="16">
        <f>Лист1!V212</f>
        <v>23.44</v>
      </c>
      <c r="T225" s="7">
        <v>39630</v>
      </c>
      <c r="U225">
        <f t="shared" si="43"/>
        <v>18.005211172149497</v>
      </c>
      <c r="V225">
        <f t="shared" si="44"/>
        <v>22.653909345704072</v>
      </c>
      <c r="W225">
        <f t="shared" si="45"/>
        <v>26.351893188836531</v>
      </c>
      <c r="X225">
        <f t="shared" si="46"/>
        <v>5.4962191046002502</v>
      </c>
      <c r="Y225">
        <f t="shared" si="47"/>
        <v>12.807692307692307</v>
      </c>
      <c r="Z225">
        <f t="shared" si="48"/>
        <v>6.317265423677429</v>
      </c>
      <c r="AA225">
        <f t="shared" si="50"/>
        <v>72.91083916083916</v>
      </c>
      <c r="AB225">
        <f t="shared" si="51"/>
        <v>23.639148749931618</v>
      </c>
      <c r="AC225">
        <f t="shared" si="52"/>
        <v>10.999999999999998</v>
      </c>
      <c r="AD225">
        <f t="shared" si="53"/>
        <v>89.807477405895085</v>
      </c>
      <c r="AE225">
        <f t="shared" si="54"/>
        <v>22.653909345704072</v>
      </c>
    </row>
    <row r="226" spans="1:31" ht="15" thickBot="1" x14ac:dyDescent="0.35">
      <c r="A226" s="7">
        <v>39661</v>
      </c>
      <c r="B226" s="10">
        <v>13842.6</v>
      </c>
      <c r="C226" s="10">
        <v>24.01</v>
      </c>
      <c r="D226" s="10">
        <v>12963432635</v>
      </c>
      <c r="E226" s="10">
        <v>39342</v>
      </c>
      <c r="F226" s="24">
        <v>0.36</v>
      </c>
      <c r="G226" s="19">
        <v>1100.22</v>
      </c>
      <c r="H226" s="16">
        <f t="shared" si="49"/>
        <v>0.96</v>
      </c>
      <c r="I226" s="16">
        <f>Лист1!F213</f>
        <v>6809</v>
      </c>
      <c r="J226" s="16">
        <f>Лист1!I213</f>
        <v>415.2</v>
      </c>
      <c r="K226" s="16">
        <f>Лист1!R213</f>
        <v>11</v>
      </c>
      <c r="L226" s="16">
        <f>Лист1!U213</f>
        <v>2283.9899999999998</v>
      </c>
      <c r="M226" s="16">
        <f>Лист1!V213</f>
        <v>24.01</v>
      </c>
      <c r="T226" s="7">
        <v>39661</v>
      </c>
      <c r="U226">
        <f t="shared" si="43"/>
        <v>18.007032350634095</v>
      </c>
      <c r="V226">
        <f t="shared" si="44"/>
        <v>23.204793659998067</v>
      </c>
      <c r="W226">
        <f t="shared" si="45"/>
        <v>18.593740662602091</v>
      </c>
      <c r="X226">
        <f t="shared" si="46"/>
        <v>5.0827946973151956</v>
      </c>
      <c r="Y226">
        <f t="shared" si="47"/>
        <v>11.076923076923077</v>
      </c>
      <c r="Z226">
        <f t="shared" si="48"/>
        <v>6.317265423677429</v>
      </c>
      <c r="AA226">
        <f t="shared" si="50"/>
        <v>59.519230769230766</v>
      </c>
      <c r="AB226">
        <f t="shared" si="51"/>
        <v>22.714590513704248</v>
      </c>
      <c r="AC226">
        <f t="shared" si="52"/>
        <v>10.999999999999998</v>
      </c>
      <c r="AD226">
        <f t="shared" si="53"/>
        <v>97.046938801524533</v>
      </c>
      <c r="AE226">
        <f t="shared" si="54"/>
        <v>23.204793659998067</v>
      </c>
    </row>
    <row r="227" spans="1:31" ht="15" thickBot="1" x14ac:dyDescent="0.35">
      <c r="A227" s="7">
        <v>39692</v>
      </c>
      <c r="B227" s="10">
        <v>14196.6</v>
      </c>
      <c r="C227" s="10">
        <v>24.99</v>
      </c>
      <c r="D227" s="10">
        <v>10103521623</v>
      </c>
      <c r="E227" s="10">
        <v>42385</v>
      </c>
      <c r="F227" s="24">
        <v>0.8</v>
      </c>
      <c r="G227" s="19">
        <v>1100.22</v>
      </c>
      <c r="H227" s="16">
        <f t="shared" si="49"/>
        <v>1.4</v>
      </c>
      <c r="I227" s="16">
        <f>Лист1!F214</f>
        <v>3217</v>
      </c>
      <c r="J227" s="16">
        <f>Лист1!I214</f>
        <v>457.3</v>
      </c>
      <c r="K227" s="16">
        <f>Лист1!R214</f>
        <v>11</v>
      </c>
      <c r="L227" s="16">
        <f>Лист1!U214</f>
        <v>2353.4899999999998</v>
      </c>
      <c r="M227" s="16">
        <f>Лист1!V214</f>
        <v>24.99</v>
      </c>
      <c r="T227" s="7">
        <v>39692</v>
      </c>
      <c r="U227">
        <f t="shared" si="43"/>
        <v>18.467530338882291</v>
      </c>
      <c r="V227">
        <f t="shared" si="44"/>
        <v>24.151928095100029</v>
      </c>
      <c r="W227">
        <f t="shared" si="45"/>
        <v>14.491706489054824</v>
      </c>
      <c r="X227">
        <f t="shared" si="46"/>
        <v>5.4759354696178271</v>
      </c>
      <c r="Y227">
        <f t="shared" si="47"/>
        <v>16.153846153846153</v>
      </c>
      <c r="Z227">
        <f t="shared" si="48"/>
        <v>6.317265423677429</v>
      </c>
      <c r="AA227">
        <f t="shared" si="50"/>
        <v>28.120629370629374</v>
      </c>
      <c r="AB227">
        <f t="shared" si="51"/>
        <v>25.017779966081296</v>
      </c>
      <c r="AC227">
        <f t="shared" si="52"/>
        <v>10.999999999999998</v>
      </c>
      <c r="AD227">
        <f t="shared" si="53"/>
        <v>100</v>
      </c>
      <c r="AE227">
        <f t="shared" si="54"/>
        <v>24.151928095100029</v>
      </c>
    </row>
    <row r="228" spans="1:31" ht="15" thickBot="1" x14ac:dyDescent="0.35">
      <c r="A228" s="7">
        <v>39722</v>
      </c>
      <c r="B228" s="10">
        <v>14045.7</v>
      </c>
      <c r="C228" s="10">
        <v>26.25</v>
      </c>
      <c r="D228" s="10">
        <v>14825928347</v>
      </c>
      <c r="E228" s="10">
        <v>102446</v>
      </c>
      <c r="F228" s="24">
        <v>0.91</v>
      </c>
      <c r="G228" s="19">
        <v>1100.22</v>
      </c>
      <c r="H228" s="16">
        <f t="shared" si="49"/>
        <v>1.51</v>
      </c>
      <c r="I228" s="16">
        <f>Лист1!F215</f>
        <v>851</v>
      </c>
      <c r="J228" s="16">
        <f>Лист1!I215</f>
        <v>439.1</v>
      </c>
      <c r="K228" s="16">
        <f>Лист1!R215</f>
        <v>11</v>
      </c>
      <c r="L228" s="16">
        <f>Лист1!U215</f>
        <v>2189.0300000000002</v>
      </c>
      <c r="M228" s="16">
        <f>Лист1!V215</f>
        <v>26.25</v>
      </c>
      <c r="T228" s="7">
        <v>39722</v>
      </c>
      <c r="U228">
        <f t="shared" ref="U228:U291" si="55">100/(B$400/B228)</f>
        <v>18.271233315078188</v>
      </c>
      <c r="V228">
        <f t="shared" ref="V228:V291" si="56">100/(C$400/C228)</f>
        <v>25.369672368802551</v>
      </c>
      <c r="W228">
        <f t="shared" ref="W228:W291" si="57">100/(D$400/D228)</f>
        <v>21.265159817482164</v>
      </c>
      <c r="X228">
        <f t="shared" ref="X228:X291" si="58">100/(E$400/E228)</f>
        <v>13.235524008976478</v>
      </c>
      <c r="Y228">
        <f t="shared" ref="Y228:Y291" si="59">300/(F$400/H228)</f>
        <v>17.423076923076923</v>
      </c>
      <c r="Z228">
        <f t="shared" ref="Z228:Z291" si="60">100/(G$400/G228)</f>
        <v>6.317265423677429</v>
      </c>
      <c r="AA228">
        <f t="shared" si="50"/>
        <v>7.4388111888111883</v>
      </c>
      <c r="AB228">
        <f t="shared" si="51"/>
        <v>24.02210186552875</v>
      </c>
      <c r="AC228">
        <f t="shared" si="52"/>
        <v>10.999999999999998</v>
      </c>
      <c r="AD228">
        <f t="shared" si="53"/>
        <v>93.012079932355803</v>
      </c>
      <c r="AE228">
        <f t="shared" si="54"/>
        <v>25.369672368802551</v>
      </c>
    </row>
    <row r="229" spans="1:31" ht="15" thickBot="1" x14ac:dyDescent="0.35">
      <c r="A229" s="7">
        <v>39753</v>
      </c>
      <c r="B229" s="10">
        <v>13173.1</v>
      </c>
      <c r="C229" s="10">
        <v>27.67</v>
      </c>
      <c r="D229" s="10">
        <v>10089203233</v>
      </c>
      <c r="E229" s="10">
        <v>89428</v>
      </c>
      <c r="F229" s="24">
        <v>0.83</v>
      </c>
      <c r="G229" s="19">
        <v>1100.22</v>
      </c>
      <c r="H229" s="16">
        <f t="shared" ref="H229:H292" si="61">F229+0.6</f>
        <v>1.43</v>
      </c>
      <c r="I229" s="16">
        <f>Лист1!F216</f>
        <v>715</v>
      </c>
      <c r="J229" s="16">
        <f>Лист1!I216</f>
        <v>438.9</v>
      </c>
      <c r="K229" s="16">
        <f>Лист1!R216</f>
        <v>12</v>
      </c>
      <c r="L229" s="16">
        <f>Лист1!U216</f>
        <v>1941.73</v>
      </c>
      <c r="M229" s="16">
        <f>Лист1!V216</f>
        <v>27.67</v>
      </c>
      <c r="T229" s="7">
        <v>39753</v>
      </c>
      <c r="U229">
        <f t="shared" si="55"/>
        <v>17.136118782464131</v>
      </c>
      <c r="V229">
        <f t="shared" si="56"/>
        <v>26.742050835991112</v>
      </c>
      <c r="W229">
        <f t="shared" si="57"/>
        <v>14.471169302812411</v>
      </c>
      <c r="X229">
        <f t="shared" si="58"/>
        <v>11.553661842089964</v>
      </c>
      <c r="Y229">
        <f t="shared" si="59"/>
        <v>16.5</v>
      </c>
      <c r="Z229">
        <f t="shared" si="60"/>
        <v>6.317265423677429</v>
      </c>
      <c r="AA229">
        <f t="shared" ref="AA229:AA292" si="62">100/(I$400/I229)</f>
        <v>6.25</v>
      </c>
      <c r="AB229">
        <f t="shared" ref="AB229:AB292" si="63">100/(J$400/J229)</f>
        <v>24.011160347940255</v>
      </c>
      <c r="AC229">
        <f t="shared" ref="AC229:AC292" si="64">100/(K$400/K229)</f>
        <v>12</v>
      </c>
      <c r="AD229">
        <f t="shared" ref="AD229:AD292" si="65">100/(L$400/L229)</f>
        <v>82.504280876485566</v>
      </c>
      <c r="AE229">
        <f t="shared" ref="AE229:AE292" si="66">100/(M$400/M229)</f>
        <v>26.742050835991112</v>
      </c>
    </row>
    <row r="230" spans="1:31" ht="15" thickBot="1" x14ac:dyDescent="0.35">
      <c r="A230" s="7">
        <v>39783</v>
      </c>
      <c r="B230" s="10">
        <v>12839.2</v>
      </c>
      <c r="C230" s="10">
        <v>28.27</v>
      </c>
      <c r="D230" s="10">
        <v>1917759021</v>
      </c>
      <c r="E230" s="10">
        <v>18640</v>
      </c>
      <c r="F230" s="24">
        <v>0.69</v>
      </c>
      <c r="G230" s="19">
        <v>1100.22</v>
      </c>
      <c r="H230" s="16">
        <f t="shared" si="61"/>
        <v>1.29</v>
      </c>
      <c r="I230" s="16">
        <f>Лист1!F217</f>
        <v>774</v>
      </c>
      <c r="J230" s="16">
        <f>Лист1!I217</f>
        <v>556.79999999999995</v>
      </c>
      <c r="K230" s="16">
        <f>Лист1!R217</f>
        <v>13</v>
      </c>
      <c r="L230" s="16">
        <f>Лист1!U217</f>
        <v>1508.41</v>
      </c>
      <c r="M230" s="16">
        <f>Лист1!V217</f>
        <v>28.27</v>
      </c>
      <c r="T230" s="7">
        <v>39783</v>
      </c>
      <c r="U230">
        <f t="shared" si="55"/>
        <v>16.701767713887659</v>
      </c>
      <c r="V230">
        <f t="shared" si="56"/>
        <v>27.321929061563736</v>
      </c>
      <c r="W230">
        <f t="shared" si="57"/>
        <v>2.7506845519886238</v>
      </c>
      <c r="X230">
        <f t="shared" si="58"/>
        <v>2.4081971724354445</v>
      </c>
      <c r="Y230">
        <f t="shared" si="59"/>
        <v>14.884615384615385</v>
      </c>
      <c r="Z230">
        <f t="shared" si="60"/>
        <v>6.317265423677429</v>
      </c>
      <c r="AA230">
        <f t="shared" si="62"/>
        <v>6.7657342657342658</v>
      </c>
      <c r="AB230">
        <f t="shared" si="63"/>
        <v>30.461184966354828</v>
      </c>
      <c r="AC230">
        <f t="shared" si="64"/>
        <v>13</v>
      </c>
      <c r="AD230">
        <f t="shared" si="65"/>
        <v>64.092475430105935</v>
      </c>
      <c r="AE230">
        <f t="shared" si="66"/>
        <v>27.321929061563736</v>
      </c>
    </row>
    <row r="231" spans="1:31" ht="15" thickBot="1" x14ac:dyDescent="0.35">
      <c r="A231" s="7">
        <v>39814</v>
      </c>
      <c r="B231" s="10">
        <v>12975.9</v>
      </c>
      <c r="C231" s="10">
        <v>32.57</v>
      </c>
      <c r="D231" s="10">
        <v>9448125942</v>
      </c>
      <c r="E231" s="10">
        <v>71813</v>
      </c>
      <c r="F231" s="24">
        <v>2.37</v>
      </c>
      <c r="G231" s="10">
        <v>1499.82</v>
      </c>
      <c r="H231" s="16">
        <f t="shared" si="61"/>
        <v>2.97</v>
      </c>
      <c r="I231" s="16">
        <f>Лист1!F218</f>
        <v>1070</v>
      </c>
      <c r="J231" s="16">
        <f>Лист1!I218</f>
        <v>196.8</v>
      </c>
      <c r="K231" s="16">
        <f>Лист1!R218</f>
        <v>13</v>
      </c>
      <c r="L231" s="16">
        <f>Лист1!U218</f>
        <v>858.16</v>
      </c>
      <c r="M231" s="16">
        <f>Лист1!V218</f>
        <v>32.57</v>
      </c>
      <c r="T231" s="7">
        <v>39814</v>
      </c>
      <c r="U231">
        <f t="shared" si="55"/>
        <v>16.879592784490843</v>
      </c>
      <c r="V231">
        <f t="shared" si="56"/>
        <v>31.477723011500917</v>
      </c>
      <c r="W231">
        <f t="shared" si="57"/>
        <v>13.551657840905738</v>
      </c>
      <c r="X231">
        <f t="shared" si="58"/>
        <v>9.2778896751130127</v>
      </c>
      <c r="Y231">
        <f t="shared" si="59"/>
        <v>34.269230769230766</v>
      </c>
      <c r="Z231">
        <f t="shared" si="60"/>
        <v>8.6116967767718098</v>
      </c>
      <c r="AA231">
        <f t="shared" si="62"/>
        <v>9.3531468531468533</v>
      </c>
      <c r="AB231">
        <f t="shared" si="63"/>
        <v>10.766453307073693</v>
      </c>
      <c r="AC231">
        <f t="shared" si="64"/>
        <v>13</v>
      </c>
      <c r="AD231">
        <f t="shared" si="65"/>
        <v>36.463294936456073</v>
      </c>
      <c r="AE231">
        <f t="shared" si="66"/>
        <v>31.477723011500917</v>
      </c>
    </row>
    <row r="232" spans="1:31" ht="15" thickBot="1" x14ac:dyDescent="0.35">
      <c r="A232" s="7">
        <v>39845</v>
      </c>
      <c r="B232" s="10">
        <v>11430.9</v>
      </c>
      <c r="C232" s="10">
        <v>36.520000000000003</v>
      </c>
      <c r="D232" s="10">
        <v>7428292179</v>
      </c>
      <c r="E232" s="10">
        <v>63051</v>
      </c>
      <c r="F232" s="24">
        <v>1.65</v>
      </c>
      <c r="G232" s="10">
        <v>1501.62</v>
      </c>
      <c r="H232" s="16">
        <f t="shared" si="61"/>
        <v>2.25</v>
      </c>
      <c r="I232" s="16">
        <f>Лист1!F219</f>
        <v>1986</v>
      </c>
      <c r="J232" s="16">
        <f>Лист1!I219</f>
        <v>201.6</v>
      </c>
      <c r="K232" s="16">
        <f>Лист1!R219</f>
        <v>13</v>
      </c>
      <c r="L232" s="16">
        <f>Лист1!U219</f>
        <v>725.89</v>
      </c>
      <c r="M232" s="16">
        <f>Лист1!V219</f>
        <v>36.520000000000003</v>
      </c>
      <c r="T232" s="7">
        <v>39845</v>
      </c>
      <c r="U232">
        <f t="shared" si="55"/>
        <v>14.869792242560159</v>
      </c>
      <c r="V232">
        <f t="shared" si="56"/>
        <v>35.2952546631874</v>
      </c>
      <c r="W232">
        <f t="shared" si="57"/>
        <v>10.654565209021229</v>
      </c>
      <c r="X232">
        <f t="shared" si="58"/>
        <v>8.1458819699156226</v>
      </c>
      <c r="Y232">
        <f t="shared" si="59"/>
        <v>25.961538461538463</v>
      </c>
      <c r="Z232">
        <f t="shared" si="60"/>
        <v>8.6220320531370991</v>
      </c>
      <c r="AA232">
        <f t="shared" si="62"/>
        <v>17.36013986013986</v>
      </c>
      <c r="AB232">
        <f t="shared" si="63"/>
        <v>11.029049729197439</v>
      </c>
      <c r="AC232">
        <f t="shared" si="64"/>
        <v>13</v>
      </c>
      <c r="AD232">
        <f t="shared" si="65"/>
        <v>30.843130839731636</v>
      </c>
      <c r="AE232">
        <f t="shared" si="66"/>
        <v>35.2952546631874</v>
      </c>
    </row>
    <row r="233" spans="1:31" ht="15" thickBot="1" x14ac:dyDescent="0.35">
      <c r="A233" s="7">
        <v>39873</v>
      </c>
      <c r="B233" s="10">
        <v>11465.2</v>
      </c>
      <c r="C233" s="10">
        <v>34.53</v>
      </c>
      <c r="D233" s="10">
        <v>10434600310</v>
      </c>
      <c r="E233" s="10">
        <v>74317</v>
      </c>
      <c r="F233" s="24">
        <v>1.31</v>
      </c>
      <c r="G233" s="10">
        <v>1491.53</v>
      </c>
      <c r="H233" s="16">
        <f t="shared" si="61"/>
        <v>1.9100000000000001</v>
      </c>
      <c r="I233" s="16">
        <f>Лист1!F220</f>
        <v>1615</v>
      </c>
      <c r="J233" s="16">
        <f>Лист1!I220</f>
        <v>263.3</v>
      </c>
      <c r="K233" s="16">
        <f>Лист1!R220</f>
        <v>13</v>
      </c>
      <c r="L233" s="16">
        <f>Лист1!U220</f>
        <v>589.79</v>
      </c>
      <c r="M233" s="16">
        <f>Лист1!V220</f>
        <v>34.53</v>
      </c>
      <c r="T233" s="7">
        <v>39873</v>
      </c>
      <c r="U233">
        <f t="shared" si="55"/>
        <v>14.914411115432797</v>
      </c>
      <c r="V233">
        <f t="shared" si="56"/>
        <v>33.371991881704844</v>
      </c>
      <c r="W233">
        <f t="shared" si="57"/>
        <v>14.96658003669623</v>
      </c>
      <c r="X233">
        <f t="shared" si="58"/>
        <v>9.6013942738135682</v>
      </c>
      <c r="Y233">
        <f t="shared" si="59"/>
        <v>22.03846153846154</v>
      </c>
      <c r="Z233">
        <f t="shared" si="60"/>
        <v>8.5640970872894471</v>
      </c>
      <c r="AA233">
        <f t="shared" si="62"/>
        <v>14.117132867132867</v>
      </c>
      <c r="AB233">
        <f t="shared" si="63"/>
        <v>14.404507905246458</v>
      </c>
      <c r="AC233">
        <f t="shared" si="64"/>
        <v>13</v>
      </c>
      <c r="AD233">
        <f t="shared" si="65"/>
        <v>25.060229701422145</v>
      </c>
      <c r="AE233">
        <f t="shared" si="66"/>
        <v>33.371991881704844</v>
      </c>
    </row>
    <row r="234" spans="1:31" ht="15" thickBot="1" x14ac:dyDescent="0.35">
      <c r="A234" s="7">
        <v>39904</v>
      </c>
      <c r="B234" s="10">
        <v>11581.6</v>
      </c>
      <c r="C234" s="10">
        <v>33.409999999999997</v>
      </c>
      <c r="D234" s="10">
        <v>10489512478</v>
      </c>
      <c r="E234" s="10">
        <v>63481</v>
      </c>
      <c r="F234" s="24">
        <v>0.69</v>
      </c>
      <c r="G234" s="10">
        <v>1475.15</v>
      </c>
      <c r="H234" s="16">
        <f t="shared" si="61"/>
        <v>1.29</v>
      </c>
      <c r="I234" s="16">
        <f>Лист1!F221</f>
        <v>1786</v>
      </c>
      <c r="J234" s="16">
        <f>Лист1!I221</f>
        <v>293.60000000000002</v>
      </c>
      <c r="K234" s="16">
        <f>Лист1!R221</f>
        <v>13</v>
      </c>
      <c r="L234" s="16">
        <f>Лист1!U221</f>
        <v>629.49</v>
      </c>
      <c r="M234" s="16">
        <f>Лист1!V221</f>
        <v>33.409999999999997</v>
      </c>
      <c r="T234" s="7">
        <v>39904</v>
      </c>
      <c r="U234">
        <f t="shared" si="55"/>
        <v>15.065829098009321</v>
      </c>
      <c r="V234">
        <f t="shared" si="56"/>
        <v>32.289552527302597</v>
      </c>
      <c r="W234">
        <f t="shared" si="57"/>
        <v>15.045341784433983</v>
      </c>
      <c r="X234">
        <f t="shared" si="58"/>
        <v>8.2014358746445524</v>
      </c>
      <c r="Y234">
        <f t="shared" si="59"/>
        <v>14.884615384615385</v>
      </c>
      <c r="Z234">
        <f t="shared" si="60"/>
        <v>8.4700460723653084</v>
      </c>
      <c r="AA234">
        <f t="shared" si="62"/>
        <v>15.611888111888112</v>
      </c>
      <c r="AB234">
        <f t="shared" si="63"/>
        <v>16.06214781990262</v>
      </c>
      <c r="AC234">
        <f t="shared" si="64"/>
        <v>13</v>
      </c>
      <c r="AD234">
        <f t="shared" si="65"/>
        <v>26.747086242134024</v>
      </c>
      <c r="AE234">
        <f t="shared" si="66"/>
        <v>32.289552527302597</v>
      </c>
    </row>
    <row r="235" spans="1:31" ht="15" thickBot="1" x14ac:dyDescent="0.35">
      <c r="A235" s="7">
        <v>39934</v>
      </c>
      <c r="B235" s="10">
        <v>11838.7</v>
      </c>
      <c r="C235" s="10">
        <v>31.16</v>
      </c>
      <c r="D235" s="10">
        <v>15972784777</v>
      </c>
      <c r="E235" s="10">
        <v>65315</v>
      </c>
      <c r="F235" s="24">
        <v>0.56999999999999995</v>
      </c>
      <c r="G235" s="10">
        <v>1446.37</v>
      </c>
      <c r="H235" s="16">
        <f t="shared" si="61"/>
        <v>1.17</v>
      </c>
      <c r="I235" s="16">
        <f>Лист1!F222</f>
        <v>3494</v>
      </c>
      <c r="J235" s="16">
        <f>Лист1!I222</f>
        <v>295.89999999999998</v>
      </c>
      <c r="K235" s="16">
        <f>Лист1!R222</f>
        <v>12.5</v>
      </c>
      <c r="L235" s="16">
        <f>Лист1!U222</f>
        <v>602.86</v>
      </c>
      <c r="M235" s="16">
        <f>Лист1!V222</f>
        <v>31.16</v>
      </c>
      <c r="T235" s="7">
        <v>39934</v>
      </c>
      <c r="U235">
        <f t="shared" si="55"/>
        <v>15.400275518287884</v>
      </c>
      <c r="V235">
        <f t="shared" si="56"/>
        <v>30.115009181405238</v>
      </c>
      <c r="W235">
        <f t="shared" si="57"/>
        <v>22.910121583170984</v>
      </c>
      <c r="X235">
        <f t="shared" si="58"/>
        <v>8.4383797380697985</v>
      </c>
      <c r="Y235">
        <f t="shared" si="59"/>
        <v>13.499999999999998</v>
      </c>
      <c r="Z235">
        <f t="shared" si="60"/>
        <v>8.3047964869247259</v>
      </c>
      <c r="AA235">
        <f t="shared" si="62"/>
        <v>30.54195804195804</v>
      </c>
      <c r="AB235">
        <f t="shared" si="63"/>
        <v>16.187975272170249</v>
      </c>
      <c r="AC235">
        <f t="shared" si="64"/>
        <v>12.5</v>
      </c>
      <c r="AD235">
        <f t="shared" si="65"/>
        <v>25.615575167092278</v>
      </c>
      <c r="AE235">
        <f t="shared" si="66"/>
        <v>30.115009181405238</v>
      </c>
    </row>
    <row r="236" spans="1:31" ht="15" thickBot="1" x14ac:dyDescent="0.35">
      <c r="A236" s="7">
        <v>39965</v>
      </c>
      <c r="B236" s="10">
        <v>12331.6</v>
      </c>
      <c r="C236" s="10">
        <v>31.15</v>
      </c>
      <c r="D236" s="10">
        <v>20609251813</v>
      </c>
      <c r="E236" s="10">
        <v>80315</v>
      </c>
      <c r="F236" s="24">
        <v>0.6</v>
      </c>
      <c r="G236" s="10">
        <v>1449.34</v>
      </c>
      <c r="H236" s="16">
        <f t="shared" si="61"/>
        <v>1.2</v>
      </c>
      <c r="I236" s="16">
        <f>Лист1!F223</f>
        <v>3757</v>
      </c>
      <c r="J236" s="16">
        <f>Лист1!I223</f>
        <v>359.7</v>
      </c>
      <c r="K236" s="16">
        <f>Лист1!R223</f>
        <v>12</v>
      </c>
      <c r="L236" s="16">
        <f>Лист1!U223</f>
        <v>576.39</v>
      </c>
      <c r="M236" s="16">
        <f>Лист1!V223</f>
        <v>31.15</v>
      </c>
      <c r="T236" s="7">
        <v>39965</v>
      </c>
      <c r="U236">
        <f t="shared" si="55"/>
        <v>16.041460429043635</v>
      </c>
      <c r="V236">
        <f t="shared" si="56"/>
        <v>30.105344544312359</v>
      </c>
      <c r="W236">
        <f t="shared" si="57"/>
        <v>29.560309699652631</v>
      </c>
      <c r="X236">
        <f t="shared" si="58"/>
        <v>10.376306647218495</v>
      </c>
      <c r="Y236">
        <f t="shared" si="59"/>
        <v>13.846153846153845</v>
      </c>
      <c r="Z236">
        <f t="shared" si="60"/>
        <v>8.3218496929274544</v>
      </c>
      <c r="AA236">
        <f t="shared" si="62"/>
        <v>32.840909090909093</v>
      </c>
      <c r="AB236">
        <f t="shared" si="63"/>
        <v>19.678319382898408</v>
      </c>
      <c r="AC236">
        <f t="shared" si="64"/>
        <v>12</v>
      </c>
      <c r="AD236">
        <f t="shared" si="65"/>
        <v>24.490862506320401</v>
      </c>
      <c r="AE236">
        <f t="shared" si="66"/>
        <v>30.105344544312359</v>
      </c>
    </row>
    <row r="237" spans="1:31" ht="15" thickBot="1" x14ac:dyDescent="0.35">
      <c r="A237" s="7">
        <v>39995</v>
      </c>
      <c r="B237" s="10">
        <v>12650.5</v>
      </c>
      <c r="C237" s="10">
        <v>31.37</v>
      </c>
      <c r="D237" s="10">
        <v>16872712392</v>
      </c>
      <c r="E237" s="10">
        <v>92828</v>
      </c>
      <c r="F237" s="24">
        <v>0.63</v>
      </c>
      <c r="G237" s="10">
        <v>1529.31</v>
      </c>
      <c r="H237" s="16">
        <f t="shared" si="61"/>
        <v>1.23</v>
      </c>
      <c r="I237" s="16">
        <f>Лист1!F224</f>
        <v>3350</v>
      </c>
      <c r="J237" s="16">
        <f>Лист1!I224</f>
        <v>369</v>
      </c>
      <c r="K237" s="16">
        <f>Лист1!R224</f>
        <v>11.5</v>
      </c>
      <c r="L237" s="16">
        <f>Лист1!U224</f>
        <v>834.59</v>
      </c>
      <c r="M237" s="16">
        <f>Лист1!V224</f>
        <v>31.37</v>
      </c>
      <c r="T237" s="7">
        <v>39995</v>
      </c>
      <c r="U237">
        <f t="shared" si="55"/>
        <v>16.456298870999422</v>
      </c>
      <c r="V237">
        <f t="shared" si="56"/>
        <v>30.317966560355661</v>
      </c>
      <c r="W237">
        <f t="shared" si="57"/>
        <v>24.200907840141724</v>
      </c>
      <c r="X237">
        <f t="shared" si="58"/>
        <v>11.992925274830336</v>
      </c>
      <c r="Y237">
        <f t="shared" si="59"/>
        <v>14.192307692307693</v>
      </c>
      <c r="Z237">
        <f t="shared" si="60"/>
        <v>8.7810230545564778</v>
      </c>
      <c r="AA237">
        <f t="shared" si="62"/>
        <v>29.283216783216783</v>
      </c>
      <c r="AB237">
        <f t="shared" si="63"/>
        <v>20.187099950763169</v>
      </c>
      <c r="AC237">
        <f t="shared" si="64"/>
        <v>11.5</v>
      </c>
      <c r="AD237">
        <f t="shared" si="65"/>
        <v>35.461803534325618</v>
      </c>
      <c r="AE237">
        <f t="shared" si="66"/>
        <v>30.317966560355661</v>
      </c>
    </row>
    <row r="238" spans="1:31" ht="15" thickBot="1" x14ac:dyDescent="0.35">
      <c r="A238" s="7">
        <v>40026</v>
      </c>
      <c r="B238" s="10">
        <v>12618.1</v>
      </c>
      <c r="C238" s="10">
        <v>32.29</v>
      </c>
      <c r="D238" s="10">
        <v>9752699371</v>
      </c>
      <c r="E238" s="10">
        <v>62467</v>
      </c>
      <c r="F238" s="24">
        <v>0</v>
      </c>
      <c r="G238" s="10">
        <v>1588.75</v>
      </c>
      <c r="H238" s="16">
        <f t="shared" si="61"/>
        <v>0.6</v>
      </c>
      <c r="I238" s="16">
        <f>Лист1!F225</f>
        <v>2421</v>
      </c>
      <c r="J238" s="16">
        <f>Лист1!I225</f>
        <v>359.2</v>
      </c>
      <c r="K238" s="16">
        <f>Лист1!R225</f>
        <v>10.75</v>
      </c>
      <c r="L238" s="16">
        <f>Лист1!U225</f>
        <v>1013.37</v>
      </c>
      <c r="M238" s="16">
        <f>Лист1!V225</f>
        <v>32.29</v>
      </c>
      <c r="T238" s="7">
        <v>40026</v>
      </c>
      <c r="U238">
        <f t="shared" si="55"/>
        <v>16.414151597498741</v>
      </c>
      <c r="V238">
        <f t="shared" si="56"/>
        <v>31.207113172900357</v>
      </c>
      <c r="W238">
        <f t="shared" si="57"/>
        <v>13.988514305624465</v>
      </c>
      <c r="X238">
        <f t="shared" si="58"/>
        <v>8.0704320155860998</v>
      </c>
      <c r="Y238">
        <f t="shared" si="59"/>
        <v>6.9230769230769225</v>
      </c>
      <c r="Z238">
        <f t="shared" si="60"/>
        <v>9.1223168474191656</v>
      </c>
      <c r="AA238">
        <f t="shared" si="62"/>
        <v>21.16258741258741</v>
      </c>
      <c r="AB238">
        <f t="shared" si="63"/>
        <v>19.650965588927182</v>
      </c>
      <c r="AC238">
        <f t="shared" si="64"/>
        <v>10.75</v>
      </c>
      <c r="AD238">
        <f t="shared" si="65"/>
        <v>43.058181679123351</v>
      </c>
      <c r="AE238">
        <f t="shared" si="66"/>
        <v>31.207113172900357</v>
      </c>
    </row>
    <row r="239" spans="1:31" ht="15" thickBot="1" x14ac:dyDescent="0.35">
      <c r="A239" s="7">
        <v>40057</v>
      </c>
      <c r="B239" s="10">
        <v>12797.3</v>
      </c>
      <c r="C239" s="10">
        <v>30.88</v>
      </c>
      <c r="D239" s="10">
        <v>16976111873</v>
      </c>
      <c r="E239" s="10">
        <v>75919</v>
      </c>
      <c r="F239" s="24">
        <v>-0.03</v>
      </c>
      <c r="G239" s="10">
        <v>1647.48</v>
      </c>
      <c r="H239" s="16">
        <f t="shared" si="61"/>
        <v>0.56999999999999995</v>
      </c>
      <c r="I239" s="16">
        <f>Лист1!F226</f>
        <v>2220</v>
      </c>
      <c r="J239" s="16">
        <f>Лист1!I226</f>
        <v>377.3</v>
      </c>
      <c r="K239" s="16">
        <f>Лист1!R226</f>
        <v>10.5</v>
      </c>
      <c r="L239" s="16">
        <f>Лист1!U226</f>
        <v>1077.17</v>
      </c>
      <c r="M239" s="16">
        <f>Лист1!V226</f>
        <v>30.88</v>
      </c>
      <c r="T239" s="7">
        <v>40057</v>
      </c>
      <c r="U239">
        <f t="shared" si="55"/>
        <v>16.647262443527204</v>
      </c>
      <c r="V239">
        <f t="shared" si="56"/>
        <v>29.844399342804678</v>
      </c>
      <c r="W239">
        <f t="shared" si="57"/>
        <v>24.349216022742286</v>
      </c>
      <c r="X239">
        <f t="shared" si="58"/>
        <v>9.8083648677106492</v>
      </c>
      <c r="Y239">
        <f t="shared" si="59"/>
        <v>6.5769230769230766</v>
      </c>
      <c r="Z239">
        <f t="shared" si="60"/>
        <v>9.459533947937766</v>
      </c>
      <c r="AA239">
        <f t="shared" si="62"/>
        <v>19.405594405594407</v>
      </c>
      <c r="AB239">
        <f t="shared" si="63"/>
        <v>20.641172930685485</v>
      </c>
      <c r="AC239">
        <f t="shared" si="64"/>
        <v>10.5</v>
      </c>
      <c r="AD239">
        <f t="shared" si="65"/>
        <v>45.769049369234637</v>
      </c>
      <c r="AE239">
        <f t="shared" si="66"/>
        <v>29.844399342804678</v>
      </c>
    </row>
    <row r="240" spans="1:31" ht="15" thickBot="1" x14ac:dyDescent="0.35">
      <c r="A240" s="7">
        <v>40087</v>
      </c>
      <c r="B240" s="10">
        <v>13101.9</v>
      </c>
      <c r="C240" s="10">
        <v>29.33</v>
      </c>
      <c r="D240" s="10">
        <v>19534440437</v>
      </c>
      <c r="E240" s="10">
        <v>97196</v>
      </c>
      <c r="F240" s="24">
        <v>0</v>
      </c>
      <c r="G240" s="10">
        <v>1763.27</v>
      </c>
      <c r="H240" s="16">
        <f t="shared" si="61"/>
        <v>0.6</v>
      </c>
      <c r="I240" s="16">
        <f>Лист1!F227</f>
        <v>3103</v>
      </c>
      <c r="J240" s="16">
        <f>Лист1!I227</f>
        <v>374.3</v>
      </c>
      <c r="K240" s="16">
        <f>Лист1!R227</f>
        <v>10</v>
      </c>
      <c r="L240" s="16">
        <f>Лист1!U227</f>
        <v>924.11</v>
      </c>
      <c r="M240" s="16">
        <f>Лист1!V227</f>
        <v>29.33</v>
      </c>
      <c r="T240" s="7">
        <v>40087</v>
      </c>
      <c r="U240">
        <f t="shared" si="55"/>
        <v>17.043498848104608</v>
      </c>
      <c r="V240">
        <f t="shared" si="56"/>
        <v>28.346380593408718</v>
      </c>
      <c r="W240">
        <f t="shared" si="57"/>
        <v>28.018683762352538</v>
      </c>
      <c r="X240">
        <f t="shared" si="58"/>
        <v>12.557249590774434</v>
      </c>
      <c r="Y240">
        <f t="shared" si="59"/>
        <v>6.9230769230769225</v>
      </c>
      <c r="Z240">
        <f t="shared" si="60"/>
        <v>10.124379309236062</v>
      </c>
      <c r="AA240">
        <f t="shared" si="62"/>
        <v>27.124125874125873</v>
      </c>
      <c r="AB240">
        <f t="shared" si="63"/>
        <v>20.477050166858142</v>
      </c>
      <c r="AC240">
        <f t="shared" si="64"/>
        <v>10</v>
      </c>
      <c r="AD240">
        <f t="shared" si="65"/>
        <v>39.26551631831876</v>
      </c>
      <c r="AE240">
        <f t="shared" si="66"/>
        <v>28.346380593408718</v>
      </c>
    </row>
    <row r="241" spans="1:31" ht="15" thickBot="1" x14ac:dyDescent="0.35">
      <c r="A241" s="7">
        <v>40118</v>
      </c>
      <c r="B241" s="10">
        <v>13376.9</v>
      </c>
      <c r="C241" s="10">
        <v>28.67</v>
      </c>
      <c r="D241" s="10">
        <v>16657524361</v>
      </c>
      <c r="E241" s="10">
        <v>99076</v>
      </c>
      <c r="F241" s="24">
        <v>0.28999999999999998</v>
      </c>
      <c r="G241" s="10">
        <v>1863.94</v>
      </c>
      <c r="H241" s="16">
        <f t="shared" si="61"/>
        <v>0.8899999999999999</v>
      </c>
      <c r="I241" s="16">
        <f>Лист1!F228</f>
        <v>3887</v>
      </c>
      <c r="J241" s="16">
        <f>Лист1!I228</f>
        <v>380.8</v>
      </c>
      <c r="K241" s="16">
        <f>Лист1!R228</f>
        <v>9.5</v>
      </c>
      <c r="L241" s="16">
        <f>Лист1!U228</f>
        <v>1080.08</v>
      </c>
      <c r="M241" s="16">
        <f>Лист1!V228</f>
        <v>28.67</v>
      </c>
      <c r="T241" s="7">
        <v>40118</v>
      </c>
      <c r="U241">
        <f t="shared" si="55"/>
        <v>17.401230336150523</v>
      </c>
      <c r="V241">
        <f t="shared" si="56"/>
        <v>27.708514545278824</v>
      </c>
      <c r="W241">
        <f t="shared" si="57"/>
        <v>23.892258846100805</v>
      </c>
      <c r="X241">
        <f t="shared" si="58"/>
        <v>12.800136430054403</v>
      </c>
      <c r="Y241">
        <f t="shared" si="59"/>
        <v>10.269230769230768</v>
      </c>
      <c r="Z241">
        <f t="shared" si="60"/>
        <v>10.702408349065921</v>
      </c>
      <c r="AA241">
        <f t="shared" si="62"/>
        <v>33.977272727272727</v>
      </c>
      <c r="AB241">
        <f t="shared" si="63"/>
        <v>20.832649488484051</v>
      </c>
      <c r="AC241">
        <f t="shared" si="64"/>
        <v>9.5</v>
      </c>
      <c r="AD241">
        <f t="shared" si="65"/>
        <v>45.892695528767916</v>
      </c>
      <c r="AE241">
        <f t="shared" si="66"/>
        <v>27.708514545278824</v>
      </c>
    </row>
    <row r="242" spans="1:31" ht="15" thickBot="1" x14ac:dyDescent="0.35">
      <c r="A242" s="7">
        <v>40148</v>
      </c>
      <c r="B242" s="10">
        <v>13713.3</v>
      </c>
      <c r="C242" s="10">
        <v>30.18</v>
      </c>
      <c r="D242" s="10">
        <v>925717557</v>
      </c>
      <c r="E242" s="10">
        <v>4645</v>
      </c>
      <c r="F242" s="24">
        <v>0.41</v>
      </c>
      <c r="G242" s="10">
        <v>1962.41</v>
      </c>
      <c r="H242" s="16">
        <f t="shared" si="61"/>
        <v>1.01</v>
      </c>
      <c r="I242" s="16">
        <f>Лист1!F229</f>
        <v>3005</v>
      </c>
      <c r="J242" s="16">
        <f>Лист1!I229</f>
        <v>526.79999999999995</v>
      </c>
      <c r="K242" s="16">
        <f>Лист1!R229</f>
        <v>9</v>
      </c>
      <c r="L242" s="16">
        <f>Лист1!U229</f>
        <v>1194.21</v>
      </c>
      <c r="M242" s="16">
        <f>Лист1!V229</f>
        <v>30.18</v>
      </c>
      <c r="T242" s="7">
        <v>40148</v>
      </c>
      <c r="U242">
        <f t="shared" si="55"/>
        <v>17.838833509163777</v>
      </c>
      <c r="V242">
        <f t="shared" si="56"/>
        <v>29.167874746303276</v>
      </c>
      <c r="W242">
        <f t="shared" si="57"/>
        <v>1.3277773461948159</v>
      </c>
      <c r="X242">
        <f t="shared" si="58"/>
        <v>0.60011136619971239</v>
      </c>
      <c r="Y242">
        <f t="shared" si="59"/>
        <v>11.653846153846153</v>
      </c>
      <c r="Z242">
        <f t="shared" si="60"/>
        <v>11.267805384449312</v>
      </c>
      <c r="AA242">
        <f t="shared" si="62"/>
        <v>26.267482517482517</v>
      </c>
      <c r="AB242">
        <f t="shared" si="63"/>
        <v>28.819957328081401</v>
      </c>
      <c r="AC242">
        <f t="shared" si="64"/>
        <v>9</v>
      </c>
      <c r="AD242">
        <f t="shared" si="65"/>
        <v>50.742089407645672</v>
      </c>
      <c r="AE242">
        <f t="shared" si="66"/>
        <v>29.167874746303276</v>
      </c>
    </row>
    <row r="243" spans="1:31" ht="15" thickBot="1" x14ac:dyDescent="0.35">
      <c r="A243" s="7">
        <v>40179</v>
      </c>
      <c r="B243" s="10">
        <v>15267.6</v>
      </c>
      <c r="C243" s="10">
        <v>30.04</v>
      </c>
      <c r="D243" s="10">
        <v>11129137043</v>
      </c>
      <c r="E243" s="10">
        <v>73216</v>
      </c>
      <c r="F243" s="24">
        <v>1.64</v>
      </c>
      <c r="G243" s="10">
        <v>2094.73</v>
      </c>
      <c r="H243" s="16">
        <f t="shared" si="61"/>
        <v>2.2399999999999998</v>
      </c>
      <c r="I243" s="16">
        <f>Лист1!F230</f>
        <v>2848</v>
      </c>
      <c r="J243" s="16">
        <f>Лист1!I230</f>
        <v>184.8</v>
      </c>
      <c r="K243" s="16">
        <f>Лист1!R230</f>
        <v>8.75</v>
      </c>
      <c r="L243" s="16">
        <f>Лист1!U230</f>
        <v>1372.11</v>
      </c>
      <c r="M243" s="16">
        <f>Лист1!V230</f>
        <v>30.04</v>
      </c>
      <c r="T243" s="7">
        <v>40179</v>
      </c>
      <c r="U243">
        <f t="shared" si="55"/>
        <v>19.860731879599289</v>
      </c>
      <c r="V243">
        <f t="shared" si="56"/>
        <v>29.032569827002995</v>
      </c>
      <c r="W243">
        <f t="shared" si="57"/>
        <v>15.962769569026291</v>
      </c>
      <c r="X243">
        <f t="shared" si="58"/>
        <v>9.4591504386820535</v>
      </c>
      <c r="Y243">
        <f t="shared" si="59"/>
        <v>25.846153846153847</v>
      </c>
      <c r="Z243">
        <f t="shared" si="60"/>
        <v>12.027563033702187</v>
      </c>
      <c r="AA243">
        <f t="shared" si="62"/>
        <v>24.895104895104897</v>
      </c>
      <c r="AB243">
        <f t="shared" si="63"/>
        <v>10.109962251764321</v>
      </c>
      <c r="AC243">
        <f t="shared" si="64"/>
        <v>8.75</v>
      </c>
      <c r="AD243">
        <f t="shared" si="65"/>
        <v>58.301076273959097</v>
      </c>
      <c r="AE243">
        <f t="shared" si="66"/>
        <v>29.032569827002995</v>
      </c>
    </row>
    <row r="244" spans="1:31" ht="15" thickBot="1" x14ac:dyDescent="0.35">
      <c r="A244" s="7">
        <v>40210</v>
      </c>
      <c r="B244" s="10">
        <v>14904.1</v>
      </c>
      <c r="C244" s="10">
        <v>30.04</v>
      </c>
      <c r="D244" s="10">
        <v>2156481257</v>
      </c>
      <c r="E244" s="10">
        <v>19281</v>
      </c>
      <c r="F244" s="24">
        <v>0.86</v>
      </c>
      <c r="G244" s="10">
        <v>2107.5300000000002</v>
      </c>
      <c r="H244" s="16">
        <f t="shared" si="61"/>
        <v>1.46</v>
      </c>
      <c r="I244" s="16">
        <f>Лист1!F231</f>
        <v>2738</v>
      </c>
      <c r="J244" s="16">
        <f>Лист1!I231</f>
        <v>199.9</v>
      </c>
      <c r="K244" s="16">
        <f>Лист1!R231</f>
        <v>8.75</v>
      </c>
      <c r="L244" s="16">
        <f>Лист1!U231</f>
        <v>1436.97</v>
      </c>
      <c r="M244" s="16">
        <f>Лист1!V231</f>
        <v>30.04</v>
      </c>
      <c r="T244" s="7">
        <v>40210</v>
      </c>
      <c r="U244">
        <f t="shared" si="55"/>
        <v>19.387875894491327</v>
      </c>
      <c r="V244">
        <f t="shared" si="56"/>
        <v>29.032569827002995</v>
      </c>
      <c r="W244">
        <f t="shared" si="57"/>
        <v>3.0930891813455377</v>
      </c>
      <c r="X244">
        <f t="shared" si="58"/>
        <v>2.4910112490197323</v>
      </c>
      <c r="Y244">
        <f t="shared" si="59"/>
        <v>16.846153846153843</v>
      </c>
      <c r="Z244">
        <f t="shared" si="60"/>
        <v>12.101058332299807</v>
      </c>
      <c r="AA244">
        <f t="shared" si="62"/>
        <v>23.933566433566433</v>
      </c>
      <c r="AB244">
        <f t="shared" si="63"/>
        <v>10.936046829695279</v>
      </c>
      <c r="AC244">
        <f t="shared" si="64"/>
        <v>8.75</v>
      </c>
      <c r="AD244">
        <f t="shared" si="65"/>
        <v>61.056983458608286</v>
      </c>
      <c r="AE244">
        <f t="shared" si="66"/>
        <v>29.032569827002995</v>
      </c>
    </row>
    <row r="245" spans="1:31" ht="15" thickBot="1" x14ac:dyDescent="0.35">
      <c r="A245" s="7">
        <v>40238</v>
      </c>
      <c r="B245" s="10">
        <v>15236.4</v>
      </c>
      <c r="C245" s="10">
        <v>29.93</v>
      </c>
      <c r="D245" s="10">
        <v>17606147233</v>
      </c>
      <c r="E245" s="10">
        <v>93336</v>
      </c>
      <c r="F245" s="24">
        <v>0.63</v>
      </c>
      <c r="G245" s="10">
        <v>2118.25</v>
      </c>
      <c r="H245" s="16">
        <f t="shared" si="61"/>
        <v>1.23</v>
      </c>
      <c r="I245" s="16">
        <f>Лист1!F232</f>
        <v>2998</v>
      </c>
      <c r="J245" s="16">
        <f>Лист1!I232</f>
        <v>262.2</v>
      </c>
      <c r="K245" s="16">
        <f>Лист1!R232</f>
        <v>8.5</v>
      </c>
      <c r="L245" s="16">
        <f>Лист1!U232</f>
        <v>1351.98</v>
      </c>
      <c r="M245" s="16">
        <f>Лист1!V232</f>
        <v>29.93</v>
      </c>
      <c r="T245" s="7">
        <v>40238</v>
      </c>
      <c r="U245">
        <f t="shared" si="55"/>
        <v>19.82014561622826</v>
      </c>
      <c r="V245">
        <f t="shared" si="56"/>
        <v>28.926258818981346</v>
      </c>
      <c r="W245">
        <f t="shared" si="57"/>
        <v>25.252889796653108</v>
      </c>
      <c r="X245">
        <f t="shared" si="58"/>
        <v>12.058556399486838</v>
      </c>
      <c r="Y245">
        <f t="shared" si="59"/>
        <v>14.192307692307693</v>
      </c>
      <c r="Z245">
        <f t="shared" si="60"/>
        <v>12.16261064487531</v>
      </c>
      <c r="AA245">
        <f t="shared" si="62"/>
        <v>26.206293706293703</v>
      </c>
      <c r="AB245">
        <f t="shared" si="63"/>
        <v>14.344329558509763</v>
      </c>
      <c r="AC245">
        <f t="shared" si="64"/>
        <v>8.5</v>
      </c>
      <c r="AD245">
        <f t="shared" si="65"/>
        <v>57.445750778630888</v>
      </c>
      <c r="AE245">
        <f t="shared" si="66"/>
        <v>28.926258818981346</v>
      </c>
    </row>
    <row r="246" spans="1:31" ht="15" thickBot="1" x14ac:dyDescent="0.35">
      <c r="A246" s="7">
        <v>40269</v>
      </c>
      <c r="B246" s="10">
        <v>15639.4</v>
      </c>
      <c r="C246" s="10">
        <v>29.15</v>
      </c>
      <c r="D246" s="10">
        <v>9925428826</v>
      </c>
      <c r="E246" s="10">
        <v>53361</v>
      </c>
      <c r="F246" s="24">
        <v>0.28999999999999998</v>
      </c>
      <c r="G246" s="10">
        <v>2177.0700000000002</v>
      </c>
      <c r="H246" s="16">
        <f t="shared" si="61"/>
        <v>0.8899999999999999</v>
      </c>
      <c r="I246" s="16">
        <f>Лист1!F233</f>
        <v>3354</v>
      </c>
      <c r="J246" s="16">
        <f>Лист1!I233</f>
        <v>309.8</v>
      </c>
      <c r="K246" s="16">
        <f>Лист1!R233</f>
        <v>8.25</v>
      </c>
      <c r="L246" s="16">
        <f>Лист1!U233</f>
        <v>1581.09</v>
      </c>
      <c r="M246" s="16">
        <f>Лист1!V233</f>
        <v>29.15</v>
      </c>
      <c r="T246" s="7">
        <v>40269</v>
      </c>
      <c r="U246">
        <f t="shared" si="55"/>
        <v>20.344384851437365</v>
      </c>
      <c r="V246">
        <f t="shared" si="56"/>
        <v>28.172417125736928</v>
      </c>
      <c r="W246">
        <f t="shared" si="57"/>
        <v>14.23626401679212</v>
      </c>
      <c r="X246">
        <f t="shared" si="58"/>
        <v>6.8939811866055658</v>
      </c>
      <c r="Y246">
        <f t="shared" si="59"/>
        <v>10.269230769230768</v>
      </c>
      <c r="Z246">
        <f t="shared" si="60"/>
        <v>12.500344509212177</v>
      </c>
      <c r="AA246">
        <f t="shared" si="62"/>
        <v>29.31818181818182</v>
      </c>
      <c r="AB246">
        <f t="shared" si="63"/>
        <v>16.948410744570271</v>
      </c>
      <c r="AC246">
        <f t="shared" si="64"/>
        <v>8.25</v>
      </c>
      <c r="AD246">
        <f t="shared" si="65"/>
        <v>67.180655112195083</v>
      </c>
      <c r="AE246">
        <f t="shared" si="66"/>
        <v>28.172417125736928</v>
      </c>
    </row>
    <row r="247" spans="1:31" ht="15" thickBot="1" x14ac:dyDescent="0.35">
      <c r="A247" s="7">
        <v>40299</v>
      </c>
      <c r="B247" s="10">
        <v>16098.6</v>
      </c>
      <c r="C247" s="10">
        <v>30.3</v>
      </c>
      <c r="D247" s="10">
        <v>5610715093</v>
      </c>
      <c r="E247" s="10">
        <v>43700</v>
      </c>
      <c r="F247" s="24">
        <v>0.5</v>
      </c>
      <c r="G247" s="10">
        <v>2180.79</v>
      </c>
      <c r="H247" s="16">
        <f t="shared" si="61"/>
        <v>1.1000000000000001</v>
      </c>
      <c r="I247" s="16">
        <f>Лист1!F234</f>
        <v>4078</v>
      </c>
      <c r="J247" s="16">
        <f>Лист1!I234</f>
        <v>318.8</v>
      </c>
      <c r="K247" s="16">
        <f>Лист1!R234</f>
        <v>8</v>
      </c>
      <c r="L247" s="16">
        <f>Лист1!U234</f>
        <v>1391.94</v>
      </c>
      <c r="M247" s="16">
        <f>Лист1!V234</f>
        <v>30.3</v>
      </c>
      <c r="T247" s="7">
        <v>40299</v>
      </c>
      <c r="U247">
        <f t="shared" si="55"/>
        <v>20.941731394385307</v>
      </c>
      <c r="V247">
        <f t="shared" si="56"/>
        <v>29.283850391417804</v>
      </c>
      <c r="W247">
        <f t="shared" si="57"/>
        <v>8.0475738416169413</v>
      </c>
      <c r="X247">
        <f t="shared" si="58"/>
        <v>5.6458270619865294</v>
      </c>
      <c r="Y247">
        <f t="shared" si="59"/>
        <v>12.692307692307693</v>
      </c>
      <c r="Z247">
        <f t="shared" si="60"/>
        <v>12.521704080367106</v>
      </c>
      <c r="AA247">
        <f t="shared" si="62"/>
        <v>35.646853146853147</v>
      </c>
      <c r="AB247">
        <f t="shared" si="63"/>
        <v>17.440779036052302</v>
      </c>
      <c r="AC247">
        <f t="shared" si="64"/>
        <v>8</v>
      </c>
      <c r="AD247">
        <f t="shared" si="65"/>
        <v>59.143654742531311</v>
      </c>
      <c r="AE247">
        <f t="shared" si="66"/>
        <v>29.283850391417804</v>
      </c>
    </row>
    <row r="248" spans="1:31" ht="15" thickBot="1" x14ac:dyDescent="0.35">
      <c r="A248" s="7">
        <v>40330</v>
      </c>
      <c r="B248" s="10">
        <v>16470.599999999999</v>
      </c>
      <c r="C248" s="10">
        <v>31.2</v>
      </c>
      <c r="D248" s="10">
        <v>7127462107</v>
      </c>
      <c r="E248" s="10">
        <v>62816</v>
      </c>
      <c r="F248" s="24">
        <v>0.39</v>
      </c>
      <c r="G248" s="10">
        <v>2146.6999999999998</v>
      </c>
      <c r="H248" s="16">
        <f t="shared" si="61"/>
        <v>0.99</v>
      </c>
      <c r="I248" s="16">
        <f>Лист1!F235</f>
        <v>2406</v>
      </c>
      <c r="J248" s="16">
        <f>Лист1!I235</f>
        <v>427.2</v>
      </c>
      <c r="K248" s="16">
        <f>Лист1!R235</f>
        <v>7.75</v>
      </c>
      <c r="L248" s="16">
        <f>Лист1!U235</f>
        <v>1534.68</v>
      </c>
      <c r="M248" s="16">
        <f>Лист1!V235</f>
        <v>31.2</v>
      </c>
      <c r="T248" s="7">
        <v>40330</v>
      </c>
      <c r="U248">
        <f t="shared" si="55"/>
        <v>21.425644534578325</v>
      </c>
      <c r="V248">
        <f t="shared" si="56"/>
        <v>30.153667729776746</v>
      </c>
      <c r="W248">
        <f t="shared" si="57"/>
        <v>10.223077924767685</v>
      </c>
      <c r="X248">
        <f t="shared" si="58"/>
        <v>8.1155211150056257</v>
      </c>
      <c r="Y248">
        <f t="shared" si="59"/>
        <v>11.423076923076923</v>
      </c>
      <c r="Z248">
        <f t="shared" si="60"/>
        <v>12.325965429648921</v>
      </c>
      <c r="AA248">
        <f t="shared" si="62"/>
        <v>21.03146853146853</v>
      </c>
      <c r="AB248">
        <f t="shared" si="63"/>
        <v>23.371081569013622</v>
      </c>
      <c r="AC248">
        <f t="shared" si="64"/>
        <v>7.7500000000000009</v>
      </c>
      <c r="AD248">
        <f t="shared" si="65"/>
        <v>65.208690073040472</v>
      </c>
      <c r="AE248">
        <f t="shared" si="66"/>
        <v>30.153667729776746</v>
      </c>
    </row>
    <row r="249" spans="1:31" ht="15" thickBot="1" x14ac:dyDescent="0.35">
      <c r="A249" s="7">
        <v>40360</v>
      </c>
      <c r="B249" s="10">
        <v>16900.900000000001</v>
      </c>
      <c r="C249" s="10">
        <v>30.98</v>
      </c>
      <c r="D249" s="10">
        <v>8467733334</v>
      </c>
      <c r="E249" s="10">
        <v>51483</v>
      </c>
      <c r="F249" s="24">
        <v>0.36</v>
      </c>
      <c r="G249" s="10">
        <v>2228.75</v>
      </c>
      <c r="H249" s="16">
        <f t="shared" si="61"/>
        <v>0.96</v>
      </c>
      <c r="I249" s="16">
        <f>Лист1!F236</f>
        <v>1967</v>
      </c>
      <c r="J249" s="16">
        <f>Лист1!I236</f>
        <v>397</v>
      </c>
      <c r="K249" s="16">
        <f>Лист1!R236</f>
        <v>7.75</v>
      </c>
      <c r="L249" s="16">
        <f>Лист1!U236</f>
        <v>1601.67</v>
      </c>
      <c r="M249" s="16">
        <f>Лист1!V236</f>
        <v>30.98</v>
      </c>
      <c r="T249" s="7">
        <v>40360</v>
      </c>
      <c r="U249">
        <f t="shared" si="55"/>
        <v>21.985396750237079</v>
      </c>
      <c r="V249">
        <f t="shared" si="56"/>
        <v>29.941045713733452</v>
      </c>
      <c r="W249">
        <f t="shared" si="57"/>
        <v>12.145458849176714</v>
      </c>
      <c r="X249">
        <f t="shared" si="58"/>
        <v>6.6513527375801491</v>
      </c>
      <c r="Y249">
        <f t="shared" si="59"/>
        <v>11.076923076923077</v>
      </c>
      <c r="Z249">
        <f t="shared" si="60"/>
        <v>12.797081777300056</v>
      </c>
      <c r="AA249">
        <f t="shared" si="62"/>
        <v>17.194055944055943</v>
      </c>
      <c r="AB249">
        <f t="shared" si="63"/>
        <v>21.718912413151703</v>
      </c>
      <c r="AC249">
        <f t="shared" si="64"/>
        <v>7.7500000000000009</v>
      </c>
      <c r="AD249">
        <f t="shared" si="65"/>
        <v>68.055101147657325</v>
      </c>
      <c r="AE249">
        <f t="shared" si="66"/>
        <v>29.941045713733452</v>
      </c>
    </row>
    <row r="250" spans="1:31" ht="15" thickBot="1" x14ac:dyDescent="0.35">
      <c r="A250" s="7">
        <v>40391</v>
      </c>
      <c r="B250" s="10">
        <v>17063.3</v>
      </c>
      <c r="C250" s="10">
        <v>30.02</v>
      </c>
      <c r="D250" s="10">
        <v>6349386942</v>
      </c>
      <c r="E250" s="10">
        <v>39755</v>
      </c>
      <c r="F250" s="24">
        <v>0.55000000000000004</v>
      </c>
      <c r="G250" s="10">
        <v>2298.13</v>
      </c>
      <c r="H250" s="16">
        <f t="shared" si="61"/>
        <v>1.1499999999999999</v>
      </c>
      <c r="I250" s="16">
        <f>Лист1!F237</f>
        <v>2713</v>
      </c>
      <c r="J250" s="16">
        <f>Лист1!I237</f>
        <v>424.7</v>
      </c>
      <c r="K250" s="16">
        <f>Лист1!R237</f>
        <v>7.75</v>
      </c>
      <c r="L250" s="16">
        <f>Лист1!U237</f>
        <v>1438.94</v>
      </c>
      <c r="M250" s="16">
        <f>Лист1!V237</f>
        <v>30.02</v>
      </c>
      <c r="T250" s="7">
        <v>40391</v>
      </c>
      <c r="U250">
        <f t="shared" si="55"/>
        <v>22.196653454450374</v>
      </c>
      <c r="V250">
        <f t="shared" si="56"/>
        <v>29.013240552817241</v>
      </c>
      <c r="W250">
        <f t="shared" si="57"/>
        <v>9.1070673555484678</v>
      </c>
      <c r="X250">
        <f t="shared" si="58"/>
        <v>5.1361522848804233</v>
      </c>
      <c r="Y250">
        <f t="shared" si="59"/>
        <v>13.269230769230768</v>
      </c>
      <c r="Z250">
        <f t="shared" si="60"/>
        <v>13.195449262979958</v>
      </c>
      <c r="AA250">
        <f t="shared" si="62"/>
        <v>23.715034965034967</v>
      </c>
      <c r="AB250">
        <f t="shared" si="63"/>
        <v>23.234312599157501</v>
      </c>
      <c r="AC250">
        <f t="shared" si="64"/>
        <v>7.7500000000000009</v>
      </c>
      <c r="AD250">
        <f t="shared" si="65"/>
        <v>61.140688934306084</v>
      </c>
      <c r="AE250">
        <f t="shared" si="66"/>
        <v>29.013240552817241</v>
      </c>
    </row>
    <row r="251" spans="1:31" ht="15" thickBot="1" x14ac:dyDescent="0.35">
      <c r="A251" s="7">
        <v>40422</v>
      </c>
      <c r="B251" s="10">
        <v>17437.7</v>
      </c>
      <c r="C251" s="10">
        <v>30.74</v>
      </c>
      <c r="D251" s="10">
        <v>10888098229</v>
      </c>
      <c r="E251" s="10">
        <v>47867</v>
      </c>
      <c r="F251" s="24">
        <v>0.84</v>
      </c>
      <c r="G251" s="10">
        <v>2369.79</v>
      </c>
      <c r="H251" s="16">
        <f t="shared" si="61"/>
        <v>1.44</v>
      </c>
      <c r="I251" s="16">
        <f>Лист1!F238</f>
        <v>2446</v>
      </c>
      <c r="J251" s="16">
        <f>Лист1!I238</f>
        <v>466.7</v>
      </c>
      <c r="K251" s="16">
        <f>Лист1!R238</f>
        <v>7.75</v>
      </c>
      <c r="L251" s="16">
        <f>Лист1!U238</f>
        <v>1358.94</v>
      </c>
      <c r="M251" s="16">
        <f>Лист1!V238</f>
        <v>30.74</v>
      </c>
      <c r="T251" s="7">
        <v>40422</v>
      </c>
      <c r="U251">
        <f t="shared" si="55"/>
        <v>22.683688614902703</v>
      </c>
      <c r="V251">
        <f t="shared" si="56"/>
        <v>29.709094423504396</v>
      </c>
      <c r="W251">
        <f t="shared" si="57"/>
        <v>15.617042220157542</v>
      </c>
      <c r="X251">
        <f t="shared" si="58"/>
        <v>6.1841831573480377</v>
      </c>
      <c r="Y251">
        <f t="shared" si="59"/>
        <v>16.615384615384613</v>
      </c>
      <c r="Z251">
        <f t="shared" si="60"/>
        <v>13.606908098722558</v>
      </c>
      <c r="AA251">
        <f t="shared" si="62"/>
        <v>21.38111888111888</v>
      </c>
      <c r="AB251">
        <f t="shared" si="63"/>
        <v>25.532031292740299</v>
      </c>
      <c r="AC251">
        <f t="shared" si="64"/>
        <v>7.7500000000000009</v>
      </c>
      <c r="AD251">
        <f t="shared" si="65"/>
        <v>57.741481799370305</v>
      </c>
      <c r="AE251">
        <f t="shared" si="66"/>
        <v>29.709094423504396</v>
      </c>
    </row>
    <row r="252" spans="1:31" ht="15" thickBot="1" x14ac:dyDescent="0.35">
      <c r="A252" s="7">
        <v>40452</v>
      </c>
      <c r="B252" s="10">
        <v>17690.2</v>
      </c>
      <c r="C252" s="10">
        <v>30.13</v>
      </c>
      <c r="D252" s="10">
        <v>10914973336</v>
      </c>
      <c r="E252" s="10">
        <v>48285</v>
      </c>
      <c r="F252" s="24">
        <v>0.5</v>
      </c>
      <c r="G252" s="10">
        <v>2498.3200000000002</v>
      </c>
      <c r="H252" s="16">
        <f t="shared" si="61"/>
        <v>1.1000000000000001</v>
      </c>
      <c r="I252" s="16">
        <f>Лист1!F239</f>
        <v>2678</v>
      </c>
      <c r="J252" s="16">
        <f>Лист1!I239</f>
        <v>419.8</v>
      </c>
      <c r="K252" s="16">
        <f>Лист1!R239</f>
        <v>7.75</v>
      </c>
      <c r="L252" s="16">
        <f>Лист1!U239</f>
        <v>1386.42</v>
      </c>
      <c r="M252" s="16">
        <f>Лист1!V239</f>
        <v>30.13</v>
      </c>
      <c r="T252" s="7">
        <v>40452</v>
      </c>
      <c r="U252">
        <f t="shared" si="55"/>
        <v>23.012151163017588</v>
      </c>
      <c r="V252">
        <f t="shared" si="56"/>
        <v>29.11955156083889</v>
      </c>
      <c r="W252">
        <f t="shared" si="57"/>
        <v>15.655589785752824</v>
      </c>
      <c r="X252">
        <f t="shared" si="58"/>
        <v>6.2381867205496482</v>
      </c>
      <c r="Y252">
        <f t="shared" si="59"/>
        <v>12.692307692307693</v>
      </c>
      <c r="Z252">
        <f t="shared" si="60"/>
        <v>14.344904249406296</v>
      </c>
      <c r="AA252">
        <f t="shared" si="62"/>
        <v>23.40909090909091</v>
      </c>
      <c r="AB252">
        <f t="shared" si="63"/>
        <v>22.966245418239509</v>
      </c>
      <c r="AC252">
        <f t="shared" si="64"/>
        <v>7.7500000000000009</v>
      </c>
      <c r="AD252">
        <f t="shared" si="65"/>
        <v>58.90910945022074</v>
      </c>
      <c r="AE252">
        <f t="shared" si="66"/>
        <v>29.11955156083889</v>
      </c>
    </row>
    <row r="253" spans="1:31" ht="15" thickBot="1" x14ac:dyDescent="0.35">
      <c r="A253" s="7">
        <v>40483</v>
      </c>
      <c r="B253" s="10">
        <v>17848.3</v>
      </c>
      <c r="C253" s="10">
        <v>30.77</v>
      </c>
      <c r="D253" s="10">
        <v>8331750877</v>
      </c>
      <c r="E253" s="10">
        <v>45883</v>
      </c>
      <c r="F253" s="24">
        <v>0.81</v>
      </c>
      <c r="G253" s="10">
        <v>2521</v>
      </c>
      <c r="H253" s="16">
        <f t="shared" si="61"/>
        <v>1.4100000000000001</v>
      </c>
      <c r="I253" s="16">
        <f>Лист1!F240</f>
        <v>2099</v>
      </c>
      <c r="J253" s="16">
        <f>Лист1!I240</f>
        <v>430</v>
      </c>
      <c r="K253" s="16">
        <f>Лист1!R240</f>
        <v>7.75</v>
      </c>
      <c r="L253" s="16">
        <f>Лист1!U240</f>
        <v>1523.8</v>
      </c>
      <c r="M253" s="16">
        <f>Лист1!V240</f>
        <v>30.77</v>
      </c>
      <c r="T253" s="7">
        <v>40483</v>
      </c>
      <c r="U253">
        <f t="shared" si="55"/>
        <v>23.217814247599623</v>
      </c>
      <c r="V253">
        <f t="shared" si="56"/>
        <v>29.738088334783029</v>
      </c>
      <c r="W253">
        <f t="shared" si="57"/>
        <v>11.950416177122792</v>
      </c>
      <c r="X253">
        <f t="shared" si="58"/>
        <v>5.9278600248313031</v>
      </c>
      <c r="Y253">
        <f t="shared" si="59"/>
        <v>16.26923076923077</v>
      </c>
      <c r="Z253">
        <f t="shared" si="60"/>
        <v>14.475128731608947</v>
      </c>
      <c r="AA253">
        <f t="shared" si="62"/>
        <v>18.347902097902097</v>
      </c>
      <c r="AB253">
        <f t="shared" si="63"/>
        <v>23.52426281525247</v>
      </c>
      <c r="AC253">
        <f t="shared" si="64"/>
        <v>7.7500000000000009</v>
      </c>
      <c r="AD253">
        <f t="shared" si="65"/>
        <v>64.746397902689196</v>
      </c>
      <c r="AE253">
        <f t="shared" si="66"/>
        <v>29.738088334783029</v>
      </c>
    </row>
    <row r="254" spans="1:31" ht="15" thickBot="1" x14ac:dyDescent="0.35">
      <c r="A254" s="7">
        <v>40513</v>
      </c>
      <c r="B254" s="10">
        <v>18264.900000000001</v>
      </c>
      <c r="C254" s="10">
        <v>30.86</v>
      </c>
      <c r="D254" s="10">
        <v>4822569441</v>
      </c>
      <c r="E254" s="10">
        <v>20743</v>
      </c>
      <c r="F254" s="24">
        <v>1.08</v>
      </c>
      <c r="G254" s="10">
        <v>2579.13</v>
      </c>
      <c r="H254" s="16">
        <f t="shared" si="61"/>
        <v>1.6800000000000002</v>
      </c>
      <c r="I254" s="16">
        <f>Лист1!F241</f>
        <v>1773</v>
      </c>
      <c r="J254" s="16">
        <f>Лист1!I241</f>
        <v>613.20000000000005</v>
      </c>
      <c r="K254" s="16">
        <f>Лист1!R241</f>
        <v>7.75</v>
      </c>
      <c r="L254" s="16">
        <f>Лист1!U241</f>
        <v>1464.18</v>
      </c>
      <c r="M254" s="16">
        <f>Лист1!V241</f>
        <v>30.86</v>
      </c>
      <c r="T254" s="7">
        <v>40513</v>
      </c>
      <c r="U254">
        <f t="shared" si="55"/>
        <v>23.759744930944816</v>
      </c>
      <c r="V254">
        <f t="shared" si="56"/>
        <v>29.825070068618924</v>
      </c>
      <c r="W254">
        <f t="shared" si="57"/>
        <v>6.9171189482054913</v>
      </c>
      <c r="X254">
        <f t="shared" si="58"/>
        <v>2.6798945250980917</v>
      </c>
      <c r="Y254">
        <f t="shared" si="59"/>
        <v>19.384615384615387</v>
      </c>
      <c r="Z254">
        <f t="shared" si="60"/>
        <v>14.808900740005786</v>
      </c>
      <c r="AA254">
        <f t="shared" si="62"/>
        <v>15.498251748251748</v>
      </c>
      <c r="AB254">
        <f t="shared" si="63"/>
        <v>33.546692926308879</v>
      </c>
      <c r="AC254">
        <f t="shared" si="64"/>
        <v>7.7500000000000009</v>
      </c>
      <c r="AD254">
        <f t="shared" si="65"/>
        <v>62.21313878537832</v>
      </c>
      <c r="AE254">
        <f t="shared" si="66"/>
        <v>29.825070068618924</v>
      </c>
    </row>
    <row r="255" spans="1:31" ht="15" thickBot="1" x14ac:dyDescent="0.35">
      <c r="A255" s="7">
        <v>40544</v>
      </c>
      <c r="B255" s="10">
        <v>20011.900000000001</v>
      </c>
      <c r="C255" s="10">
        <v>29.67</v>
      </c>
      <c r="D255" s="10">
        <v>10657903793</v>
      </c>
      <c r="E255" s="10">
        <v>60964</v>
      </c>
      <c r="F255" s="24">
        <v>2.37</v>
      </c>
      <c r="G255" s="10">
        <v>2940.39</v>
      </c>
      <c r="H255" s="16">
        <f t="shared" si="61"/>
        <v>2.97</v>
      </c>
      <c r="I255" s="16">
        <f>Лист1!F242</f>
        <v>1107</v>
      </c>
      <c r="J255" s="16">
        <f>Лист1!I242</f>
        <v>201.3</v>
      </c>
      <c r="K255" s="16">
        <f>Лист1!R242</f>
        <v>7.75</v>
      </c>
      <c r="L255" s="16">
        <f>Лист1!U242</f>
        <v>1583.04</v>
      </c>
      <c r="M255" s="16">
        <f>Лист1!V242</f>
        <v>29.67</v>
      </c>
      <c r="T255" s="7">
        <v>40544</v>
      </c>
      <c r="U255">
        <f t="shared" si="55"/>
        <v>26.032315511367408</v>
      </c>
      <c r="V255">
        <f t="shared" si="56"/>
        <v>28.674978254566543</v>
      </c>
      <c r="W255">
        <f t="shared" si="57"/>
        <v>15.28686920460903</v>
      </c>
      <c r="X255">
        <f t="shared" si="58"/>
        <v>7.8762517392894011</v>
      </c>
      <c r="Y255">
        <f t="shared" si="59"/>
        <v>34.269230769230766</v>
      </c>
      <c r="Z255">
        <f t="shared" si="60"/>
        <v>16.883190706519489</v>
      </c>
      <c r="AA255">
        <f t="shared" si="62"/>
        <v>9.6765734265734267</v>
      </c>
      <c r="AB255">
        <f t="shared" si="63"/>
        <v>11.012637452814705</v>
      </c>
      <c r="AC255">
        <f t="shared" si="64"/>
        <v>7.7500000000000009</v>
      </c>
      <c r="AD255">
        <f t="shared" si="65"/>
        <v>67.263510786109137</v>
      </c>
      <c r="AE255">
        <f t="shared" si="66"/>
        <v>28.674978254566543</v>
      </c>
    </row>
    <row r="256" spans="1:31" ht="15" thickBot="1" x14ac:dyDescent="0.35">
      <c r="A256" s="7">
        <v>40575</v>
      </c>
      <c r="B256" s="10">
        <v>19307.7</v>
      </c>
      <c r="C256" s="10">
        <v>29.8</v>
      </c>
      <c r="D256" s="10">
        <v>17090962472</v>
      </c>
      <c r="E256" s="10">
        <v>78580</v>
      </c>
      <c r="F256" s="24">
        <v>0.78</v>
      </c>
      <c r="G256" s="10">
        <v>2935.42</v>
      </c>
      <c r="H256" s="16">
        <f t="shared" si="61"/>
        <v>1.38</v>
      </c>
      <c r="I256" s="16">
        <f>Лист1!F243</f>
        <v>1251</v>
      </c>
      <c r="J256" s="16">
        <f>Лист1!I243</f>
        <v>224.9</v>
      </c>
      <c r="K256" s="16">
        <f>Лист1!R243</f>
        <v>7.75</v>
      </c>
      <c r="L256" s="16">
        <f>Лист1!U243</f>
        <v>1570.66</v>
      </c>
      <c r="M256" s="16">
        <f>Лист1!V243</f>
        <v>29.8</v>
      </c>
      <c r="T256" s="7">
        <v>40575</v>
      </c>
      <c r="U256">
        <f t="shared" si="55"/>
        <v>25.116262733614924</v>
      </c>
      <c r="V256">
        <f t="shared" si="56"/>
        <v>28.800618536773946</v>
      </c>
      <c r="W256">
        <f t="shared" si="57"/>
        <v>24.513948799382391</v>
      </c>
      <c r="X256">
        <f t="shared" si="58"/>
        <v>10.152153101393628</v>
      </c>
      <c r="Y256">
        <f t="shared" si="59"/>
        <v>15.923076923076922</v>
      </c>
      <c r="Z256">
        <f t="shared" si="60"/>
        <v>16.854653860110883</v>
      </c>
      <c r="AA256">
        <f t="shared" si="62"/>
        <v>10.935314685314687</v>
      </c>
      <c r="AB256">
        <f t="shared" si="63"/>
        <v>12.303736528256469</v>
      </c>
      <c r="AC256">
        <f t="shared" si="64"/>
        <v>7.7500000000000009</v>
      </c>
      <c r="AD256">
        <f t="shared" si="65"/>
        <v>66.737483481977847</v>
      </c>
      <c r="AE256">
        <f t="shared" si="66"/>
        <v>28.800618536773946</v>
      </c>
    </row>
    <row r="257" spans="1:31" ht="15" thickBot="1" x14ac:dyDescent="0.35">
      <c r="A257" s="7">
        <v>40603</v>
      </c>
      <c r="B257" s="10">
        <v>19536.7</v>
      </c>
      <c r="C257" s="10">
        <v>28.48</v>
      </c>
      <c r="D257" s="10">
        <v>17853218893</v>
      </c>
      <c r="E257" s="10">
        <v>47322</v>
      </c>
      <c r="F257" s="24">
        <v>0.62</v>
      </c>
      <c r="G257" s="10">
        <v>3083.21</v>
      </c>
      <c r="H257" s="16">
        <f t="shared" si="61"/>
        <v>1.22</v>
      </c>
      <c r="I257" s="16">
        <f>Лист1!F244</f>
        <v>1530</v>
      </c>
      <c r="J257" s="16">
        <f>Лист1!I244</f>
        <v>307.39999999999998</v>
      </c>
      <c r="K257" s="16">
        <f>Лист1!R244</f>
        <v>8</v>
      </c>
      <c r="L257" s="16">
        <f>Лист1!U244</f>
        <v>1764.04</v>
      </c>
      <c r="M257" s="16">
        <f>Лист1!V244</f>
        <v>28.48</v>
      </c>
      <c r="T257" s="7">
        <v>40603</v>
      </c>
      <c r="U257">
        <f t="shared" si="55"/>
        <v>25.414155500024066</v>
      </c>
      <c r="V257">
        <f t="shared" si="56"/>
        <v>27.524886440514159</v>
      </c>
      <c r="W257">
        <f t="shared" si="57"/>
        <v>25.607270191141779</v>
      </c>
      <c r="X257">
        <f t="shared" si="58"/>
        <v>6.1137718129823018</v>
      </c>
      <c r="Y257">
        <f t="shared" si="59"/>
        <v>14.076923076923077</v>
      </c>
      <c r="Z257">
        <f t="shared" si="60"/>
        <v>17.703237467903222</v>
      </c>
      <c r="AA257">
        <f t="shared" si="62"/>
        <v>13.374125874125873</v>
      </c>
      <c r="AB257">
        <f t="shared" si="63"/>
        <v>16.817112533508396</v>
      </c>
      <c r="AC257">
        <f t="shared" si="64"/>
        <v>8</v>
      </c>
      <c r="AD257">
        <f t="shared" si="65"/>
        <v>74.954216928901332</v>
      </c>
      <c r="AE257">
        <f t="shared" si="66"/>
        <v>27.524886440514159</v>
      </c>
    </row>
    <row r="258" spans="1:31" ht="15" thickBot="1" x14ac:dyDescent="0.35">
      <c r="A258" s="7">
        <v>40634</v>
      </c>
      <c r="B258" s="10">
        <v>19788.7</v>
      </c>
      <c r="C258" s="10">
        <v>28.37</v>
      </c>
      <c r="D258" s="10">
        <v>9337624994</v>
      </c>
      <c r="E258" s="10">
        <v>45945</v>
      </c>
      <c r="F258" s="24">
        <v>0.43</v>
      </c>
      <c r="G258" s="10">
        <v>3219.6</v>
      </c>
      <c r="H258" s="16">
        <f t="shared" si="61"/>
        <v>1.03</v>
      </c>
      <c r="I258" s="16">
        <f>Лист1!F245</f>
        <v>1269</v>
      </c>
      <c r="J258" s="16">
        <f>Лист1!I245</f>
        <v>334.7</v>
      </c>
      <c r="K258" s="16">
        <f>Лист1!R245</f>
        <v>8</v>
      </c>
      <c r="L258" s="16">
        <f>Лист1!U245</f>
        <v>1900.94</v>
      </c>
      <c r="M258" s="16">
        <f>Лист1!V245</f>
        <v>28.37</v>
      </c>
      <c r="T258" s="7">
        <v>40634</v>
      </c>
      <c r="U258">
        <f t="shared" si="55"/>
        <v>25.741967627251594</v>
      </c>
      <c r="V258">
        <f t="shared" si="56"/>
        <v>27.41857543249251</v>
      </c>
      <c r="W258">
        <f t="shared" si="57"/>
        <v>13.393163865742371</v>
      </c>
      <c r="X258">
        <f t="shared" si="58"/>
        <v>5.9358701227224513</v>
      </c>
      <c r="Y258">
        <f t="shared" si="59"/>
        <v>11.884615384615385</v>
      </c>
      <c r="Z258">
        <f t="shared" si="60"/>
        <v>18.486364325382056</v>
      </c>
      <c r="AA258">
        <f t="shared" si="62"/>
        <v>11.092657342657342</v>
      </c>
      <c r="AB258">
        <f t="shared" si="63"/>
        <v>18.310629684337215</v>
      </c>
      <c r="AC258">
        <f t="shared" si="64"/>
        <v>8</v>
      </c>
      <c r="AD258">
        <f t="shared" si="65"/>
        <v>80.771110138560189</v>
      </c>
      <c r="AE258">
        <f t="shared" si="66"/>
        <v>27.41857543249251</v>
      </c>
    </row>
    <row r="259" spans="1:31" ht="15" thickBot="1" x14ac:dyDescent="0.35">
      <c r="A259" s="7">
        <v>40664</v>
      </c>
      <c r="B259" s="10">
        <v>20020.8</v>
      </c>
      <c r="C259" s="10">
        <v>28.07</v>
      </c>
      <c r="D259" s="10">
        <v>14582824741</v>
      </c>
      <c r="E259" s="10">
        <v>64607</v>
      </c>
      <c r="F259" s="24">
        <v>0.48</v>
      </c>
      <c r="G259" s="10">
        <v>3291.12</v>
      </c>
      <c r="H259" s="16">
        <f t="shared" si="61"/>
        <v>1.08</v>
      </c>
      <c r="I259" s="16">
        <f>Лист1!F246</f>
        <v>1480</v>
      </c>
      <c r="J259" s="16">
        <f>Лист1!I246</f>
        <v>353.3</v>
      </c>
      <c r="K259" s="16">
        <f>Лист1!R246</f>
        <v>8.25</v>
      </c>
      <c r="L259" s="16">
        <f>Лист1!U246</f>
        <v>1879.56</v>
      </c>
      <c r="M259" s="16">
        <f>Лист1!V246</f>
        <v>28.07</v>
      </c>
      <c r="T259" s="7">
        <v>40664</v>
      </c>
      <c r="U259">
        <f t="shared" si="55"/>
        <v>26.043893003162346</v>
      </c>
      <c r="V259">
        <f t="shared" si="56"/>
        <v>27.128636319706196</v>
      </c>
      <c r="W259">
        <f t="shared" si="57"/>
        <v>20.91647089137911</v>
      </c>
      <c r="X259">
        <f t="shared" si="58"/>
        <v>8.3469095879579811</v>
      </c>
      <c r="Y259">
        <f t="shared" si="59"/>
        <v>12.461538461538462</v>
      </c>
      <c r="Z259">
        <f t="shared" si="60"/>
        <v>18.897019306296251</v>
      </c>
      <c r="AA259">
        <f t="shared" si="62"/>
        <v>12.937062937062937</v>
      </c>
      <c r="AB259">
        <f t="shared" si="63"/>
        <v>19.328190820066744</v>
      </c>
      <c r="AC259">
        <f t="shared" si="64"/>
        <v>8.25</v>
      </c>
      <c r="AD259">
        <f t="shared" si="65"/>
        <v>79.862672031748602</v>
      </c>
      <c r="AE259">
        <f t="shared" si="66"/>
        <v>27.128636319706196</v>
      </c>
    </row>
    <row r="260" spans="1:31" ht="15" thickBot="1" x14ac:dyDescent="0.35">
      <c r="A260" s="7">
        <v>40695</v>
      </c>
      <c r="B260" s="10">
        <v>20160.900000000001</v>
      </c>
      <c r="C260" s="10">
        <v>27.88</v>
      </c>
      <c r="D260" s="10">
        <v>12323726109</v>
      </c>
      <c r="E260" s="10">
        <v>65750</v>
      </c>
      <c r="F260" s="24">
        <v>0.23</v>
      </c>
      <c r="G260" s="10">
        <v>3392.18</v>
      </c>
      <c r="H260" s="16">
        <f t="shared" si="61"/>
        <v>0.83</v>
      </c>
      <c r="I260" s="16">
        <f>Лист1!F247</f>
        <v>1413</v>
      </c>
      <c r="J260" s="16">
        <f>Лист1!I247</f>
        <v>471.1</v>
      </c>
      <c r="K260" s="16">
        <f>Лист1!R247</f>
        <v>8.25</v>
      </c>
      <c r="L260" s="16">
        <f>Лист1!U247</f>
        <v>1929.59</v>
      </c>
      <c r="M260" s="16">
        <f>Лист1!V247</f>
        <v>27.88</v>
      </c>
      <c r="T260" s="7">
        <v>40695</v>
      </c>
      <c r="U260">
        <f t="shared" si="55"/>
        <v>26.226140935799556</v>
      </c>
      <c r="V260">
        <f t="shared" si="56"/>
        <v>26.945008214941527</v>
      </c>
      <c r="W260">
        <f t="shared" si="57"/>
        <v>17.676195319518808</v>
      </c>
      <c r="X260">
        <f t="shared" si="58"/>
        <v>8.494579618435111</v>
      </c>
      <c r="Y260">
        <f t="shared" si="59"/>
        <v>9.5769230769230766</v>
      </c>
      <c r="Z260">
        <f t="shared" si="60"/>
        <v>19.477287656005252</v>
      </c>
      <c r="AA260">
        <f t="shared" si="62"/>
        <v>12.351398601398602</v>
      </c>
      <c r="AB260">
        <f t="shared" si="63"/>
        <v>25.772744679687072</v>
      </c>
      <c r="AC260">
        <f t="shared" si="64"/>
        <v>8.25</v>
      </c>
      <c r="AD260">
        <f t="shared" si="65"/>
        <v>81.988451193759062</v>
      </c>
      <c r="AE260">
        <f t="shared" si="66"/>
        <v>26.945008214941527</v>
      </c>
    </row>
    <row r="261" spans="1:31" ht="15" thickBot="1" x14ac:dyDescent="0.35">
      <c r="A261" s="7">
        <v>40725</v>
      </c>
      <c r="B261" s="10">
        <v>20721.900000000001</v>
      </c>
      <c r="C261" s="10">
        <v>28.08</v>
      </c>
      <c r="D261" s="10">
        <v>10458166466</v>
      </c>
      <c r="E261" s="10">
        <v>43522</v>
      </c>
      <c r="F261" s="24">
        <v>-0.01</v>
      </c>
      <c r="G261" s="10">
        <v>3585.1</v>
      </c>
      <c r="H261" s="16">
        <f t="shared" si="61"/>
        <v>0.59</v>
      </c>
      <c r="I261" s="16">
        <f>Лист1!F248</f>
        <v>1264</v>
      </c>
      <c r="J261" s="16">
        <f>Лист1!I248</f>
        <v>457.5</v>
      </c>
      <c r="K261" s="16">
        <f>Лист1!R248</f>
        <v>8.25</v>
      </c>
      <c r="L261" s="16">
        <f>Лист1!U248</f>
        <v>2089.52</v>
      </c>
      <c r="M261" s="16">
        <f>Лист1!V248</f>
        <v>28.08</v>
      </c>
      <c r="T261" s="7">
        <v>40725</v>
      </c>
      <c r="U261">
        <f t="shared" si="55"/>
        <v>26.955913171413222</v>
      </c>
      <c r="V261">
        <f t="shared" si="56"/>
        <v>27.138300956799071</v>
      </c>
      <c r="W261">
        <f t="shared" si="57"/>
        <v>15.0003815000444</v>
      </c>
      <c r="X261">
        <f t="shared" si="58"/>
        <v>5.6228303293312987</v>
      </c>
      <c r="Y261">
        <f t="shared" si="59"/>
        <v>6.8076923076923075</v>
      </c>
      <c r="Z261">
        <f t="shared" si="60"/>
        <v>20.58499960955622</v>
      </c>
      <c r="AA261">
        <f t="shared" si="62"/>
        <v>11.048951048951048</v>
      </c>
      <c r="AB261">
        <f t="shared" si="63"/>
        <v>25.028721483669784</v>
      </c>
      <c r="AC261">
        <f t="shared" si="64"/>
        <v>8.25</v>
      </c>
      <c r="AD261">
        <f t="shared" si="65"/>
        <v>88.783891157387544</v>
      </c>
      <c r="AE261">
        <f t="shared" si="66"/>
        <v>27.138300956799071</v>
      </c>
    </row>
    <row r="262" spans="1:31" ht="15" thickBot="1" x14ac:dyDescent="0.35">
      <c r="A262" s="7">
        <v>40756</v>
      </c>
      <c r="B262" s="10">
        <v>20828.099999999999</v>
      </c>
      <c r="C262" s="10">
        <v>27.87</v>
      </c>
      <c r="D262" s="10">
        <v>12122150064</v>
      </c>
      <c r="E262" s="10">
        <v>61590</v>
      </c>
      <c r="F262" s="24">
        <v>-0.24</v>
      </c>
      <c r="G262" s="10">
        <v>3689.18</v>
      </c>
      <c r="H262" s="16">
        <f t="shared" si="61"/>
        <v>0.36</v>
      </c>
      <c r="I262" s="16">
        <f>Лист1!F249</f>
        <v>1619</v>
      </c>
      <c r="J262" s="16">
        <f>Лист1!I249</f>
        <v>490.2</v>
      </c>
      <c r="K262" s="16">
        <f>Лист1!R249</f>
        <v>8.25</v>
      </c>
      <c r="L262" s="16">
        <f>Лист1!U249</f>
        <v>1936.29</v>
      </c>
      <c r="M262" s="16">
        <f>Лист1!V249</f>
        <v>27.87</v>
      </c>
      <c r="T262" s="7">
        <v>40756</v>
      </c>
      <c r="U262">
        <f t="shared" si="55"/>
        <v>27.094062567887676</v>
      </c>
      <c r="V262">
        <f t="shared" si="56"/>
        <v>26.935343577848652</v>
      </c>
      <c r="W262">
        <f t="shared" si="57"/>
        <v>17.387070300702138</v>
      </c>
      <c r="X262">
        <f t="shared" si="58"/>
        <v>7.95712788896454</v>
      </c>
      <c r="Y262">
        <f t="shared" si="59"/>
        <v>4.1538461538461533</v>
      </c>
      <c r="Z262">
        <f t="shared" si="60"/>
        <v>21.182608256278105</v>
      </c>
      <c r="AA262">
        <f t="shared" si="62"/>
        <v>14.152097902097902</v>
      </c>
      <c r="AB262">
        <f t="shared" si="63"/>
        <v>26.817659609387817</v>
      </c>
      <c r="AC262">
        <f t="shared" si="64"/>
        <v>8.25</v>
      </c>
      <c r="AD262">
        <f t="shared" si="65"/>
        <v>82.273134791309928</v>
      </c>
      <c r="AE262">
        <f t="shared" si="66"/>
        <v>26.935343577848652</v>
      </c>
    </row>
    <row r="263" spans="1:31" ht="15" thickBot="1" x14ac:dyDescent="0.35">
      <c r="A263" s="7">
        <v>40787</v>
      </c>
      <c r="B263" s="10">
        <v>21061.9</v>
      </c>
      <c r="C263" s="10">
        <v>30.87</v>
      </c>
      <c r="D263" s="10">
        <v>13665729490</v>
      </c>
      <c r="E263" s="10">
        <v>90093</v>
      </c>
      <c r="F263" s="24">
        <v>-0.04</v>
      </c>
      <c r="G263" s="10">
        <v>3697.16</v>
      </c>
      <c r="H263" s="16">
        <f t="shared" si="61"/>
        <v>0.55999999999999994</v>
      </c>
      <c r="I263" s="16">
        <f>Лист1!F250</f>
        <v>1899</v>
      </c>
      <c r="J263" s="16">
        <f>Лист1!I250</f>
        <v>548.5</v>
      </c>
      <c r="K263" s="16">
        <f>Лист1!R250</f>
        <v>8.25</v>
      </c>
      <c r="L263" s="16">
        <f>Лист1!U250</f>
        <v>1940.98</v>
      </c>
      <c r="M263" s="16">
        <f>Лист1!V250</f>
        <v>30.87</v>
      </c>
      <c r="T263" s="7">
        <v>40787</v>
      </c>
      <c r="U263">
        <f t="shared" si="55"/>
        <v>27.398199374815444</v>
      </c>
      <c r="V263">
        <f t="shared" si="56"/>
        <v>29.834734705711803</v>
      </c>
      <c r="W263">
        <f t="shared" si="57"/>
        <v>19.60106071105707</v>
      </c>
      <c r="X263">
        <f t="shared" si="58"/>
        <v>11.639576601728891</v>
      </c>
      <c r="Y263">
        <f t="shared" si="59"/>
        <v>6.4615384615384617</v>
      </c>
      <c r="Z263">
        <f t="shared" si="60"/>
        <v>21.228427981497557</v>
      </c>
      <c r="AA263">
        <f t="shared" si="62"/>
        <v>16.59965034965035</v>
      </c>
      <c r="AB263">
        <f t="shared" si="63"/>
        <v>30.007111986432516</v>
      </c>
      <c r="AC263">
        <f t="shared" si="64"/>
        <v>8.25</v>
      </c>
      <c r="AD263">
        <f t="shared" si="65"/>
        <v>82.472413309595538</v>
      </c>
      <c r="AE263">
        <f t="shared" si="66"/>
        <v>29.834734705711803</v>
      </c>
    </row>
    <row r="264" spans="1:31" ht="15" thickBot="1" x14ac:dyDescent="0.35">
      <c r="A264" s="7">
        <v>40817</v>
      </c>
      <c r="B264" s="10">
        <v>21480.400000000001</v>
      </c>
      <c r="C264" s="10">
        <v>31.35</v>
      </c>
      <c r="D264" s="10">
        <v>10878974024</v>
      </c>
      <c r="E264" s="10">
        <v>66067</v>
      </c>
      <c r="F264" s="24">
        <v>0.48</v>
      </c>
      <c r="G264" s="10">
        <v>3995.04</v>
      </c>
      <c r="H264" s="16">
        <f t="shared" si="61"/>
        <v>1.08</v>
      </c>
      <c r="I264" s="16">
        <f>Лист1!F251</f>
        <v>1965</v>
      </c>
      <c r="J264" s="16">
        <f>Лист1!I251</f>
        <v>516</v>
      </c>
      <c r="K264" s="16">
        <f>Лист1!R251</f>
        <v>8.25</v>
      </c>
      <c r="L264" s="16">
        <f>Лист1!U251</f>
        <v>1939.68</v>
      </c>
      <c r="M264" s="16">
        <f>Лист1!V251</f>
        <v>31.35</v>
      </c>
      <c r="T264" s="7">
        <v>40817</v>
      </c>
      <c r="U264">
        <f t="shared" si="55"/>
        <v>27.942601657532592</v>
      </c>
      <c r="V264">
        <f t="shared" si="56"/>
        <v>30.298637286169907</v>
      </c>
      <c r="W264">
        <f t="shared" si="57"/>
        <v>15.603955169350924</v>
      </c>
      <c r="X264">
        <f t="shared" si="58"/>
        <v>8.5355344737817873</v>
      </c>
      <c r="Y264">
        <f t="shared" si="59"/>
        <v>12.461538461538462</v>
      </c>
      <c r="Z264">
        <f t="shared" si="60"/>
        <v>22.938801383548995</v>
      </c>
      <c r="AA264">
        <f t="shared" si="62"/>
        <v>17.176573426573427</v>
      </c>
      <c r="AB264">
        <f t="shared" si="63"/>
        <v>28.229115378302968</v>
      </c>
      <c r="AC264">
        <f t="shared" si="64"/>
        <v>8.25</v>
      </c>
      <c r="AD264">
        <f t="shared" si="65"/>
        <v>82.417176193652836</v>
      </c>
      <c r="AE264">
        <f t="shared" si="66"/>
        <v>30.298637286169907</v>
      </c>
    </row>
    <row r="265" spans="1:31" ht="15" thickBot="1" x14ac:dyDescent="0.35">
      <c r="A265" s="7">
        <v>40848</v>
      </c>
      <c r="B265" s="10">
        <v>21366.7</v>
      </c>
      <c r="C265" s="10">
        <v>30.73</v>
      </c>
      <c r="D265" s="10">
        <v>16073747097</v>
      </c>
      <c r="E265" s="10">
        <v>100988</v>
      </c>
      <c r="F265" s="24">
        <v>0.42</v>
      </c>
      <c r="G265" s="10">
        <v>4012.61</v>
      </c>
      <c r="H265" s="16">
        <f t="shared" si="61"/>
        <v>1.02</v>
      </c>
      <c r="I265" s="16">
        <f>Лист1!F252</f>
        <v>1846</v>
      </c>
      <c r="J265" s="16">
        <f>Лист1!I252</f>
        <v>513.29999999999995</v>
      </c>
      <c r="K265" s="16">
        <f>Лист1!R252</f>
        <v>8.25</v>
      </c>
      <c r="L265" s="16">
        <f>Лист1!U252</f>
        <v>1610.22</v>
      </c>
      <c r="M265" s="16">
        <f>Лист1!V252</f>
        <v>30.73</v>
      </c>
      <c r="T265" s="7">
        <v>40848</v>
      </c>
      <c r="U265">
        <f t="shared" si="55"/>
        <v>27.794695947747787</v>
      </c>
      <c r="V265">
        <f t="shared" si="56"/>
        <v>29.699429786411521</v>
      </c>
      <c r="W265">
        <f t="shared" si="57"/>
        <v>23.054934091372417</v>
      </c>
      <c r="X265">
        <f t="shared" si="58"/>
        <v>13.047157513407225</v>
      </c>
      <c r="Y265">
        <f t="shared" si="59"/>
        <v>11.76923076923077</v>
      </c>
      <c r="Z265">
        <f t="shared" si="60"/>
        <v>23.03968516451463</v>
      </c>
      <c r="AA265">
        <f t="shared" si="62"/>
        <v>16.136363636363637</v>
      </c>
      <c r="AB265">
        <f t="shared" si="63"/>
        <v>28.081404890858359</v>
      </c>
      <c r="AC265">
        <f t="shared" si="64"/>
        <v>8.25</v>
      </c>
      <c r="AD265">
        <f t="shared" si="65"/>
        <v>68.418391410203583</v>
      </c>
      <c r="AE265">
        <f t="shared" si="66"/>
        <v>29.699429786411521</v>
      </c>
    </row>
    <row r="266" spans="1:31" ht="15" thickBot="1" x14ac:dyDescent="0.35">
      <c r="A266" s="7">
        <v>40878</v>
      </c>
      <c r="B266" s="10">
        <v>21920</v>
      </c>
      <c r="C266" s="10">
        <v>31.68</v>
      </c>
      <c r="D266" s="10">
        <v>4976388508</v>
      </c>
      <c r="E266" s="10">
        <v>30053</v>
      </c>
      <c r="F266" s="24">
        <v>0.44</v>
      </c>
      <c r="G266" s="10">
        <v>4003.32</v>
      </c>
      <c r="H266" s="16">
        <f t="shared" si="61"/>
        <v>1.04</v>
      </c>
      <c r="I266" s="16">
        <f>Лист1!F253</f>
        <v>1738</v>
      </c>
      <c r="J266" s="16">
        <f>Лист1!I253</f>
        <v>722.1</v>
      </c>
      <c r="K266" s="16">
        <f>Лист1!R253</f>
        <v>8.25</v>
      </c>
      <c r="L266" s="16">
        <f>Лист1!U253</f>
        <v>1625.29</v>
      </c>
      <c r="M266" s="16">
        <f>Лист1!V253</f>
        <v>31.68</v>
      </c>
      <c r="T266" s="7">
        <v>40878</v>
      </c>
      <c r="U266">
        <f t="shared" si="55"/>
        <v>28.514451701696167</v>
      </c>
      <c r="V266">
        <f t="shared" si="56"/>
        <v>30.61757031023485</v>
      </c>
      <c r="W266">
        <f t="shared" si="57"/>
        <v>7.1377450679447572</v>
      </c>
      <c r="X266">
        <f t="shared" si="58"/>
        <v>3.8827011600430477</v>
      </c>
      <c r="Y266">
        <f t="shared" si="59"/>
        <v>12</v>
      </c>
      <c r="Z266">
        <f t="shared" si="60"/>
        <v>22.98634365482933</v>
      </c>
      <c r="AA266">
        <f t="shared" si="62"/>
        <v>15.192307692307692</v>
      </c>
      <c r="AB266">
        <f t="shared" si="63"/>
        <v>39.504349253241422</v>
      </c>
      <c r="AC266">
        <f t="shared" si="64"/>
        <v>8.25</v>
      </c>
      <c r="AD266">
        <f t="shared" si="65"/>
        <v>69.058717054247097</v>
      </c>
      <c r="AE266">
        <f t="shared" si="66"/>
        <v>30.61757031023485</v>
      </c>
    </row>
    <row r="267" spans="1:31" ht="15" thickBot="1" x14ac:dyDescent="0.35">
      <c r="A267" s="7">
        <v>40909</v>
      </c>
      <c r="B267" s="10">
        <v>24204.799999999999</v>
      </c>
      <c r="C267" s="10">
        <v>30.88</v>
      </c>
      <c r="D267" s="10">
        <v>7537683816</v>
      </c>
      <c r="E267" s="10">
        <v>45992</v>
      </c>
      <c r="F267" s="24">
        <v>0.5</v>
      </c>
      <c r="G267" s="10">
        <v>4190.55</v>
      </c>
      <c r="H267" s="16">
        <f t="shared" si="61"/>
        <v>1.1000000000000001</v>
      </c>
      <c r="I267" s="16">
        <f>Лист1!F254</f>
        <v>680</v>
      </c>
      <c r="J267" s="16">
        <f>Лист1!I254</f>
        <v>238.8</v>
      </c>
      <c r="K267" s="16">
        <f>Лист1!R254</f>
        <v>8</v>
      </c>
      <c r="L267" s="16">
        <f>Лист1!U254</f>
        <v>1407.77</v>
      </c>
      <c r="M267" s="16">
        <f>Лист1!V254</f>
        <v>30.88</v>
      </c>
      <c r="T267" s="7">
        <v>40909</v>
      </c>
      <c r="U267">
        <f t="shared" si="55"/>
        <v>31.486614988559094</v>
      </c>
      <c r="V267">
        <f t="shared" si="56"/>
        <v>29.844399342804678</v>
      </c>
      <c r="W267">
        <f t="shared" si="57"/>
        <v>10.811468074666854</v>
      </c>
      <c r="X267">
        <f t="shared" si="58"/>
        <v>5.9419422937044502</v>
      </c>
      <c r="Y267">
        <f t="shared" si="59"/>
        <v>12.692307692307693</v>
      </c>
      <c r="Z267">
        <f t="shared" si="60"/>
        <v>24.061384651425577</v>
      </c>
      <c r="AA267">
        <f t="shared" si="62"/>
        <v>5.9440559440559442</v>
      </c>
      <c r="AB267">
        <f t="shared" si="63"/>
        <v>13.064172000656491</v>
      </c>
      <c r="AC267">
        <f t="shared" si="64"/>
        <v>8</v>
      </c>
      <c r="AD267">
        <f t="shared" si="65"/>
        <v>59.816272854356725</v>
      </c>
      <c r="AE267">
        <f t="shared" si="66"/>
        <v>29.844399342804678</v>
      </c>
    </row>
    <row r="268" spans="1:31" ht="15" thickBot="1" x14ac:dyDescent="0.35">
      <c r="A268" s="7">
        <v>40940</v>
      </c>
      <c r="B268" s="10">
        <v>23349.1</v>
      </c>
      <c r="C268" s="10">
        <v>29.88</v>
      </c>
      <c r="D268" s="10">
        <v>8265539657</v>
      </c>
      <c r="E268" s="10">
        <v>49380</v>
      </c>
      <c r="F268" s="24">
        <v>0.37</v>
      </c>
      <c r="G268" s="10">
        <v>4182</v>
      </c>
      <c r="H268" s="16">
        <f t="shared" si="61"/>
        <v>0.97</v>
      </c>
      <c r="I268" s="16">
        <f>Лист1!F255</f>
        <v>750</v>
      </c>
      <c r="J268" s="16">
        <f>Лист1!I255</f>
        <v>257.3</v>
      </c>
      <c r="K268" s="16">
        <f>Лист1!R255</f>
        <v>8</v>
      </c>
      <c r="L268" s="16">
        <f>Лист1!U255</f>
        <v>1495.87</v>
      </c>
      <c r="M268" s="16">
        <f>Лист1!V255</f>
        <v>29.88</v>
      </c>
      <c r="T268" s="7">
        <v>40940</v>
      </c>
      <c r="U268">
        <f t="shared" si="55"/>
        <v>30.373484681937676</v>
      </c>
      <c r="V268">
        <f t="shared" si="56"/>
        <v>28.877935633516962</v>
      </c>
      <c r="W268">
        <f t="shared" si="57"/>
        <v>11.855447947002123</v>
      </c>
      <c r="X268">
        <f t="shared" si="58"/>
        <v>6.3796553849175028</v>
      </c>
      <c r="Y268">
        <f t="shared" si="59"/>
        <v>11.192307692307692</v>
      </c>
      <c r="Z268">
        <f t="shared" si="60"/>
        <v>24.012292088690447</v>
      </c>
      <c r="AA268">
        <f t="shared" si="62"/>
        <v>6.5559440559440558</v>
      </c>
      <c r="AB268">
        <f t="shared" si="63"/>
        <v>14.076262377591771</v>
      </c>
      <c r="AC268">
        <f t="shared" si="64"/>
        <v>8</v>
      </c>
      <c r="AD268">
        <f t="shared" si="65"/>
        <v>63.559649711704751</v>
      </c>
      <c r="AE268">
        <f t="shared" si="66"/>
        <v>28.877935633516962</v>
      </c>
    </row>
    <row r="269" spans="1:31" ht="15" thickBot="1" x14ac:dyDescent="0.35">
      <c r="A269" s="7">
        <v>40969</v>
      </c>
      <c r="B269" s="10">
        <v>23542.5</v>
      </c>
      <c r="C269" s="10">
        <v>29.59</v>
      </c>
      <c r="D269" s="10">
        <v>11733971888</v>
      </c>
      <c r="E269" s="10">
        <v>63073</v>
      </c>
      <c r="F269" s="24">
        <v>0.57999999999999996</v>
      </c>
      <c r="G269" s="10">
        <v>4253.87</v>
      </c>
      <c r="H269" s="16">
        <f t="shared" si="61"/>
        <v>1.18</v>
      </c>
      <c r="I269" s="16">
        <f>Лист1!F256</f>
        <v>934</v>
      </c>
      <c r="J269" s="16">
        <f>Лист1!I256</f>
        <v>347.6</v>
      </c>
      <c r="K269" s="16">
        <f>Лист1!R256</f>
        <v>8</v>
      </c>
      <c r="L269" s="16">
        <f>Лист1!U256</f>
        <v>1373.73</v>
      </c>
      <c r="M269" s="16">
        <f>Лист1!V256</f>
        <v>29.59</v>
      </c>
      <c r="T269" s="7">
        <v>40969</v>
      </c>
      <c r="U269">
        <f t="shared" si="55"/>
        <v>30.625067481167061</v>
      </c>
      <c r="V269">
        <f t="shared" si="56"/>
        <v>28.597661157823524</v>
      </c>
      <c r="W269">
        <f t="shared" si="57"/>
        <v>16.830297682010166</v>
      </c>
      <c r="X269">
        <f t="shared" si="58"/>
        <v>8.1487242627157066</v>
      </c>
      <c r="Y269">
        <f t="shared" si="59"/>
        <v>13.615384615384615</v>
      </c>
      <c r="Z269">
        <f t="shared" si="60"/>
        <v>24.424956706675665</v>
      </c>
      <c r="AA269">
        <f t="shared" si="62"/>
        <v>8.164335664335665</v>
      </c>
      <c r="AB269">
        <f t="shared" si="63"/>
        <v>19.016357568794795</v>
      </c>
      <c r="AC269">
        <f t="shared" si="64"/>
        <v>8</v>
      </c>
      <c r="AD269">
        <f t="shared" si="65"/>
        <v>58.369910218441554</v>
      </c>
      <c r="AE269">
        <f t="shared" si="66"/>
        <v>28.597661157823524</v>
      </c>
    </row>
    <row r="270" spans="1:31" ht="15" thickBot="1" x14ac:dyDescent="0.35">
      <c r="A270" s="7">
        <v>41000</v>
      </c>
      <c r="B270" s="10">
        <v>23747.8</v>
      </c>
      <c r="C270" s="10">
        <v>29.81</v>
      </c>
      <c r="D270" s="10">
        <v>2535310062</v>
      </c>
      <c r="E270" s="10">
        <v>12208</v>
      </c>
      <c r="F270" s="24">
        <v>0.31</v>
      </c>
      <c r="G270" s="10">
        <v>4291.7</v>
      </c>
      <c r="H270" s="16">
        <f t="shared" si="61"/>
        <v>0.90999999999999992</v>
      </c>
      <c r="I270" s="16">
        <f>Лист1!F257</f>
        <v>1155</v>
      </c>
      <c r="J270" s="16">
        <f>Лист1!I257</f>
        <v>383.2</v>
      </c>
      <c r="K270" s="16">
        <f>Лист1!R257</f>
        <v>8</v>
      </c>
      <c r="L270" s="16">
        <f>Лист1!U257</f>
        <v>1455.32</v>
      </c>
      <c r="M270" s="16">
        <f>Лист1!V257</f>
        <v>29.81</v>
      </c>
      <c r="T270" s="7">
        <v>41000</v>
      </c>
      <c r="U270">
        <f t="shared" si="55"/>
        <v>30.892130297515521</v>
      </c>
      <c r="V270">
        <f t="shared" si="56"/>
        <v>28.810283173866818</v>
      </c>
      <c r="W270">
        <f t="shared" si="57"/>
        <v>3.636451788613289</v>
      </c>
      <c r="X270">
        <f t="shared" si="58"/>
        <v>1.5772141137924842</v>
      </c>
      <c r="Y270">
        <f t="shared" si="59"/>
        <v>10.5</v>
      </c>
      <c r="Z270">
        <f t="shared" si="60"/>
        <v>24.642169764952847</v>
      </c>
      <c r="AA270">
        <f t="shared" si="62"/>
        <v>10.096153846153845</v>
      </c>
      <c r="AB270">
        <f t="shared" si="63"/>
        <v>20.963947699545926</v>
      </c>
      <c r="AC270">
        <f t="shared" si="64"/>
        <v>8</v>
      </c>
      <c r="AD270">
        <f t="shared" si="65"/>
        <v>61.83667659518418</v>
      </c>
      <c r="AE270">
        <f t="shared" si="66"/>
        <v>28.810283173866818</v>
      </c>
    </row>
    <row r="271" spans="1:31" ht="15" thickBot="1" x14ac:dyDescent="0.35">
      <c r="A271" s="7">
        <v>41030</v>
      </c>
      <c r="B271" s="10">
        <v>23923.8</v>
      </c>
      <c r="C271" s="10">
        <v>30.19</v>
      </c>
      <c r="D271" s="10">
        <v>9671014830</v>
      </c>
      <c r="E271" s="10">
        <v>55403</v>
      </c>
      <c r="F271" s="24">
        <v>0.52</v>
      </c>
      <c r="G271" s="10">
        <v>4325.6499999999996</v>
      </c>
      <c r="H271" s="16">
        <f t="shared" si="61"/>
        <v>1.1200000000000001</v>
      </c>
      <c r="I271" s="16">
        <f>Лист1!F258</f>
        <v>923</v>
      </c>
      <c r="J271" s="16">
        <f>Лист1!I258</f>
        <v>423.4</v>
      </c>
      <c r="K271" s="16">
        <f>Лист1!R258</f>
        <v>8</v>
      </c>
      <c r="L271" s="16">
        <f>Лист1!U258</f>
        <v>1644.1</v>
      </c>
      <c r="M271" s="16">
        <f>Лист1!V258</f>
        <v>30.19</v>
      </c>
      <c r="T271" s="7">
        <v>41030</v>
      </c>
      <c r="U271">
        <f t="shared" si="55"/>
        <v>31.121078449864907</v>
      </c>
      <c r="V271">
        <f t="shared" si="56"/>
        <v>29.177539383396155</v>
      </c>
      <c r="W271">
        <f t="shared" si="57"/>
        <v>13.871352345959782</v>
      </c>
      <c r="X271">
        <f t="shared" si="58"/>
        <v>7.1577976365043421</v>
      </c>
      <c r="Y271">
        <f t="shared" si="59"/>
        <v>12.923076923076925</v>
      </c>
      <c r="Z271">
        <f t="shared" si="60"/>
        <v>24.837104560842619</v>
      </c>
      <c r="AA271">
        <f t="shared" si="62"/>
        <v>8.0681818181818183</v>
      </c>
      <c r="AB271">
        <f t="shared" si="63"/>
        <v>23.163192734832322</v>
      </c>
      <c r="AC271">
        <f t="shared" si="64"/>
        <v>8</v>
      </c>
      <c r="AD271">
        <f t="shared" si="65"/>
        <v>69.857955631848881</v>
      </c>
      <c r="AE271">
        <f t="shared" si="66"/>
        <v>29.177539383396155</v>
      </c>
    </row>
    <row r="272" spans="1:31" ht="15" thickBot="1" x14ac:dyDescent="0.35">
      <c r="A272" s="7">
        <v>41061</v>
      </c>
      <c r="B272" s="10">
        <v>24036.3</v>
      </c>
      <c r="C272" s="10">
        <v>32.82</v>
      </c>
      <c r="D272" s="10">
        <v>6877316593</v>
      </c>
      <c r="E272" s="10">
        <v>39253</v>
      </c>
      <c r="F272" s="24">
        <v>0.89</v>
      </c>
      <c r="G272" s="10">
        <v>4365.6499999999996</v>
      </c>
      <c r="H272" s="16">
        <f t="shared" si="61"/>
        <v>1.49</v>
      </c>
      <c r="I272" s="16">
        <f>Лист1!F259</f>
        <v>1004</v>
      </c>
      <c r="J272" s="16">
        <f>Лист1!I259</f>
        <v>524.1</v>
      </c>
      <c r="K272" s="16">
        <f>Лист1!R259</f>
        <v>8</v>
      </c>
      <c r="L272" s="16">
        <f>Лист1!U259</f>
        <v>1752.02</v>
      </c>
      <c r="M272" s="16">
        <f>Лист1!V259</f>
        <v>32.82</v>
      </c>
      <c r="T272" s="7">
        <v>41061</v>
      </c>
      <c r="U272">
        <f t="shared" si="55"/>
        <v>31.267423149520052</v>
      </c>
      <c r="V272">
        <f t="shared" si="56"/>
        <v>31.719338938822847</v>
      </c>
      <c r="W272">
        <f t="shared" si="57"/>
        <v>9.8642886329043815</v>
      </c>
      <c r="X272">
        <f t="shared" si="58"/>
        <v>5.0712963309875807</v>
      </c>
      <c r="Y272">
        <f t="shared" si="59"/>
        <v>17.192307692307693</v>
      </c>
      <c r="Z272">
        <f t="shared" si="60"/>
        <v>25.066777368960174</v>
      </c>
      <c r="AA272">
        <f t="shared" si="62"/>
        <v>8.7762237762237767</v>
      </c>
      <c r="AB272">
        <f t="shared" si="63"/>
        <v>28.672246840636795</v>
      </c>
      <c r="AC272">
        <f t="shared" si="64"/>
        <v>8</v>
      </c>
      <c r="AD272">
        <f t="shared" si="65"/>
        <v>74.443486056877234</v>
      </c>
      <c r="AE272">
        <f t="shared" si="66"/>
        <v>31.719338938822847</v>
      </c>
    </row>
    <row r="273" spans="1:31" ht="15" thickBot="1" x14ac:dyDescent="0.35">
      <c r="A273" s="7">
        <v>41091</v>
      </c>
      <c r="B273" s="10">
        <v>24461</v>
      </c>
      <c r="C273" s="10">
        <v>32.53</v>
      </c>
      <c r="D273" s="10">
        <v>6372030957</v>
      </c>
      <c r="E273" s="10">
        <v>40746</v>
      </c>
      <c r="F273" s="24">
        <v>1.23</v>
      </c>
      <c r="G273" s="10">
        <v>4423.59</v>
      </c>
      <c r="H273" s="16">
        <f t="shared" si="61"/>
        <v>1.83</v>
      </c>
      <c r="I273" s="16">
        <f>Лист1!F260</f>
        <v>897</v>
      </c>
      <c r="J273" s="16">
        <f>Лист1!I260</f>
        <v>508.6</v>
      </c>
      <c r="K273" s="16">
        <f>Лист1!R260</f>
        <v>8</v>
      </c>
      <c r="L273" s="16">
        <f>Лист1!U260</f>
        <v>1632.21</v>
      </c>
      <c r="M273" s="16">
        <f>Лист1!V260</f>
        <v>32.53</v>
      </c>
      <c r="T273" s="7">
        <v>41091</v>
      </c>
      <c r="U273">
        <f t="shared" si="55"/>
        <v>31.819890651240417</v>
      </c>
      <c r="V273">
        <f t="shared" si="56"/>
        <v>31.439064463129412</v>
      </c>
      <c r="W273">
        <f t="shared" si="57"/>
        <v>9.1395461714859465</v>
      </c>
      <c r="X273">
        <f t="shared" si="58"/>
        <v>5.2641846560115138</v>
      </c>
      <c r="Y273">
        <f t="shared" si="59"/>
        <v>21.115384615384617</v>
      </c>
      <c r="Z273">
        <f t="shared" si="60"/>
        <v>25.399458431518458</v>
      </c>
      <c r="AA273">
        <f t="shared" si="62"/>
        <v>7.8409090909090908</v>
      </c>
      <c r="AB273">
        <f t="shared" si="63"/>
        <v>27.824279227528855</v>
      </c>
      <c r="AC273">
        <f t="shared" si="64"/>
        <v>8</v>
      </c>
      <c r="AD273">
        <f t="shared" si="65"/>
        <v>69.352748471419048</v>
      </c>
      <c r="AE273">
        <f t="shared" si="66"/>
        <v>31.439064463129412</v>
      </c>
    </row>
    <row r="274" spans="1:31" ht="15" thickBot="1" x14ac:dyDescent="0.35">
      <c r="A274" s="7">
        <v>41122</v>
      </c>
      <c r="B274" s="10">
        <v>24306.3</v>
      </c>
      <c r="C274" s="10">
        <v>31.86</v>
      </c>
      <c r="D274" s="10">
        <v>5027611534</v>
      </c>
      <c r="E274" s="10">
        <v>34213</v>
      </c>
      <c r="F274" s="24">
        <v>0.1</v>
      </c>
      <c r="G274" s="10">
        <v>4507.38</v>
      </c>
      <c r="H274" s="16">
        <f t="shared" si="61"/>
        <v>0.7</v>
      </c>
      <c r="I274" s="16">
        <f>Лист1!F261</f>
        <v>703</v>
      </c>
      <c r="J274" s="16">
        <f>Лист1!I261</f>
        <v>552.6</v>
      </c>
      <c r="K274" s="16">
        <f>Лист1!R261</f>
        <v>8</v>
      </c>
      <c r="L274" s="16">
        <f>Лист1!U261</f>
        <v>1453.91</v>
      </c>
      <c r="M274" s="16">
        <f>Лист1!V261</f>
        <v>31.86</v>
      </c>
      <c r="T274" s="7">
        <v>41122</v>
      </c>
      <c r="U274">
        <f t="shared" si="55"/>
        <v>31.618650428692405</v>
      </c>
      <c r="V274">
        <f t="shared" si="56"/>
        <v>30.79153377790664</v>
      </c>
      <c r="W274">
        <f t="shared" si="57"/>
        <v>7.2112153970014505</v>
      </c>
      <c r="X274">
        <f t="shared" si="58"/>
        <v>4.4201528895136191</v>
      </c>
      <c r="Y274">
        <f t="shared" si="59"/>
        <v>8.0769230769230766</v>
      </c>
      <c r="Z274">
        <f t="shared" si="60"/>
        <v>25.880565546322707</v>
      </c>
      <c r="AA274">
        <f t="shared" si="62"/>
        <v>6.145104895104895</v>
      </c>
      <c r="AB274">
        <f t="shared" si="63"/>
        <v>30.231413096996555</v>
      </c>
      <c r="AC274">
        <f t="shared" si="64"/>
        <v>8</v>
      </c>
      <c r="AD274">
        <f t="shared" si="65"/>
        <v>61.776765569430943</v>
      </c>
      <c r="AE274">
        <f t="shared" si="66"/>
        <v>30.79153377790664</v>
      </c>
    </row>
    <row r="275" spans="1:31" ht="15" thickBot="1" x14ac:dyDescent="0.35">
      <c r="A275" s="7">
        <v>41153</v>
      </c>
      <c r="B275" s="10">
        <v>24284.2</v>
      </c>
      <c r="C275" s="10">
        <v>31.69</v>
      </c>
      <c r="D275" s="10">
        <v>4065667266</v>
      </c>
      <c r="E275" s="10">
        <v>30947</v>
      </c>
      <c r="F275" s="24">
        <v>0.55000000000000004</v>
      </c>
      <c r="G275" s="10">
        <v>4427.45</v>
      </c>
      <c r="H275" s="16">
        <f t="shared" si="61"/>
        <v>1.1499999999999999</v>
      </c>
      <c r="I275" s="16">
        <f>Лист1!F262</f>
        <v>766</v>
      </c>
      <c r="J275" s="16">
        <f>Лист1!I262</f>
        <v>599</v>
      </c>
      <c r="K275" s="16">
        <f>Лист1!R262</f>
        <v>8.25</v>
      </c>
      <c r="L275" s="16">
        <f>Лист1!U262</f>
        <v>1227.6500000000001</v>
      </c>
      <c r="M275" s="16">
        <f>Лист1!V262</f>
        <v>31.69</v>
      </c>
      <c r="T275" s="7">
        <v>41153</v>
      </c>
      <c r="U275">
        <f t="shared" si="55"/>
        <v>31.589901825471262</v>
      </c>
      <c r="V275">
        <f t="shared" si="56"/>
        <v>30.627234947327729</v>
      </c>
      <c r="W275">
        <f t="shared" si="57"/>
        <v>5.8314772709454115</v>
      </c>
      <c r="X275">
        <f t="shared" si="58"/>
        <v>3.9982016038283099</v>
      </c>
      <c r="Y275">
        <f t="shared" si="59"/>
        <v>13.269230769230768</v>
      </c>
      <c r="Z275">
        <f t="shared" si="60"/>
        <v>25.421621857501798</v>
      </c>
      <c r="AA275">
        <f t="shared" si="62"/>
        <v>6.6958041958041958</v>
      </c>
      <c r="AB275">
        <f t="shared" si="63"/>
        <v>32.769845177526122</v>
      </c>
      <c r="AC275">
        <f t="shared" si="64"/>
        <v>8.25</v>
      </c>
      <c r="AD275">
        <f t="shared" si="65"/>
        <v>52.162957990048831</v>
      </c>
      <c r="AE275">
        <f t="shared" si="66"/>
        <v>30.627234947327729</v>
      </c>
    </row>
    <row r="276" spans="1:31" ht="15" thickBot="1" x14ac:dyDescent="0.35">
      <c r="A276" s="7">
        <v>41183</v>
      </c>
      <c r="B276" s="10">
        <v>24437.8</v>
      </c>
      <c r="C276" s="10">
        <v>31.12</v>
      </c>
      <c r="D276" s="10">
        <v>7406951643</v>
      </c>
      <c r="E276" s="10">
        <v>50152</v>
      </c>
      <c r="F276" s="24">
        <v>0.46</v>
      </c>
      <c r="G276" s="10">
        <v>4463.66</v>
      </c>
      <c r="H276" s="16">
        <f t="shared" si="61"/>
        <v>1.06</v>
      </c>
      <c r="I276" s="16">
        <f>Лист1!F263</f>
        <v>1026</v>
      </c>
      <c r="J276" s="16">
        <f>Лист1!I263</f>
        <v>560.70000000000005</v>
      </c>
      <c r="K276" s="16">
        <f>Лист1!R263</f>
        <v>8.25</v>
      </c>
      <c r="L276" s="16">
        <f>Лист1!U263</f>
        <v>1357.71</v>
      </c>
      <c r="M276" s="16">
        <f>Лист1!V263</f>
        <v>31.12</v>
      </c>
      <c r="T276" s="7">
        <v>41183</v>
      </c>
      <c r="U276">
        <f t="shared" si="55"/>
        <v>31.789711122067089</v>
      </c>
      <c r="V276">
        <f t="shared" si="56"/>
        <v>30.076350633033734</v>
      </c>
      <c r="W276">
        <f t="shared" si="57"/>
        <v>10.623956002096081</v>
      </c>
      <c r="X276">
        <f t="shared" si="58"/>
        <v>6.479394023175022</v>
      </c>
      <c r="Y276">
        <f t="shared" si="59"/>
        <v>12.230769230769232</v>
      </c>
      <c r="Z276">
        <f t="shared" si="60"/>
        <v>25.629533167050219</v>
      </c>
      <c r="AA276">
        <f t="shared" si="62"/>
        <v>8.9685314685314683</v>
      </c>
      <c r="AB276">
        <f t="shared" si="63"/>
        <v>30.674544559330378</v>
      </c>
      <c r="AC276">
        <f t="shared" si="64"/>
        <v>8.25</v>
      </c>
      <c r="AD276">
        <f t="shared" si="65"/>
        <v>57.689218989670664</v>
      </c>
      <c r="AE276">
        <f t="shared" si="66"/>
        <v>30.076350633033734</v>
      </c>
    </row>
    <row r="277" spans="1:31" ht="15" thickBot="1" x14ac:dyDescent="0.35">
      <c r="A277" s="7">
        <v>41214</v>
      </c>
      <c r="B277" s="10">
        <v>24444.799999999999</v>
      </c>
      <c r="C277" s="10">
        <v>31.3</v>
      </c>
      <c r="D277" s="10">
        <v>7711896709</v>
      </c>
      <c r="E277" s="10">
        <v>50307</v>
      </c>
      <c r="F277" s="24">
        <v>0.34</v>
      </c>
      <c r="G277" s="10">
        <v>4592.7700000000004</v>
      </c>
      <c r="H277" s="16">
        <f t="shared" si="61"/>
        <v>0.94</v>
      </c>
      <c r="I277" s="16">
        <f>Лист1!F264</f>
        <v>1086</v>
      </c>
      <c r="J277" s="16">
        <f>Лист1!I264</f>
        <v>553.1</v>
      </c>
      <c r="K277" s="16">
        <f>Лист1!R264</f>
        <v>8.25</v>
      </c>
      <c r="L277" s="16">
        <f>Лист1!U264</f>
        <v>1428.88</v>
      </c>
      <c r="M277" s="16">
        <f>Лист1!V264</f>
        <v>31.3</v>
      </c>
      <c r="T277" s="7">
        <v>41214</v>
      </c>
      <c r="U277">
        <f t="shared" si="55"/>
        <v>31.798817014490073</v>
      </c>
      <c r="V277">
        <f t="shared" si="56"/>
        <v>30.25031410070552</v>
      </c>
      <c r="W277">
        <f t="shared" si="57"/>
        <v>11.061345514055704</v>
      </c>
      <c r="X277">
        <f t="shared" si="58"/>
        <v>6.4994192679028924</v>
      </c>
      <c r="Y277">
        <f t="shared" si="59"/>
        <v>10.846153846153845</v>
      </c>
      <c r="Z277">
        <f t="shared" si="60"/>
        <v>26.370859573451661</v>
      </c>
      <c r="AA277">
        <f t="shared" si="62"/>
        <v>9.4930069930069916</v>
      </c>
      <c r="AB277">
        <f t="shared" si="63"/>
        <v>30.258766890967777</v>
      </c>
      <c r="AC277">
        <f t="shared" si="64"/>
        <v>8.25</v>
      </c>
      <c r="AD277">
        <f t="shared" si="65"/>
        <v>60.713238637087912</v>
      </c>
      <c r="AE277">
        <f t="shared" si="66"/>
        <v>30.25031410070552</v>
      </c>
    </row>
    <row r="278" spans="1:31" ht="15" thickBot="1" x14ac:dyDescent="0.35">
      <c r="A278" s="7">
        <v>41244</v>
      </c>
      <c r="B278" s="10">
        <v>24741</v>
      </c>
      <c r="C278" s="10">
        <v>30.73</v>
      </c>
      <c r="D278" s="10">
        <v>4538393313</v>
      </c>
      <c r="E278" s="10">
        <v>20727</v>
      </c>
      <c r="F278" s="24">
        <v>0.54</v>
      </c>
      <c r="G278" s="10">
        <v>4645.26</v>
      </c>
      <c r="H278" s="16">
        <f t="shared" si="61"/>
        <v>1.1400000000000001</v>
      </c>
      <c r="I278" s="16">
        <f>Лист1!F265</f>
        <v>699</v>
      </c>
      <c r="J278" s="16">
        <f>Лист1!I265</f>
        <v>765.7</v>
      </c>
      <c r="K278" s="16">
        <f>Лист1!R265</f>
        <v>8.25</v>
      </c>
      <c r="L278" s="16">
        <f>Лист1!U265</f>
        <v>1474.76</v>
      </c>
      <c r="M278" s="16">
        <f>Лист1!V265</f>
        <v>30.73</v>
      </c>
      <c r="T278" s="7">
        <v>41244</v>
      </c>
      <c r="U278">
        <f t="shared" si="55"/>
        <v>32.184126348159893</v>
      </c>
      <c r="V278">
        <f t="shared" si="56"/>
        <v>29.699429786411521</v>
      </c>
      <c r="W278">
        <f t="shared" si="57"/>
        <v>6.5095187874063827</v>
      </c>
      <c r="X278">
        <f t="shared" si="58"/>
        <v>2.677827403061666</v>
      </c>
      <c r="Y278">
        <f t="shared" si="59"/>
        <v>13.153846153846155</v>
      </c>
      <c r="Z278">
        <f t="shared" si="60"/>
        <v>26.672247715903922</v>
      </c>
      <c r="AA278">
        <f t="shared" si="62"/>
        <v>6.1101398601398609</v>
      </c>
      <c r="AB278">
        <f t="shared" si="63"/>
        <v>41.889600087532138</v>
      </c>
      <c r="AC278">
        <f t="shared" si="64"/>
        <v>8.25</v>
      </c>
      <c r="AD278">
        <f t="shared" si="65"/>
        <v>62.662683928973571</v>
      </c>
      <c r="AE278">
        <f t="shared" si="66"/>
        <v>29.699429786411521</v>
      </c>
    </row>
    <row r="279" spans="1:31" ht="15" thickBot="1" x14ac:dyDescent="0.35">
      <c r="A279" s="7">
        <v>41275</v>
      </c>
      <c r="B279" s="10">
        <v>27164.6</v>
      </c>
      <c r="C279" s="10">
        <v>30.3</v>
      </c>
      <c r="D279" s="10">
        <v>5479910470</v>
      </c>
      <c r="E279" s="10">
        <v>44212</v>
      </c>
      <c r="F279" s="24">
        <v>0.97</v>
      </c>
      <c r="G279" s="10">
        <v>4977.8999999999996</v>
      </c>
      <c r="H279" s="16">
        <f t="shared" si="61"/>
        <v>1.5699999999999998</v>
      </c>
      <c r="I279" s="16">
        <f>Лист1!F266</f>
        <v>760</v>
      </c>
      <c r="J279" s="16">
        <f>Лист1!I266</f>
        <v>269.7</v>
      </c>
      <c r="K279" s="16">
        <f>Лист1!R266</f>
        <v>8.25</v>
      </c>
      <c r="L279" s="16">
        <f>Лист1!U266</f>
        <v>1456.91</v>
      </c>
      <c r="M279" s="16">
        <f>Лист1!V266</f>
        <v>30.3</v>
      </c>
      <c r="T279" s="7">
        <v>41275</v>
      </c>
      <c r="U279">
        <f t="shared" si="55"/>
        <v>35.336846473352907</v>
      </c>
      <c r="V279">
        <f t="shared" si="56"/>
        <v>29.283850391417804</v>
      </c>
      <c r="W279">
        <f t="shared" si="57"/>
        <v>7.8599578523946985</v>
      </c>
      <c r="X279">
        <f t="shared" si="58"/>
        <v>5.7119749671521394</v>
      </c>
      <c r="Y279">
        <f t="shared" si="59"/>
        <v>18.115384615384613</v>
      </c>
      <c r="Z279">
        <f t="shared" si="60"/>
        <v>28.582206788209511</v>
      </c>
      <c r="AA279">
        <f t="shared" si="62"/>
        <v>6.6433566433566433</v>
      </c>
      <c r="AB279">
        <f t="shared" si="63"/>
        <v>14.75463646807812</v>
      </c>
      <c r="AC279">
        <f t="shared" si="64"/>
        <v>8.25</v>
      </c>
      <c r="AD279">
        <f t="shared" si="65"/>
        <v>61.904235836991027</v>
      </c>
      <c r="AE279">
        <f t="shared" si="66"/>
        <v>29.283850391417804</v>
      </c>
    </row>
    <row r="280" spans="1:31" ht="15" thickBot="1" x14ac:dyDescent="0.35">
      <c r="A280" s="7">
        <v>41306</v>
      </c>
      <c r="B280" s="10">
        <v>26348.7</v>
      </c>
      <c r="C280" s="10">
        <v>30.17</v>
      </c>
      <c r="D280" s="10">
        <v>4242772388</v>
      </c>
      <c r="E280" s="10">
        <v>32721</v>
      </c>
      <c r="F280" s="24">
        <v>0.56000000000000005</v>
      </c>
      <c r="G280" s="10">
        <v>4899.16</v>
      </c>
      <c r="H280" s="16">
        <f t="shared" si="61"/>
        <v>1.1600000000000001</v>
      </c>
      <c r="I280" s="16">
        <f>Лист1!F267</f>
        <v>757</v>
      </c>
      <c r="J280" s="16">
        <f>Лист1!I267</f>
        <v>284.10000000000002</v>
      </c>
      <c r="K280" s="16">
        <f>Лист1!R267</f>
        <v>8.25</v>
      </c>
      <c r="L280" s="16">
        <f>Лист1!U267</f>
        <v>1419.88</v>
      </c>
      <c r="M280" s="16">
        <f>Лист1!V267</f>
        <v>30.17</v>
      </c>
      <c r="T280" s="7">
        <v>41306</v>
      </c>
      <c r="U280">
        <f t="shared" si="55"/>
        <v>34.275489669365044</v>
      </c>
      <c r="V280">
        <f t="shared" si="56"/>
        <v>29.158210109210401</v>
      </c>
      <c r="W280">
        <f t="shared" si="57"/>
        <v>6.0855030989190606</v>
      </c>
      <c r="X280">
        <f t="shared" si="58"/>
        <v>4.2273937596169624</v>
      </c>
      <c r="Y280">
        <f t="shared" si="59"/>
        <v>13.384615384615385</v>
      </c>
      <c r="Z280">
        <f t="shared" si="60"/>
        <v>28.130095865430103</v>
      </c>
      <c r="AA280">
        <f t="shared" si="62"/>
        <v>6.6171328671328675</v>
      </c>
      <c r="AB280">
        <f t="shared" si="63"/>
        <v>15.54242573444937</v>
      </c>
      <c r="AC280">
        <f t="shared" si="64"/>
        <v>8.25</v>
      </c>
      <c r="AD280">
        <f t="shared" si="65"/>
        <v>60.330827834407636</v>
      </c>
      <c r="AE280">
        <f t="shared" si="66"/>
        <v>29.158210109210401</v>
      </c>
    </row>
    <row r="281" spans="1:31" ht="15" thickBot="1" x14ac:dyDescent="0.35">
      <c r="A281" s="7">
        <v>41334</v>
      </c>
      <c r="B281" s="10">
        <v>26768.400000000001</v>
      </c>
      <c r="C281" s="10">
        <v>30.89</v>
      </c>
      <c r="D281" s="10">
        <v>2240316559</v>
      </c>
      <c r="E281" s="10">
        <v>20249</v>
      </c>
      <c r="F281" s="24">
        <v>0.34</v>
      </c>
      <c r="G281" s="10">
        <v>4841.93</v>
      </c>
      <c r="H281" s="16">
        <f t="shared" si="61"/>
        <v>0.94</v>
      </c>
      <c r="I281" s="16">
        <f>Лист1!F268</f>
        <v>910</v>
      </c>
      <c r="J281" s="16">
        <f>Лист1!I268</f>
        <v>385.8</v>
      </c>
      <c r="K281" s="16">
        <f>Лист1!R268</f>
        <v>8.25</v>
      </c>
      <c r="L281" s="16">
        <f>Лист1!U268</f>
        <v>1517.39</v>
      </c>
      <c r="M281" s="16">
        <f>Лист1!V268</f>
        <v>30.89</v>
      </c>
      <c r="T281" s="7">
        <v>41334</v>
      </c>
      <c r="U281">
        <f t="shared" si="55"/>
        <v>34.821452962211843</v>
      </c>
      <c r="V281">
        <f t="shared" si="56"/>
        <v>29.854063979897553</v>
      </c>
      <c r="W281">
        <f t="shared" si="57"/>
        <v>3.2133360254993217</v>
      </c>
      <c r="X281">
        <f t="shared" si="58"/>
        <v>2.616072132223461</v>
      </c>
      <c r="Y281">
        <f t="shared" si="59"/>
        <v>10.846153846153845</v>
      </c>
      <c r="Z281">
        <f t="shared" si="60"/>
        <v>27.801491495215913</v>
      </c>
      <c r="AA281">
        <f t="shared" si="62"/>
        <v>7.954545454545455</v>
      </c>
      <c r="AB281">
        <f t="shared" si="63"/>
        <v>21.106187428196289</v>
      </c>
      <c r="AC281">
        <f t="shared" si="64"/>
        <v>8.25</v>
      </c>
      <c r="AD281">
        <f t="shared" si="65"/>
        <v>64.474036431002475</v>
      </c>
      <c r="AE281">
        <f t="shared" si="66"/>
        <v>29.854063979897553</v>
      </c>
    </row>
    <row r="282" spans="1:31" ht="15" thickBot="1" x14ac:dyDescent="0.35">
      <c r="A282" s="7">
        <v>41365</v>
      </c>
      <c r="B282" s="10">
        <v>27198.6</v>
      </c>
      <c r="C282" s="10">
        <v>31.34</v>
      </c>
      <c r="D282" s="10">
        <v>4917325307</v>
      </c>
      <c r="E282" s="10">
        <v>35851</v>
      </c>
      <c r="F282" s="24">
        <v>0.51</v>
      </c>
      <c r="G282" s="10">
        <v>4790.1899999999996</v>
      </c>
      <c r="H282" s="16">
        <f t="shared" si="61"/>
        <v>1.1099999999999999</v>
      </c>
      <c r="I282" s="16">
        <f>Лист1!F269</f>
        <v>863</v>
      </c>
      <c r="J282" s="16">
        <f>Лист1!I269</f>
        <v>399.7</v>
      </c>
      <c r="K282" s="16">
        <f>Лист1!R269</f>
        <v>8.25</v>
      </c>
      <c r="L282" s="16">
        <f>Лист1!U269</f>
        <v>1585.44</v>
      </c>
      <c r="M282" s="16">
        <f>Лист1!V269</f>
        <v>31.34</v>
      </c>
      <c r="T282" s="7">
        <v>41365</v>
      </c>
      <c r="U282">
        <f t="shared" si="55"/>
        <v>35.381075093693127</v>
      </c>
      <c r="V282">
        <f t="shared" si="56"/>
        <v>30.288972649077028</v>
      </c>
      <c r="W282">
        <f t="shared" si="57"/>
        <v>7.0530294009591401</v>
      </c>
      <c r="X282">
        <f t="shared" si="58"/>
        <v>4.631774507992656</v>
      </c>
      <c r="Y282">
        <f t="shared" si="59"/>
        <v>12.807692307692307</v>
      </c>
      <c r="Z282">
        <f t="shared" si="60"/>
        <v>27.504409717915852</v>
      </c>
      <c r="AA282">
        <f t="shared" si="62"/>
        <v>7.5437062937062942</v>
      </c>
      <c r="AB282">
        <f t="shared" si="63"/>
        <v>21.866622900596308</v>
      </c>
      <c r="AC282">
        <f t="shared" si="64"/>
        <v>8.25</v>
      </c>
      <c r="AD282">
        <f t="shared" si="65"/>
        <v>67.365487000157216</v>
      </c>
      <c r="AE282">
        <f t="shared" si="66"/>
        <v>30.288972649077028</v>
      </c>
    </row>
    <row r="283" spans="1:31" ht="15" thickBot="1" x14ac:dyDescent="0.35">
      <c r="A283" s="7">
        <v>41395</v>
      </c>
      <c r="B283" s="10">
        <v>27377.1</v>
      </c>
      <c r="C283" s="10">
        <v>31.23</v>
      </c>
      <c r="D283" s="10">
        <v>11721974750</v>
      </c>
      <c r="E283" s="10">
        <v>66294</v>
      </c>
      <c r="F283" s="24">
        <v>0.66</v>
      </c>
      <c r="G283" s="10">
        <v>4909.1899999999996</v>
      </c>
      <c r="H283" s="16">
        <f t="shared" si="61"/>
        <v>1.26</v>
      </c>
      <c r="I283" s="16">
        <f>Лист1!F270</f>
        <v>809</v>
      </c>
      <c r="J283" s="16">
        <f>Лист1!I270</f>
        <v>449</v>
      </c>
      <c r="K283" s="16">
        <f>Лист1!R270</f>
        <v>8.25</v>
      </c>
      <c r="L283" s="16">
        <f>Лист1!U270</f>
        <v>1577.26</v>
      </c>
      <c r="M283" s="16">
        <f>Лист1!V270</f>
        <v>31.23</v>
      </c>
      <c r="T283" s="7">
        <v>41395</v>
      </c>
      <c r="U283">
        <f t="shared" si="55"/>
        <v>35.613275350479292</v>
      </c>
      <c r="V283">
        <f t="shared" si="56"/>
        <v>30.182661641055379</v>
      </c>
      <c r="W283">
        <f t="shared" si="57"/>
        <v>16.813089919302072</v>
      </c>
      <c r="X283">
        <f t="shared" si="58"/>
        <v>8.5648617676735697</v>
      </c>
      <c r="Y283">
        <f t="shared" si="59"/>
        <v>14.538461538461538</v>
      </c>
      <c r="Z283">
        <f t="shared" si="60"/>
        <v>28.187686322065581</v>
      </c>
      <c r="AA283">
        <f t="shared" si="62"/>
        <v>7.0716783216783217</v>
      </c>
      <c r="AB283">
        <f t="shared" si="63"/>
        <v>24.56370698615898</v>
      </c>
      <c r="AC283">
        <f t="shared" si="64"/>
        <v>8.25</v>
      </c>
      <c r="AD283">
        <f t="shared" si="65"/>
        <v>67.017918070610037</v>
      </c>
      <c r="AE283">
        <f t="shared" si="66"/>
        <v>30.182661641055379</v>
      </c>
    </row>
    <row r="284" spans="1:31" ht="15" thickBot="1" x14ac:dyDescent="0.35">
      <c r="A284" s="7">
        <v>41426</v>
      </c>
      <c r="B284" s="10">
        <v>27593.4</v>
      </c>
      <c r="C284" s="10">
        <v>31.83</v>
      </c>
      <c r="D284" s="10">
        <v>4929643762</v>
      </c>
      <c r="E284" s="10">
        <v>46524</v>
      </c>
      <c r="F284" s="24">
        <v>0.42</v>
      </c>
      <c r="G284" s="10">
        <v>4949.33</v>
      </c>
      <c r="H284" s="16">
        <f t="shared" si="61"/>
        <v>1.02</v>
      </c>
      <c r="I284" s="16">
        <f>Лист1!F271</f>
        <v>1171</v>
      </c>
      <c r="J284" s="16">
        <f>Лист1!I271</f>
        <v>546.6</v>
      </c>
      <c r="K284" s="16">
        <f>Лист1!R271</f>
        <v>8.25</v>
      </c>
      <c r="L284" s="16">
        <f>Лист1!U271</f>
        <v>1489.34</v>
      </c>
      <c r="M284" s="16">
        <f>Лист1!V271</f>
        <v>31.83</v>
      </c>
      <c r="T284" s="7">
        <v>41426</v>
      </c>
      <c r="U284">
        <f t="shared" si="55"/>
        <v>35.894647426349593</v>
      </c>
      <c r="V284">
        <f t="shared" si="56"/>
        <v>30.762539866628007</v>
      </c>
      <c r="W284">
        <f t="shared" si="57"/>
        <v>7.0706980358094143</v>
      </c>
      <c r="X284">
        <f t="shared" si="58"/>
        <v>6.0106741014155913</v>
      </c>
      <c r="Y284">
        <f t="shared" si="59"/>
        <v>11.76923076923077</v>
      </c>
      <c r="Z284">
        <f t="shared" si="60"/>
        <v>28.418162985011548</v>
      </c>
      <c r="AA284">
        <f t="shared" si="62"/>
        <v>10.236013986013987</v>
      </c>
      <c r="AB284">
        <f t="shared" si="63"/>
        <v>29.903167569341868</v>
      </c>
      <c r="AC284">
        <f t="shared" si="64"/>
        <v>8.25</v>
      </c>
      <c r="AD284">
        <f t="shared" si="65"/>
        <v>63.282189429315608</v>
      </c>
      <c r="AE284">
        <f t="shared" si="66"/>
        <v>30.762539866628007</v>
      </c>
    </row>
    <row r="285" spans="1:31" ht="15" thickBot="1" x14ac:dyDescent="0.35">
      <c r="A285" s="7">
        <v>41456</v>
      </c>
      <c r="B285" s="10">
        <v>28212.3</v>
      </c>
      <c r="C285" s="10">
        <v>32.43</v>
      </c>
      <c r="D285" s="10">
        <v>3420378375</v>
      </c>
      <c r="E285" s="10">
        <v>30777</v>
      </c>
      <c r="F285" s="24">
        <v>0.82</v>
      </c>
      <c r="G285" s="10">
        <v>4951.26</v>
      </c>
      <c r="H285" s="16">
        <f t="shared" si="61"/>
        <v>1.42</v>
      </c>
      <c r="I285" s="16">
        <f>Лист1!F272</f>
        <v>1062</v>
      </c>
      <c r="J285" s="16">
        <f>Лист1!I272</f>
        <v>562.20000000000005</v>
      </c>
      <c r="K285" s="16">
        <f>Лист1!R272</f>
        <v>8.25</v>
      </c>
      <c r="L285" s="16">
        <f>Лист1!U272</f>
        <v>1356.65</v>
      </c>
      <c r="M285" s="16">
        <f>Лист1!V272</f>
        <v>32.43</v>
      </c>
      <c r="T285" s="7">
        <v>41456</v>
      </c>
      <c r="U285">
        <f t="shared" si="55"/>
        <v>36.699738400719106</v>
      </c>
      <c r="V285">
        <f t="shared" si="56"/>
        <v>31.342418092200639</v>
      </c>
      <c r="W285">
        <f t="shared" si="57"/>
        <v>4.9059250171914339</v>
      </c>
      <c r="X285">
        <f t="shared" si="58"/>
        <v>3.9762384321912916</v>
      </c>
      <c r="Y285">
        <f t="shared" si="59"/>
        <v>16.384615384615383</v>
      </c>
      <c r="Z285">
        <f t="shared" si="60"/>
        <v>28.429244698003224</v>
      </c>
      <c r="AA285">
        <f t="shared" si="62"/>
        <v>9.2832167832167833</v>
      </c>
      <c r="AB285">
        <f t="shared" si="63"/>
        <v>30.756605941244054</v>
      </c>
      <c r="AC285">
        <f t="shared" si="64"/>
        <v>8.25</v>
      </c>
      <c r="AD285">
        <f t="shared" si="65"/>
        <v>57.644179495132768</v>
      </c>
      <c r="AE285">
        <f t="shared" si="66"/>
        <v>31.342418092200639</v>
      </c>
    </row>
    <row r="286" spans="1:31" ht="15" thickBot="1" x14ac:dyDescent="0.35">
      <c r="A286" s="7">
        <v>41487</v>
      </c>
      <c r="B286" s="10">
        <v>28443.9</v>
      </c>
      <c r="C286" s="10">
        <v>33.049999999999997</v>
      </c>
      <c r="D286" s="10">
        <v>2616597483</v>
      </c>
      <c r="E286" s="10">
        <v>24895</v>
      </c>
      <c r="F286" s="24">
        <v>0.14000000000000001</v>
      </c>
      <c r="G286" s="10">
        <v>4969.57</v>
      </c>
      <c r="H286" s="16">
        <f t="shared" si="61"/>
        <v>0.74</v>
      </c>
      <c r="I286" s="16">
        <f>Лист1!F273</f>
        <v>1132</v>
      </c>
      <c r="J286" s="16">
        <f>Лист1!I273</f>
        <v>555.6</v>
      </c>
      <c r="K286" s="16">
        <f>Лист1!R273</f>
        <v>8.25</v>
      </c>
      <c r="L286" s="16">
        <f>Лист1!U273</f>
        <v>1412.69</v>
      </c>
      <c r="M286" s="16">
        <f>Лист1!V273</f>
        <v>33.049999999999997</v>
      </c>
      <c r="T286" s="7">
        <v>41487</v>
      </c>
      <c r="U286">
        <f t="shared" si="55"/>
        <v>37.001013355742501</v>
      </c>
      <c r="V286">
        <f t="shared" si="56"/>
        <v>31.941625591959017</v>
      </c>
      <c r="W286">
        <f t="shared" si="57"/>
        <v>3.7530441502016094</v>
      </c>
      <c r="X286">
        <f t="shared" si="58"/>
        <v>3.2163126935504502</v>
      </c>
      <c r="Y286">
        <f t="shared" si="59"/>
        <v>8.5384615384615383</v>
      </c>
      <c r="Z286">
        <f t="shared" si="60"/>
        <v>28.534377425919033</v>
      </c>
      <c r="AA286">
        <f t="shared" si="62"/>
        <v>9.895104895104895</v>
      </c>
      <c r="AB286">
        <f t="shared" si="63"/>
        <v>30.395535860823898</v>
      </c>
      <c r="AC286">
        <f t="shared" si="64"/>
        <v>8.25</v>
      </c>
      <c r="AD286">
        <f t="shared" si="65"/>
        <v>60.025324093155277</v>
      </c>
      <c r="AE286">
        <f t="shared" si="66"/>
        <v>31.941625591959017</v>
      </c>
    </row>
    <row r="287" spans="1:31" ht="15" thickBot="1" x14ac:dyDescent="0.35">
      <c r="A287" s="7">
        <v>41518</v>
      </c>
      <c r="B287" s="10">
        <v>28499.9</v>
      </c>
      <c r="C287" s="10">
        <v>32.74</v>
      </c>
      <c r="D287" s="10">
        <v>5458073444</v>
      </c>
      <c r="E287" s="10">
        <v>29100</v>
      </c>
      <c r="F287" s="24">
        <v>0.21</v>
      </c>
      <c r="G287" s="10">
        <v>5027.1099999999997</v>
      </c>
      <c r="H287" s="16">
        <f t="shared" si="61"/>
        <v>0.80999999999999994</v>
      </c>
      <c r="I287" s="16">
        <f>Лист1!F274</f>
        <v>2003</v>
      </c>
      <c r="J287" s="16">
        <f>Лист1!I274</f>
        <v>601.4</v>
      </c>
      <c r="K287" s="16">
        <f>Лист1!R274</f>
        <v>8.25</v>
      </c>
      <c r="L287" s="16">
        <f>Лист1!U274</f>
        <v>1300.54</v>
      </c>
      <c r="M287" s="16">
        <f>Лист1!V274</f>
        <v>32.74</v>
      </c>
      <c r="T287" s="7">
        <v>41518</v>
      </c>
      <c r="U287">
        <f t="shared" si="55"/>
        <v>37.073860495126397</v>
      </c>
      <c r="V287">
        <f t="shared" si="56"/>
        <v>31.642021842079831</v>
      </c>
      <c r="W287">
        <f t="shared" si="57"/>
        <v>7.8286365187850917</v>
      </c>
      <c r="X287">
        <f t="shared" si="58"/>
        <v>3.7595782037484673</v>
      </c>
      <c r="Y287">
        <f t="shared" si="59"/>
        <v>9.3461538461538467</v>
      </c>
      <c r="Z287">
        <f t="shared" si="60"/>
        <v>28.864761760396135</v>
      </c>
      <c r="AA287">
        <f t="shared" si="62"/>
        <v>17.50874125874126</v>
      </c>
      <c r="AB287">
        <f t="shared" si="63"/>
        <v>32.901143388587997</v>
      </c>
      <c r="AC287">
        <f t="shared" si="64"/>
        <v>8.25</v>
      </c>
      <c r="AD287">
        <f t="shared" si="65"/>
        <v>55.260060590867184</v>
      </c>
      <c r="AE287">
        <f t="shared" si="66"/>
        <v>31.642021842079831</v>
      </c>
    </row>
    <row r="288" spans="1:31" ht="15" thickBot="1" x14ac:dyDescent="0.35">
      <c r="A288" s="7">
        <v>41548</v>
      </c>
      <c r="B288" s="10">
        <v>28352.6</v>
      </c>
      <c r="C288" s="10">
        <v>31.74</v>
      </c>
      <c r="D288" s="10">
        <v>7217330638</v>
      </c>
      <c r="E288" s="10">
        <v>36550</v>
      </c>
      <c r="F288" s="24">
        <v>0.56999999999999995</v>
      </c>
      <c r="G288" s="10">
        <v>5109.13</v>
      </c>
      <c r="H288" s="16">
        <f t="shared" si="61"/>
        <v>1.17</v>
      </c>
      <c r="I288" s="16">
        <f>Лист1!F275</f>
        <v>1504</v>
      </c>
      <c r="J288" s="16">
        <f>Лист1!I275</f>
        <v>591.9</v>
      </c>
      <c r="K288" s="16">
        <f>Лист1!R275</f>
        <v>8.25</v>
      </c>
      <c r="L288" s="16">
        <f>Лист1!U275</f>
        <v>1322.76</v>
      </c>
      <c r="M288" s="16">
        <f>Лист1!V275</f>
        <v>31.74</v>
      </c>
      <c r="T288" s="7">
        <v>41548</v>
      </c>
      <c r="U288">
        <f t="shared" si="55"/>
        <v>36.882246501711251</v>
      </c>
      <c r="V288">
        <f t="shared" si="56"/>
        <v>30.675558132792112</v>
      </c>
      <c r="W288">
        <f t="shared" si="57"/>
        <v>10.351978363886836</v>
      </c>
      <c r="X288">
        <f t="shared" si="58"/>
        <v>4.7220819019589859</v>
      </c>
      <c r="Y288">
        <f t="shared" si="59"/>
        <v>13.499999999999998</v>
      </c>
      <c r="Z288">
        <f t="shared" si="60"/>
        <v>29.335705853441183</v>
      </c>
      <c r="AA288">
        <f t="shared" si="62"/>
        <v>13.146853146853147</v>
      </c>
      <c r="AB288">
        <f t="shared" si="63"/>
        <v>32.381421303134744</v>
      </c>
      <c r="AC288">
        <f t="shared" si="64"/>
        <v>8.25</v>
      </c>
      <c r="AD288">
        <f t="shared" si="65"/>
        <v>56.204190372595598</v>
      </c>
      <c r="AE288">
        <f t="shared" si="66"/>
        <v>30.675558132792112</v>
      </c>
    </row>
    <row r="289" spans="1:31" ht="15" thickBot="1" x14ac:dyDescent="0.35">
      <c r="A289" s="7">
        <v>41579</v>
      </c>
      <c r="B289" s="10">
        <v>28276.400000000001</v>
      </c>
      <c r="C289" s="10">
        <v>32.450000000000003</v>
      </c>
      <c r="D289" s="10">
        <v>7479374115</v>
      </c>
      <c r="E289" s="10">
        <v>32310</v>
      </c>
      <c r="F289" s="24">
        <v>0.56000000000000005</v>
      </c>
      <c r="G289" s="10">
        <v>5210.2</v>
      </c>
      <c r="H289" s="16">
        <f t="shared" si="61"/>
        <v>1.1600000000000001</v>
      </c>
      <c r="I289" s="16">
        <f>Лист1!F276</f>
        <v>1821</v>
      </c>
      <c r="J289" s="16">
        <f>Лист1!I276</f>
        <v>586.1</v>
      </c>
      <c r="K289" s="16">
        <f>Лист1!R276</f>
        <v>8.25</v>
      </c>
      <c r="L289" s="16">
        <f>Лист1!U276</f>
        <v>1324.48</v>
      </c>
      <c r="M289" s="16">
        <f>Лист1!V276</f>
        <v>32.450000000000003</v>
      </c>
      <c r="T289" s="7">
        <v>41579</v>
      </c>
      <c r="U289">
        <f t="shared" si="55"/>
        <v>36.783122358478174</v>
      </c>
      <c r="V289">
        <f t="shared" si="56"/>
        <v>31.361747366386396</v>
      </c>
      <c r="W289">
        <f t="shared" si="57"/>
        <v>10.727833169542986</v>
      </c>
      <c r="X289">
        <f t="shared" si="58"/>
        <v>4.1742945623062884</v>
      </c>
      <c r="Y289">
        <f t="shared" si="59"/>
        <v>13.384615384615385</v>
      </c>
      <c r="Z289">
        <f t="shared" si="60"/>
        <v>29.916031621352218</v>
      </c>
      <c r="AA289">
        <f t="shared" si="62"/>
        <v>15.917832167832167</v>
      </c>
      <c r="AB289">
        <f t="shared" si="63"/>
        <v>32.064117293068549</v>
      </c>
      <c r="AC289">
        <f t="shared" si="64"/>
        <v>8.25</v>
      </c>
      <c r="AD289">
        <f t="shared" si="65"/>
        <v>56.277273325996717</v>
      </c>
      <c r="AE289">
        <f t="shared" si="66"/>
        <v>31.361747366386396</v>
      </c>
    </row>
    <row r="290" spans="1:31" ht="15" thickBot="1" x14ac:dyDescent="0.35">
      <c r="A290" s="7">
        <v>41609</v>
      </c>
      <c r="B290" s="10">
        <v>28873.3</v>
      </c>
      <c r="C290" s="10">
        <v>33.26</v>
      </c>
      <c r="D290" s="10">
        <v>3192747255</v>
      </c>
      <c r="E290" s="10">
        <v>20972</v>
      </c>
      <c r="F290" s="24">
        <v>0.51</v>
      </c>
      <c r="G290" s="10">
        <v>5338.13</v>
      </c>
      <c r="H290" s="16">
        <f t="shared" si="61"/>
        <v>1.1099999999999999</v>
      </c>
      <c r="I290" s="16">
        <f>Лист1!F277</f>
        <v>2277</v>
      </c>
      <c r="J290" s="16">
        <f>Лист1!I277</f>
        <v>787.4</v>
      </c>
      <c r="K290" s="16">
        <f>Лист1!R277</f>
        <v>8.25</v>
      </c>
      <c r="L290" s="16">
        <f>Лист1!U277</f>
        <v>1451.43</v>
      </c>
      <c r="M290" s="16">
        <f>Лист1!V277</f>
        <v>33.26</v>
      </c>
      <c r="T290" s="7">
        <v>41609</v>
      </c>
      <c r="U290">
        <f t="shared" si="55"/>
        <v>37.559594813804011</v>
      </c>
      <c r="V290">
        <f t="shared" si="56"/>
        <v>32.14458297090944</v>
      </c>
      <c r="W290">
        <f t="shared" si="57"/>
        <v>4.5794286229732633</v>
      </c>
      <c r="X290">
        <f t="shared" si="58"/>
        <v>2.7094802092444281</v>
      </c>
      <c r="Y290">
        <f t="shared" si="59"/>
        <v>12.807692307692307</v>
      </c>
      <c r="Z290">
        <f t="shared" si="60"/>
        <v>30.650582679914191</v>
      </c>
      <c r="AA290">
        <f t="shared" si="62"/>
        <v>19.903846153846153</v>
      </c>
      <c r="AB290">
        <f t="shared" si="63"/>
        <v>43.07675474588325</v>
      </c>
      <c r="AC290">
        <f t="shared" si="64"/>
        <v>8.25</v>
      </c>
      <c r="AD290">
        <f t="shared" si="65"/>
        <v>61.67139014824793</v>
      </c>
      <c r="AE290">
        <f t="shared" si="66"/>
        <v>32.14458297090944</v>
      </c>
    </row>
    <row r="291" spans="1:31" ht="15" thickBot="1" x14ac:dyDescent="0.35">
      <c r="A291" s="7">
        <v>41640</v>
      </c>
      <c r="B291" s="10">
        <v>31155.599999999999</v>
      </c>
      <c r="C291" s="10">
        <v>33.869999999999997</v>
      </c>
      <c r="D291" s="10">
        <v>7249961710</v>
      </c>
      <c r="E291" s="10">
        <v>45830</v>
      </c>
      <c r="F291" s="24">
        <v>0.59</v>
      </c>
      <c r="G291" s="10">
        <v>5722.24</v>
      </c>
      <c r="H291" s="16">
        <f t="shared" si="61"/>
        <v>1.19</v>
      </c>
      <c r="I291" s="16">
        <f>Лист1!F278</f>
        <v>1110</v>
      </c>
      <c r="J291" s="16">
        <f>Лист1!I278</f>
        <v>263.3</v>
      </c>
      <c r="K291" s="16">
        <f>Лист1!R278</f>
        <v>8.25</v>
      </c>
      <c r="L291" s="16">
        <f>Лист1!U278</f>
        <v>1518.54</v>
      </c>
      <c r="M291" s="16">
        <f>Лист1!V278</f>
        <v>33.869999999999997</v>
      </c>
      <c r="T291" s="7">
        <v>41640</v>
      </c>
      <c r="U291">
        <f t="shared" si="55"/>
        <v>40.528505996230159</v>
      </c>
      <c r="V291">
        <f t="shared" si="56"/>
        <v>32.734125833574943</v>
      </c>
      <c r="W291">
        <f t="shared" si="57"/>
        <v>10.398781838506093</v>
      </c>
      <c r="X291">
        <f t="shared" si="58"/>
        <v>5.9210126830856442</v>
      </c>
      <c r="Y291">
        <f t="shared" si="59"/>
        <v>13.73076923076923</v>
      </c>
      <c r="Z291">
        <f t="shared" si="60"/>
        <v>32.856073238065044</v>
      </c>
      <c r="AA291">
        <f t="shared" si="62"/>
        <v>9.7027972027972034</v>
      </c>
      <c r="AB291">
        <f t="shared" si="63"/>
        <v>14.404507905246458</v>
      </c>
      <c r="AC291">
        <f t="shared" si="64"/>
        <v>8.25</v>
      </c>
      <c r="AD291">
        <f t="shared" si="65"/>
        <v>64.522900033567183</v>
      </c>
      <c r="AE291">
        <f t="shared" si="66"/>
        <v>32.734125833574943</v>
      </c>
    </row>
    <row r="292" spans="1:31" ht="15" thickBot="1" x14ac:dyDescent="0.35">
      <c r="A292" s="7">
        <v>41671</v>
      </c>
      <c r="B292" s="10">
        <v>29861.200000000001</v>
      </c>
      <c r="C292" s="10">
        <v>34.86</v>
      </c>
      <c r="D292" s="10">
        <v>12526204042</v>
      </c>
      <c r="E292" s="10">
        <v>64364</v>
      </c>
      <c r="F292" s="24">
        <v>0.7</v>
      </c>
      <c r="G292" s="10">
        <v>5733.57</v>
      </c>
      <c r="H292" s="16">
        <f t="shared" si="61"/>
        <v>1.2999999999999998</v>
      </c>
      <c r="I292" s="16">
        <f>Лист1!F279</f>
        <v>1258</v>
      </c>
      <c r="J292" s="16">
        <f>Лист1!I279</f>
        <v>286.39999999999998</v>
      </c>
      <c r="K292" s="16">
        <f>Лист1!R279</f>
        <v>8.25</v>
      </c>
      <c r="L292" s="16">
        <f>Лист1!U279</f>
        <v>1425.86</v>
      </c>
      <c r="M292" s="16">
        <f>Лист1!V279</f>
        <v>34.86</v>
      </c>
      <c r="T292" s="7">
        <v>41671</v>
      </c>
      <c r="U292">
        <f t="shared" ref="U292:U355" si="67">100/(B$400/B292)</f>
        <v>38.844696403042413</v>
      </c>
      <c r="V292">
        <f t="shared" ref="V292:V355" si="68">100/(C$400/C292)</f>
        <v>33.690924905769791</v>
      </c>
      <c r="W292">
        <f t="shared" ref="W292:W355" si="69">100/(D$400/D292)</f>
        <v>17.966613936416394</v>
      </c>
      <c r="X292">
        <f t="shared" ref="X292:X355" si="70">100/(E$400/E292)</f>
        <v>8.3155151720297731</v>
      </c>
      <c r="Y292">
        <f t="shared" ref="Y292:Y355" si="71">300/(F$400/H292)</f>
        <v>14.999999999999998</v>
      </c>
      <c r="Z292">
        <f t="shared" ref="Z292:Z355" si="72">100/(G$400/G292)</f>
        <v>32.92112806096435</v>
      </c>
      <c r="AA292">
        <f t="shared" si="62"/>
        <v>10.996503496503497</v>
      </c>
      <c r="AB292">
        <f t="shared" si="63"/>
        <v>15.668253186716996</v>
      </c>
      <c r="AC292">
        <f t="shared" si="64"/>
        <v>8.25</v>
      </c>
      <c r="AD292">
        <f t="shared" si="65"/>
        <v>60.584918567744076</v>
      </c>
      <c r="AE292">
        <f t="shared" si="66"/>
        <v>33.690924905769791</v>
      </c>
    </row>
    <row r="293" spans="1:31" ht="15" thickBot="1" x14ac:dyDescent="0.35">
      <c r="A293" s="7">
        <v>41699</v>
      </c>
      <c r="B293" s="10">
        <v>30169</v>
      </c>
      <c r="C293" s="10">
        <v>36.17</v>
      </c>
      <c r="D293" s="10">
        <v>9202294959</v>
      </c>
      <c r="E293" s="10">
        <v>59235</v>
      </c>
      <c r="F293" s="24">
        <v>1.02</v>
      </c>
      <c r="G293" s="10">
        <v>5754.95</v>
      </c>
      <c r="H293" s="16">
        <f t="shared" ref="H293:H356" si="73">F293+0.6</f>
        <v>1.62</v>
      </c>
      <c r="I293" s="16">
        <f>Лист1!F280</f>
        <v>1362</v>
      </c>
      <c r="J293" s="16">
        <f>Лист1!I280</f>
        <v>384.5</v>
      </c>
      <c r="K293" s="16">
        <f>Лист1!R280</f>
        <v>8.25</v>
      </c>
      <c r="L293" s="16">
        <f>Лист1!U280</f>
        <v>1431.11</v>
      </c>
      <c r="M293" s="16">
        <f>Лист1!V280</f>
        <v>36.17</v>
      </c>
      <c r="T293" s="7">
        <v>41699</v>
      </c>
      <c r="U293">
        <f t="shared" si="67"/>
        <v>39.245095501298891</v>
      </c>
      <c r="V293">
        <f t="shared" si="68"/>
        <v>34.956992364936696</v>
      </c>
      <c r="W293">
        <f t="shared" si="69"/>
        <v>13.199056977119591</v>
      </c>
      <c r="X293">
        <f t="shared" si="70"/>
        <v>7.6528733642281948</v>
      </c>
      <c r="Y293">
        <f t="shared" si="71"/>
        <v>18.692307692307693</v>
      </c>
      <c r="Z293">
        <f t="shared" si="72"/>
        <v>33.043888176903181</v>
      </c>
      <c r="AA293">
        <f t="shared" ref="AA293:AA356" si="74">100/(I$400/I293)</f>
        <v>11.905594405594407</v>
      </c>
      <c r="AB293">
        <f t="shared" ref="AB293:AB356" si="75">100/(J$400/J293)</f>
        <v>21.03506756387111</v>
      </c>
      <c r="AC293">
        <f t="shared" ref="AC293:AC356" si="76">100/(K$400/K293)</f>
        <v>8.25</v>
      </c>
      <c r="AD293">
        <f t="shared" ref="AD293:AD356" si="77">100/(L$400/L293)</f>
        <v>60.807991535974239</v>
      </c>
      <c r="AE293">
        <f t="shared" ref="AE293:AE356" si="78">100/(M$400/M293)</f>
        <v>34.956992364936696</v>
      </c>
    </row>
    <row r="294" spans="1:31" ht="15" thickBot="1" x14ac:dyDescent="0.35">
      <c r="A294" s="7">
        <v>41730</v>
      </c>
      <c r="B294" s="10">
        <v>29519.3</v>
      </c>
      <c r="C294" s="10">
        <v>35.619999999999997</v>
      </c>
      <c r="D294" s="10">
        <v>4217126105</v>
      </c>
      <c r="E294" s="10">
        <v>35582</v>
      </c>
      <c r="F294" s="24">
        <v>0.9</v>
      </c>
      <c r="G294" s="10">
        <v>5707.24</v>
      </c>
      <c r="H294" s="16">
        <f t="shared" si="73"/>
        <v>1.5</v>
      </c>
      <c r="I294" s="16">
        <f>Лист1!F281</f>
        <v>943</v>
      </c>
      <c r="J294" s="16">
        <f>Лист1!I281</f>
        <v>402.5</v>
      </c>
      <c r="K294" s="16">
        <f>Лист1!R281</f>
        <v>8.25</v>
      </c>
      <c r="L294" s="16">
        <f>Лист1!U281</f>
        <v>1394.49</v>
      </c>
      <c r="M294" s="16">
        <f>Лист1!V281</f>
        <v>35.619999999999997</v>
      </c>
      <c r="T294" s="7">
        <v>41730</v>
      </c>
      <c r="U294">
        <f t="shared" si="67"/>
        <v>38.399938600268229</v>
      </c>
      <c r="V294">
        <f t="shared" si="68"/>
        <v>34.425437324828451</v>
      </c>
      <c r="W294">
        <f t="shared" si="69"/>
        <v>6.0487180630039408</v>
      </c>
      <c r="X294">
        <f t="shared" si="70"/>
        <v>4.5970210187552567</v>
      </c>
      <c r="Y294">
        <f t="shared" si="71"/>
        <v>17.30769230769231</v>
      </c>
      <c r="Z294">
        <f t="shared" si="72"/>
        <v>32.769945935020964</v>
      </c>
      <c r="AA294">
        <f t="shared" si="74"/>
        <v>8.2430069930069934</v>
      </c>
      <c r="AB294">
        <f t="shared" si="75"/>
        <v>22.019804146835167</v>
      </c>
      <c r="AC294">
        <f t="shared" si="76"/>
        <v>8.25</v>
      </c>
      <c r="AD294">
        <f t="shared" si="77"/>
        <v>59.252004469957384</v>
      </c>
      <c r="AE294">
        <f t="shared" si="78"/>
        <v>34.425437324828451</v>
      </c>
    </row>
    <row r="295" spans="1:31" ht="15" thickBot="1" x14ac:dyDescent="0.35">
      <c r="A295" s="7">
        <v>41760</v>
      </c>
      <c r="B295" s="10">
        <v>29879</v>
      </c>
      <c r="C295" s="10">
        <v>34.78</v>
      </c>
      <c r="D295" s="10">
        <v>5645702750</v>
      </c>
      <c r="E295" s="10">
        <v>38586</v>
      </c>
      <c r="F295" s="24">
        <v>0.9</v>
      </c>
      <c r="G295" s="10">
        <v>5714.97</v>
      </c>
      <c r="H295" s="16">
        <f t="shared" si="73"/>
        <v>1.5</v>
      </c>
      <c r="I295" s="16">
        <f>Лист1!F282</f>
        <v>934</v>
      </c>
      <c r="J295" s="16">
        <f>Лист1!I282</f>
        <v>441.8</v>
      </c>
      <c r="K295" s="16">
        <f>Лист1!R282</f>
        <v>8.25</v>
      </c>
      <c r="L295" s="16">
        <f>Лист1!U282</f>
        <v>1347.41</v>
      </c>
      <c r="M295" s="16">
        <f>Лист1!V282</f>
        <v>34.78</v>
      </c>
      <c r="T295" s="7">
        <v>41760</v>
      </c>
      <c r="U295">
        <f t="shared" si="67"/>
        <v>38.867851386632289</v>
      </c>
      <c r="V295">
        <f t="shared" si="68"/>
        <v>33.613607809026774</v>
      </c>
      <c r="W295">
        <f t="shared" si="69"/>
        <v>8.0977574186807555</v>
      </c>
      <c r="X295">
        <f t="shared" si="70"/>
        <v>4.9851231810941012</v>
      </c>
      <c r="Y295">
        <f t="shared" si="71"/>
        <v>17.30769230769231</v>
      </c>
      <c r="Z295">
        <f t="shared" si="72"/>
        <v>32.814330205189684</v>
      </c>
      <c r="AA295">
        <f t="shared" si="74"/>
        <v>8.164335664335665</v>
      </c>
      <c r="AB295">
        <f t="shared" si="75"/>
        <v>24.169812352973359</v>
      </c>
      <c r="AC295">
        <f t="shared" si="76"/>
        <v>8.25</v>
      </c>
      <c r="AD295">
        <f t="shared" si="77"/>
        <v>57.251571071047692</v>
      </c>
      <c r="AE295">
        <f t="shared" si="78"/>
        <v>33.613607809026774</v>
      </c>
    </row>
    <row r="296" spans="1:31" ht="15" thickBot="1" x14ac:dyDescent="0.35">
      <c r="A296" s="7">
        <v>41791</v>
      </c>
      <c r="B296" s="10">
        <v>29890.799999999999</v>
      </c>
      <c r="C296" s="10">
        <v>34.28</v>
      </c>
      <c r="D296" s="10">
        <v>5298188368</v>
      </c>
      <c r="E296" s="10">
        <v>33468</v>
      </c>
      <c r="F296" s="24">
        <v>0.62</v>
      </c>
      <c r="G296" s="10">
        <v>5739.11</v>
      </c>
      <c r="H296" s="16">
        <f t="shared" si="73"/>
        <v>1.22</v>
      </c>
      <c r="I296" s="16">
        <f>Лист1!F283</f>
        <v>850</v>
      </c>
      <c r="J296" s="16">
        <f>Лист1!I283</f>
        <v>568.70000000000005</v>
      </c>
      <c r="K296" s="16">
        <f>Лист1!R283</f>
        <v>8.25</v>
      </c>
      <c r="L296" s="16">
        <f>Лист1!U283</f>
        <v>1077.8900000000001</v>
      </c>
      <c r="M296" s="16">
        <f>Лист1!V283</f>
        <v>34.28</v>
      </c>
      <c r="T296" s="7">
        <v>41791</v>
      </c>
      <c r="U296">
        <f t="shared" si="67"/>
        <v>38.883201319573892</v>
      </c>
      <c r="V296">
        <f t="shared" si="68"/>
        <v>33.130375954382913</v>
      </c>
      <c r="W296">
        <f t="shared" si="69"/>
        <v>7.5993097869950885</v>
      </c>
      <c r="X296">
        <f t="shared" si="70"/>
        <v>4.3239025196925676</v>
      </c>
      <c r="Y296">
        <f t="shared" si="71"/>
        <v>14.076923076923077</v>
      </c>
      <c r="Z296">
        <f t="shared" si="72"/>
        <v>32.952937744888629</v>
      </c>
      <c r="AA296">
        <f t="shared" si="74"/>
        <v>7.43006993006993</v>
      </c>
      <c r="AB296">
        <f t="shared" si="75"/>
        <v>31.11220526286996</v>
      </c>
      <c r="AC296">
        <f t="shared" si="76"/>
        <v>8.25</v>
      </c>
      <c r="AD296">
        <f t="shared" si="77"/>
        <v>45.799642233449056</v>
      </c>
      <c r="AE296">
        <f t="shared" si="78"/>
        <v>33.130375954382913</v>
      </c>
    </row>
    <row r="297" spans="1:31" ht="15" thickBot="1" x14ac:dyDescent="0.35">
      <c r="A297" s="7">
        <v>41821</v>
      </c>
      <c r="B297" s="10">
        <v>30073.1</v>
      </c>
      <c r="C297" s="10">
        <v>35.08</v>
      </c>
      <c r="D297" s="10">
        <v>5475432959</v>
      </c>
      <c r="E297" s="10">
        <v>37624</v>
      </c>
      <c r="F297" s="24">
        <v>0.49</v>
      </c>
      <c r="G297" s="10">
        <v>5757.2</v>
      </c>
      <c r="H297" s="16">
        <f t="shared" si="73"/>
        <v>1.0899999999999999</v>
      </c>
      <c r="I297" s="16">
        <f>Лист1!F284</f>
        <v>755</v>
      </c>
      <c r="J297" s="16">
        <f>Лист1!I284</f>
        <v>568.70000000000005</v>
      </c>
      <c r="K297" s="16">
        <f>Лист1!R284</f>
        <v>8.25</v>
      </c>
      <c r="L297" s="16">
        <f>Лист1!U284</f>
        <v>1153.3599999999999</v>
      </c>
      <c r="M297" s="16">
        <f>Лист1!V284</f>
        <v>35.08</v>
      </c>
      <c r="T297" s="7">
        <v>41821</v>
      </c>
      <c r="U297">
        <f t="shared" si="67"/>
        <v>39.120344775103966</v>
      </c>
      <c r="V297">
        <f t="shared" si="68"/>
        <v>33.903546921813081</v>
      </c>
      <c r="W297">
        <f t="shared" si="69"/>
        <v>7.853535658467206</v>
      </c>
      <c r="X297">
        <f t="shared" si="70"/>
        <v>4.8608374686540321</v>
      </c>
      <c r="Y297">
        <f t="shared" si="71"/>
        <v>12.576923076923075</v>
      </c>
      <c r="Z297">
        <f t="shared" si="72"/>
        <v>33.056807272359791</v>
      </c>
      <c r="AA297">
        <f t="shared" si="74"/>
        <v>6.59965034965035</v>
      </c>
      <c r="AB297">
        <f t="shared" si="75"/>
        <v>31.11220526286996</v>
      </c>
      <c r="AC297">
        <f t="shared" si="76"/>
        <v>8.25</v>
      </c>
      <c r="AD297">
        <f t="shared" si="77"/>
        <v>49.006369264369084</v>
      </c>
      <c r="AE297">
        <f t="shared" si="78"/>
        <v>33.903546921813081</v>
      </c>
    </row>
    <row r="298" spans="1:31" ht="15" thickBot="1" x14ac:dyDescent="0.35">
      <c r="A298" s="7">
        <v>41852</v>
      </c>
      <c r="B298" s="10">
        <v>30178.3</v>
      </c>
      <c r="C298" s="10">
        <v>36.04</v>
      </c>
      <c r="D298" s="10">
        <v>4850207669</v>
      </c>
      <c r="E298" s="10">
        <v>30846</v>
      </c>
      <c r="F298" s="24">
        <v>0.24</v>
      </c>
      <c r="G298" s="10">
        <v>5791.26</v>
      </c>
      <c r="H298" s="16">
        <f t="shared" si="73"/>
        <v>0.84</v>
      </c>
      <c r="I298" s="16">
        <f>Лист1!F285</f>
        <v>1147</v>
      </c>
      <c r="J298" s="16">
        <f>Лист1!I285</f>
        <v>572.70000000000005</v>
      </c>
      <c r="K298" s="16">
        <f>Лист1!R285</f>
        <v>8.25</v>
      </c>
      <c r="L298" s="16">
        <f>Лист1!U285</f>
        <v>1295.75</v>
      </c>
      <c r="M298" s="16">
        <f>Лист1!V285</f>
        <v>36.04</v>
      </c>
      <c r="T298" s="7">
        <v>41852</v>
      </c>
      <c r="U298">
        <f t="shared" si="67"/>
        <v>39.257193329803712</v>
      </c>
      <c r="V298">
        <f t="shared" si="68"/>
        <v>34.831352082729296</v>
      </c>
      <c r="W298">
        <f t="shared" si="69"/>
        <v>6.9567610752774831</v>
      </c>
      <c r="X298">
        <f t="shared" si="70"/>
        <v>3.9851528959733753</v>
      </c>
      <c r="Y298">
        <f t="shared" si="71"/>
        <v>9.6923076923076916</v>
      </c>
      <c r="Z298">
        <f t="shared" si="72"/>
        <v>33.252373668471897</v>
      </c>
      <c r="AA298">
        <f t="shared" si="74"/>
        <v>10.026223776223777</v>
      </c>
      <c r="AB298">
        <f t="shared" si="75"/>
        <v>31.331035614639749</v>
      </c>
      <c r="AC298">
        <f t="shared" si="76"/>
        <v>8.25</v>
      </c>
      <c r="AD298">
        <f t="shared" si="77"/>
        <v>55.056533063662904</v>
      </c>
      <c r="AE298">
        <f t="shared" si="78"/>
        <v>34.831352082729296</v>
      </c>
    </row>
    <row r="299" spans="1:31" ht="15" thickBot="1" x14ac:dyDescent="0.35">
      <c r="A299" s="7">
        <v>41883</v>
      </c>
      <c r="B299" s="10">
        <v>30338.7</v>
      </c>
      <c r="C299" s="10">
        <v>38.299999999999997</v>
      </c>
      <c r="D299" s="10">
        <v>7054073290</v>
      </c>
      <c r="E299" s="10">
        <v>46979</v>
      </c>
      <c r="F299" s="24">
        <v>0.65</v>
      </c>
      <c r="G299" s="10">
        <v>5742.74</v>
      </c>
      <c r="H299" s="16">
        <f t="shared" si="73"/>
        <v>1.25</v>
      </c>
      <c r="I299" s="16">
        <f>Лист1!F286</f>
        <v>1063</v>
      </c>
      <c r="J299" s="16">
        <f>Лист1!I286</f>
        <v>615.20000000000005</v>
      </c>
      <c r="K299" s="16">
        <f>Лист1!R286</f>
        <v>8.25</v>
      </c>
      <c r="L299" s="16">
        <f>Лист1!U286</f>
        <v>1383.02</v>
      </c>
      <c r="M299" s="16">
        <f>Лист1!V286</f>
        <v>38.299999999999997</v>
      </c>
      <c r="T299" s="7">
        <v>41883</v>
      </c>
      <c r="U299">
        <f t="shared" si="67"/>
        <v>39.465848350467589</v>
      </c>
      <c r="V299">
        <f t="shared" si="68"/>
        <v>37.015560065719527</v>
      </c>
      <c r="W299">
        <f t="shared" si="69"/>
        <v>10.11781470712663</v>
      </c>
      <c r="X299">
        <f t="shared" si="70"/>
        <v>6.0694578843264342</v>
      </c>
      <c r="Y299">
        <f t="shared" si="71"/>
        <v>14.423076923076923</v>
      </c>
      <c r="Z299">
        <f t="shared" si="72"/>
        <v>32.973780552225293</v>
      </c>
      <c r="AA299">
        <f t="shared" si="74"/>
        <v>9.2919580419580416</v>
      </c>
      <c r="AB299">
        <f t="shared" si="75"/>
        <v>33.656108102193777</v>
      </c>
      <c r="AC299">
        <f t="shared" si="76"/>
        <v>8.25</v>
      </c>
      <c r="AD299">
        <f t="shared" si="77"/>
        <v>58.764643146985968</v>
      </c>
      <c r="AE299">
        <f t="shared" si="78"/>
        <v>37.015560065719527</v>
      </c>
    </row>
    <row r="300" spans="1:31" ht="15" thickBot="1" x14ac:dyDescent="0.35">
      <c r="A300" s="7">
        <v>41913</v>
      </c>
      <c r="B300" s="10">
        <v>30297.599999999999</v>
      </c>
      <c r="C300" s="10">
        <v>42.39</v>
      </c>
      <c r="D300" s="10">
        <v>10382332134</v>
      </c>
      <c r="E300" s="10">
        <v>72832</v>
      </c>
      <c r="F300" s="24">
        <v>0.82</v>
      </c>
      <c r="G300" s="10">
        <v>5739.13</v>
      </c>
      <c r="H300" s="16">
        <f t="shared" si="73"/>
        <v>1.42</v>
      </c>
      <c r="I300" s="16">
        <f>Лист1!F287</f>
        <v>1428</v>
      </c>
      <c r="J300" s="16">
        <f>Лист1!I287</f>
        <v>603.20000000000005</v>
      </c>
      <c r="K300" s="16">
        <f>Лист1!R287</f>
        <v>8.25</v>
      </c>
      <c r="L300" s="16">
        <f>Лист1!U287</f>
        <v>1266.8800000000001</v>
      </c>
      <c r="M300" s="16">
        <f>Лист1!V287</f>
        <v>42.39</v>
      </c>
      <c r="T300" s="7">
        <v>41913</v>
      </c>
      <c r="U300">
        <f t="shared" si="67"/>
        <v>39.412383753526903</v>
      </c>
      <c r="V300">
        <f t="shared" si="68"/>
        <v>40.968396636706295</v>
      </c>
      <c r="W300">
        <f t="shared" si="69"/>
        <v>14.891610625675623</v>
      </c>
      <c r="X300">
        <f t="shared" si="70"/>
        <v>9.409539509807848</v>
      </c>
      <c r="Y300">
        <f t="shared" si="71"/>
        <v>16.384615384615383</v>
      </c>
      <c r="Z300">
        <f t="shared" si="72"/>
        <v>32.953052581292688</v>
      </c>
      <c r="AA300">
        <f t="shared" si="74"/>
        <v>12.482517482517483</v>
      </c>
      <c r="AB300">
        <f t="shared" si="75"/>
        <v>32.999617046884403</v>
      </c>
      <c r="AC300">
        <f t="shared" si="76"/>
        <v>8.25</v>
      </c>
      <c r="AD300">
        <f t="shared" si="77"/>
        <v>53.829844188842962</v>
      </c>
      <c r="AE300">
        <f t="shared" si="78"/>
        <v>40.968396636706295</v>
      </c>
    </row>
    <row r="301" spans="1:31" ht="15" thickBot="1" x14ac:dyDescent="0.35">
      <c r="A301" s="7">
        <v>41944</v>
      </c>
      <c r="B301" s="10">
        <v>29831.200000000001</v>
      </c>
      <c r="C301" s="10">
        <v>47.33</v>
      </c>
      <c r="D301" s="10">
        <v>6297420126</v>
      </c>
      <c r="E301" s="10">
        <v>44387</v>
      </c>
      <c r="F301" s="24">
        <v>1.28</v>
      </c>
      <c r="G301" s="10">
        <v>5753.84</v>
      </c>
      <c r="H301" s="16">
        <f t="shared" si="73"/>
        <v>1.88</v>
      </c>
      <c r="I301" s="16">
        <f>Лист1!F288</f>
        <v>1153</v>
      </c>
      <c r="J301" s="16">
        <f>Лист1!I288</f>
        <v>600.5</v>
      </c>
      <c r="K301" s="16">
        <f>Лист1!R288</f>
        <v>8.25</v>
      </c>
      <c r="L301" s="16">
        <f>Лист1!U288</f>
        <v>1251.69</v>
      </c>
      <c r="M301" s="16">
        <f>Лист1!V288</f>
        <v>47.33</v>
      </c>
      <c r="T301" s="7">
        <v>41944</v>
      </c>
      <c r="U301">
        <f t="shared" si="67"/>
        <v>38.805671149801036</v>
      </c>
      <c r="V301">
        <f t="shared" si="68"/>
        <v>45.742727360587608</v>
      </c>
      <c r="W301">
        <f t="shared" si="69"/>
        <v>9.032530191899669</v>
      </c>
      <c r="X301">
        <f t="shared" si="70"/>
        <v>5.7345841144255401</v>
      </c>
      <c r="Y301">
        <f t="shared" si="71"/>
        <v>21.69230769230769</v>
      </c>
      <c r="Z301">
        <f t="shared" si="72"/>
        <v>33.037514756477918</v>
      </c>
      <c r="AA301">
        <f t="shared" si="74"/>
        <v>10.07867132867133</v>
      </c>
      <c r="AB301">
        <f t="shared" si="75"/>
        <v>32.851906559439797</v>
      </c>
      <c r="AC301">
        <f t="shared" si="76"/>
        <v>8.25</v>
      </c>
      <c r="AD301">
        <f t="shared" si="77"/>
        <v>53.184419734097027</v>
      </c>
      <c r="AE301">
        <f t="shared" si="78"/>
        <v>45.742727360587608</v>
      </c>
    </row>
    <row r="302" spans="1:31" ht="15" thickBot="1" x14ac:dyDescent="0.35">
      <c r="A302" s="7">
        <v>41974</v>
      </c>
      <c r="B302" s="10">
        <v>30141.9</v>
      </c>
      <c r="C302" s="10">
        <v>55.77</v>
      </c>
      <c r="D302" s="10">
        <v>3288037801</v>
      </c>
      <c r="E302" s="10">
        <v>35117</v>
      </c>
      <c r="F302" s="24">
        <v>2.62</v>
      </c>
      <c r="G302" s="10">
        <v>5759.2</v>
      </c>
      <c r="H302" s="16">
        <f t="shared" si="73"/>
        <v>3.22</v>
      </c>
      <c r="I302" s="16">
        <f>Лист1!F289</f>
        <v>782</v>
      </c>
      <c r="J302" s="16">
        <f>Лист1!I289</f>
        <v>817.7</v>
      </c>
      <c r="K302" s="16">
        <f>Лист1!R289</f>
        <v>8.25</v>
      </c>
      <c r="L302" s="16">
        <f>Лист1!U289</f>
        <v>1189.23</v>
      </c>
      <c r="M302" s="16">
        <f>Лист1!V289</f>
        <v>55.77</v>
      </c>
      <c r="T302" s="7">
        <v>41974</v>
      </c>
      <c r="U302">
        <f t="shared" si="67"/>
        <v>39.209842689204187</v>
      </c>
      <c r="V302">
        <f t="shared" si="68"/>
        <v>53.899681066975937</v>
      </c>
      <c r="W302">
        <f t="shared" si="69"/>
        <v>4.7161059791804494</v>
      </c>
      <c r="X302">
        <f t="shared" si="70"/>
        <v>4.5369452845716465</v>
      </c>
      <c r="Y302">
        <f t="shared" si="71"/>
        <v>37.15384615384616</v>
      </c>
      <c r="Z302">
        <f t="shared" si="72"/>
        <v>33.068290912765669</v>
      </c>
      <c r="AA302">
        <f t="shared" si="74"/>
        <v>6.8356643356643358</v>
      </c>
      <c r="AB302">
        <f t="shared" si="75"/>
        <v>44.734394660539422</v>
      </c>
      <c r="AC302">
        <f t="shared" si="76"/>
        <v>8.25</v>
      </c>
      <c r="AD302">
        <f t="shared" si="77"/>
        <v>50.530488763495924</v>
      </c>
      <c r="AE302">
        <f t="shared" si="78"/>
        <v>53.899681066975937</v>
      </c>
    </row>
    <row r="303" spans="1:31" ht="15" thickBot="1" x14ac:dyDescent="0.35">
      <c r="A303" s="7">
        <v>42005</v>
      </c>
      <c r="B303" s="10">
        <v>31615.7</v>
      </c>
      <c r="C303" s="10">
        <v>65.150000000000006</v>
      </c>
      <c r="D303" s="10">
        <v>6029895954</v>
      </c>
      <c r="E303" s="10">
        <v>57595</v>
      </c>
      <c r="F303" s="24">
        <v>3.85</v>
      </c>
      <c r="G303" s="10">
        <v>7241.17</v>
      </c>
      <c r="H303" s="16">
        <f t="shared" si="73"/>
        <v>4.45</v>
      </c>
      <c r="I303" s="16">
        <f>Лист1!F290</f>
        <v>608</v>
      </c>
      <c r="J303" s="16">
        <f>Лист1!I290</f>
        <v>305.2</v>
      </c>
      <c r="K303" s="16">
        <f>Лист1!R290</f>
        <v>8.25</v>
      </c>
      <c r="L303" s="16">
        <f>Лист1!U290</f>
        <v>765.37</v>
      </c>
      <c r="M303" s="16">
        <f>Лист1!V290</f>
        <v>65.150000000000006</v>
      </c>
      <c r="T303" s="7">
        <v>42005</v>
      </c>
      <c r="U303">
        <f t="shared" si="67"/>
        <v>41.127023296775342</v>
      </c>
      <c r="V303">
        <f t="shared" si="68"/>
        <v>62.965110660094723</v>
      </c>
      <c r="W303">
        <f t="shared" si="69"/>
        <v>8.6488143031222418</v>
      </c>
      <c r="X303">
        <f t="shared" si="70"/>
        <v>7.4409933554946042</v>
      </c>
      <c r="Y303">
        <f t="shared" si="71"/>
        <v>51.346153846153847</v>
      </c>
      <c r="Z303">
        <f t="shared" si="72"/>
        <v>41.577496198915021</v>
      </c>
      <c r="AA303">
        <f t="shared" si="74"/>
        <v>5.314685314685315</v>
      </c>
      <c r="AB303">
        <f t="shared" si="75"/>
        <v>16.696755840035014</v>
      </c>
      <c r="AC303">
        <f t="shared" si="76"/>
        <v>8.25</v>
      </c>
      <c r="AD303">
        <f t="shared" si="77"/>
        <v>32.520639560822438</v>
      </c>
      <c r="AE303">
        <f t="shared" si="78"/>
        <v>62.965110660094723</v>
      </c>
    </row>
    <row r="304" spans="1:31" ht="15" thickBot="1" x14ac:dyDescent="0.35">
      <c r="A304" s="7">
        <v>42036</v>
      </c>
      <c r="B304" s="10">
        <v>31033.7</v>
      </c>
      <c r="C304" s="10">
        <v>64.52</v>
      </c>
      <c r="D304" s="10">
        <v>5572134742</v>
      </c>
      <c r="E304" s="10">
        <v>48001</v>
      </c>
      <c r="F304" s="24">
        <v>2.2200000000000002</v>
      </c>
      <c r="G304" s="10">
        <v>7240.9</v>
      </c>
      <c r="H304" s="16">
        <f t="shared" si="73"/>
        <v>2.8200000000000003</v>
      </c>
      <c r="I304" s="16">
        <f>Лист1!F291</f>
        <v>540</v>
      </c>
      <c r="J304" s="16">
        <f>Лист1!I291</f>
        <v>358.4</v>
      </c>
      <c r="K304" s="16">
        <f>Лист1!R291</f>
        <v>8.25</v>
      </c>
      <c r="L304" s="16">
        <f>Лист1!U291</f>
        <v>910.42</v>
      </c>
      <c r="M304" s="16">
        <f>Лист1!V291</f>
        <v>64.52</v>
      </c>
      <c r="T304" s="7">
        <v>42036</v>
      </c>
      <c r="U304">
        <f t="shared" si="67"/>
        <v>40.369933383892715</v>
      </c>
      <c r="V304">
        <f t="shared" si="68"/>
        <v>62.356238523243448</v>
      </c>
      <c r="W304">
        <f t="shared" si="69"/>
        <v>7.9922371833903707</v>
      </c>
      <c r="X304">
        <f t="shared" si="70"/>
        <v>6.2014953044030987</v>
      </c>
      <c r="Y304">
        <f t="shared" si="71"/>
        <v>32.53846153846154</v>
      </c>
      <c r="Z304">
        <f t="shared" si="72"/>
        <v>41.57594590746023</v>
      </c>
      <c r="AA304">
        <f t="shared" si="74"/>
        <v>4.72027972027972</v>
      </c>
      <c r="AB304">
        <f t="shared" si="75"/>
        <v>19.607199518573225</v>
      </c>
      <c r="AC304">
        <f t="shared" si="76"/>
        <v>8.25</v>
      </c>
      <c r="AD304">
        <f t="shared" si="77"/>
        <v>38.683826997352867</v>
      </c>
      <c r="AE304">
        <f t="shared" si="78"/>
        <v>62.356238523243448</v>
      </c>
    </row>
    <row r="305" spans="1:31" ht="15" thickBot="1" x14ac:dyDescent="0.35">
      <c r="A305" s="7">
        <v>42064</v>
      </c>
      <c r="B305" s="10">
        <v>31225</v>
      </c>
      <c r="C305" s="10">
        <v>60.36</v>
      </c>
      <c r="D305" s="10">
        <v>5077441925</v>
      </c>
      <c r="E305" s="10">
        <v>42750</v>
      </c>
      <c r="F305" s="24">
        <v>1.21</v>
      </c>
      <c r="G305" s="10">
        <v>7159.78</v>
      </c>
      <c r="H305" s="16">
        <f t="shared" si="73"/>
        <v>1.81</v>
      </c>
      <c r="I305" s="16">
        <f>Лист1!F292</f>
        <v>602</v>
      </c>
      <c r="J305" s="16">
        <f>Лист1!I292</f>
        <v>451.8</v>
      </c>
      <c r="K305" s="16">
        <f>Лист1!R292</f>
        <v>8.25</v>
      </c>
      <c r="L305" s="16">
        <f>Лист1!U292</f>
        <v>822.76</v>
      </c>
      <c r="M305" s="16">
        <f>Лист1!V292</f>
        <v>60.36</v>
      </c>
      <c r="T305" s="7">
        <v>42064</v>
      </c>
      <c r="U305">
        <f t="shared" si="67"/>
        <v>40.618784415395204</v>
      </c>
      <c r="V305">
        <f t="shared" si="68"/>
        <v>58.335749492606553</v>
      </c>
      <c r="W305">
        <f t="shared" si="69"/>
        <v>7.2826882386058038</v>
      </c>
      <c r="X305">
        <f t="shared" si="70"/>
        <v>5.5230916910737804</v>
      </c>
      <c r="Y305">
        <f t="shared" si="71"/>
        <v>20.884615384615383</v>
      </c>
      <c r="Z305">
        <f t="shared" si="72"/>
        <v>41.110169452597823</v>
      </c>
      <c r="AA305">
        <f t="shared" si="74"/>
        <v>5.2622377622377625</v>
      </c>
      <c r="AB305">
        <f t="shared" si="75"/>
        <v>24.716888232397832</v>
      </c>
      <c r="AC305">
        <f t="shared" si="76"/>
        <v>8.25</v>
      </c>
      <c r="AD305">
        <f t="shared" si="77"/>
        <v>34.959145779246995</v>
      </c>
      <c r="AE305">
        <f t="shared" si="78"/>
        <v>58.335749492606553</v>
      </c>
    </row>
    <row r="306" spans="1:31" ht="15" thickBot="1" x14ac:dyDescent="0.35">
      <c r="A306" s="7">
        <v>42095</v>
      </c>
      <c r="B306" s="10">
        <v>31028.799999999999</v>
      </c>
      <c r="C306" s="10">
        <v>53.22</v>
      </c>
      <c r="D306" s="10">
        <v>4663750644</v>
      </c>
      <c r="E306" s="10">
        <v>40111</v>
      </c>
      <c r="F306" s="24">
        <v>0.46</v>
      </c>
      <c r="G306" s="10">
        <v>6986.48</v>
      </c>
      <c r="H306" s="16">
        <f t="shared" si="73"/>
        <v>1.06</v>
      </c>
      <c r="I306" s="16">
        <f>Лист1!F293</f>
        <v>591</v>
      </c>
      <c r="J306" s="16">
        <f>Лист1!I293</f>
        <v>457</v>
      </c>
      <c r="K306" s="16">
        <f>Лист1!R293</f>
        <v>8.25</v>
      </c>
      <c r="L306" s="16">
        <f>Лист1!U293</f>
        <v>1003.42</v>
      </c>
      <c r="M306" s="16">
        <f>Лист1!V293</f>
        <v>53.22</v>
      </c>
      <c r="T306" s="7">
        <v>42095</v>
      </c>
      <c r="U306">
        <f t="shared" si="67"/>
        <v>40.363559259196627</v>
      </c>
      <c r="V306">
        <f t="shared" si="68"/>
        <v>51.435198608292261</v>
      </c>
      <c r="W306">
        <f t="shared" si="69"/>
        <v>6.6893216041755208</v>
      </c>
      <c r="X306">
        <f t="shared" si="70"/>
        <v>5.1821457501908856</v>
      </c>
      <c r="Y306">
        <f t="shared" si="71"/>
        <v>12.230769230769232</v>
      </c>
      <c r="Z306">
        <f t="shared" si="72"/>
        <v>40.115112011428508</v>
      </c>
      <c r="AA306">
        <f t="shared" si="74"/>
        <v>5.1660839160839158</v>
      </c>
      <c r="AB306">
        <f t="shared" si="75"/>
        <v>25.001367689698561</v>
      </c>
      <c r="AC306">
        <f t="shared" si="76"/>
        <v>8.25</v>
      </c>
      <c r="AD306">
        <f t="shared" si="77"/>
        <v>42.635405291715713</v>
      </c>
      <c r="AE306">
        <f t="shared" si="78"/>
        <v>51.435198608292261</v>
      </c>
    </row>
    <row r="307" spans="1:31" ht="15" thickBot="1" x14ac:dyDescent="0.35">
      <c r="A307" s="7">
        <v>42125</v>
      </c>
      <c r="B307" s="10">
        <v>31696.9</v>
      </c>
      <c r="C307" s="10">
        <v>50.47</v>
      </c>
      <c r="D307" s="10">
        <v>8210669738</v>
      </c>
      <c r="E307" s="10">
        <v>66235</v>
      </c>
      <c r="F307" s="24">
        <v>0.35</v>
      </c>
      <c r="G307" s="10">
        <v>7100.31</v>
      </c>
      <c r="H307" s="16">
        <f t="shared" si="73"/>
        <v>0.95</v>
      </c>
      <c r="I307" s="16">
        <f>Лист1!F294</f>
        <v>589</v>
      </c>
      <c r="J307" s="16">
        <f>Лист1!I294</f>
        <v>482.3</v>
      </c>
      <c r="K307" s="16">
        <f>Лист1!R294</f>
        <v>8.25</v>
      </c>
      <c r="L307" s="16">
        <f>Лист1!U294</f>
        <v>1075.47</v>
      </c>
      <c r="M307" s="16">
        <f>Лист1!V294</f>
        <v>50.47</v>
      </c>
      <c r="T307" s="7">
        <v>42125</v>
      </c>
      <c r="U307">
        <f t="shared" si="67"/>
        <v>41.232651648881991</v>
      </c>
      <c r="V307">
        <f t="shared" si="68"/>
        <v>48.777423407751044</v>
      </c>
      <c r="W307">
        <f t="shared" si="69"/>
        <v>11.776746797947707</v>
      </c>
      <c r="X307">
        <f t="shared" si="70"/>
        <v>8.5572392551642515</v>
      </c>
      <c r="Y307">
        <f t="shared" si="71"/>
        <v>10.961538461538462</v>
      </c>
      <c r="Z307">
        <f t="shared" si="72"/>
        <v>40.768703405129052</v>
      </c>
      <c r="AA307">
        <f t="shared" si="74"/>
        <v>5.1486013986013983</v>
      </c>
      <c r="AB307">
        <f t="shared" si="75"/>
        <v>26.385469664642486</v>
      </c>
      <c r="AC307">
        <f t="shared" si="76"/>
        <v>8.25</v>
      </c>
      <c r="AD307">
        <f t="shared" si="77"/>
        <v>45.696816217617247</v>
      </c>
      <c r="AE307">
        <f t="shared" si="78"/>
        <v>48.777423407751044</v>
      </c>
    </row>
    <row r="308" spans="1:31" ht="15" thickBot="1" x14ac:dyDescent="0.35">
      <c r="A308" s="7">
        <v>42156</v>
      </c>
      <c r="B308" s="10">
        <v>31820.400000000001</v>
      </c>
      <c r="C308" s="10">
        <v>54.45</v>
      </c>
      <c r="D308" s="10">
        <v>3899723379</v>
      </c>
      <c r="E308" s="10">
        <v>28633</v>
      </c>
      <c r="F308" s="24">
        <v>0.19</v>
      </c>
      <c r="G308" s="10">
        <v>7160.38</v>
      </c>
      <c r="H308" s="16">
        <f t="shared" si="73"/>
        <v>0.79</v>
      </c>
      <c r="I308" s="16">
        <f>Лист1!F295</f>
        <v>800</v>
      </c>
      <c r="J308" s="16">
        <f>Лист1!I295</f>
        <v>635.29999999999995</v>
      </c>
      <c r="K308" s="16">
        <f>Лист1!R295</f>
        <v>8.25</v>
      </c>
      <c r="L308" s="16">
        <f>Лист1!U295</f>
        <v>957.38</v>
      </c>
      <c r="M308" s="16">
        <f>Лист1!V295</f>
        <v>54.45</v>
      </c>
      <c r="T308" s="7">
        <v>42156</v>
      </c>
      <c r="U308">
        <f t="shared" si="67"/>
        <v>41.393305608058974</v>
      </c>
      <c r="V308">
        <f t="shared" si="68"/>
        <v>52.62394897071615</v>
      </c>
      <c r="W308">
        <f t="shared" si="69"/>
        <v>5.5934602513566674</v>
      </c>
      <c r="X308">
        <f t="shared" si="70"/>
        <v>3.6992440793103043</v>
      </c>
      <c r="Y308">
        <f t="shared" si="71"/>
        <v>9.1153846153846168</v>
      </c>
      <c r="Z308">
        <f t="shared" si="72"/>
        <v>41.113614544719589</v>
      </c>
      <c r="AA308">
        <f t="shared" si="74"/>
        <v>6.9930069930069925</v>
      </c>
      <c r="AB308">
        <f t="shared" si="75"/>
        <v>34.755730619836967</v>
      </c>
      <c r="AC308">
        <f t="shared" si="76"/>
        <v>8.25</v>
      </c>
      <c r="AD308">
        <f t="shared" si="77"/>
        <v>40.679161585560173</v>
      </c>
      <c r="AE308">
        <f t="shared" si="78"/>
        <v>52.62394897071615</v>
      </c>
    </row>
    <row r="309" spans="1:31" ht="15" thickBot="1" x14ac:dyDescent="0.35">
      <c r="A309" s="7">
        <v>42186</v>
      </c>
      <c r="B309" s="10">
        <v>31936.3</v>
      </c>
      <c r="C309" s="10">
        <v>57.18</v>
      </c>
      <c r="D309" s="10">
        <v>4394721682</v>
      </c>
      <c r="E309" s="10">
        <v>37934</v>
      </c>
      <c r="F309" s="24">
        <v>0.8</v>
      </c>
      <c r="G309" s="10">
        <v>7041.29</v>
      </c>
      <c r="H309" s="16">
        <f t="shared" si="73"/>
        <v>1.4</v>
      </c>
      <c r="I309" s="16">
        <f>Лист1!F296</f>
        <v>1131</v>
      </c>
      <c r="J309" s="16">
        <f>Лист1!I296</f>
        <v>605.79999999999995</v>
      </c>
      <c r="K309" s="16">
        <f>Лист1!R296</f>
        <v>8.25</v>
      </c>
      <c r="L309" s="16">
        <f>Лист1!U296</f>
        <v>885.78</v>
      </c>
      <c r="M309" s="16">
        <f>Лист1!V296</f>
        <v>57.18</v>
      </c>
      <c r="T309" s="7">
        <v>42186</v>
      </c>
      <c r="U309">
        <f t="shared" si="67"/>
        <v>41.544073169748145</v>
      </c>
      <c r="V309">
        <f t="shared" si="68"/>
        <v>55.262394897071616</v>
      </c>
      <c r="W309">
        <f t="shared" si="69"/>
        <v>6.3034473615269002</v>
      </c>
      <c r="X309">
        <f t="shared" si="70"/>
        <v>4.900887958109772</v>
      </c>
      <c r="Y309">
        <f t="shared" si="71"/>
        <v>16.153846153846153</v>
      </c>
      <c r="Z309">
        <f t="shared" si="72"/>
        <v>40.429821176751595</v>
      </c>
      <c r="AA309">
        <f t="shared" si="74"/>
        <v>9.8863636363636367</v>
      </c>
      <c r="AB309">
        <f t="shared" si="75"/>
        <v>33.141856775534762</v>
      </c>
      <c r="AC309">
        <f t="shared" si="76"/>
        <v>8.25</v>
      </c>
      <c r="AD309">
        <f t="shared" si="77"/>
        <v>37.636871199792651</v>
      </c>
      <c r="AE309">
        <f t="shared" si="78"/>
        <v>55.262394897071616</v>
      </c>
    </row>
    <row r="310" spans="1:31" ht="15" thickBot="1" x14ac:dyDescent="0.35">
      <c r="A310" s="7">
        <v>42217</v>
      </c>
      <c r="B310" s="10">
        <v>32072.5</v>
      </c>
      <c r="C310" s="10">
        <v>65.42</v>
      </c>
      <c r="D310" s="10">
        <v>4650415155</v>
      </c>
      <c r="E310" s="10">
        <v>32206</v>
      </c>
      <c r="F310" s="24">
        <v>0.35</v>
      </c>
      <c r="G310" s="10">
        <v>7171.13</v>
      </c>
      <c r="H310" s="16">
        <f t="shared" si="73"/>
        <v>0.95</v>
      </c>
      <c r="I310" s="16">
        <f>Лист1!F297</f>
        <v>903</v>
      </c>
      <c r="J310" s="16">
        <f>Лист1!I297</f>
        <v>611</v>
      </c>
      <c r="K310" s="16">
        <f>Лист1!R297</f>
        <v>8.25</v>
      </c>
      <c r="L310" s="16">
        <f>Лист1!U297</f>
        <v>795.51</v>
      </c>
      <c r="M310" s="16">
        <f>Лист1!V297</f>
        <v>65.42</v>
      </c>
      <c r="T310" s="7">
        <v>42217</v>
      </c>
      <c r="U310">
        <f t="shared" si="67"/>
        <v>41.721247819463976</v>
      </c>
      <c r="V310">
        <f t="shared" si="68"/>
        <v>63.226055861602404</v>
      </c>
      <c r="W310">
        <f t="shared" si="69"/>
        <v>6.670194214767446</v>
      </c>
      <c r="X310">
        <f t="shared" si="70"/>
        <v>4.1608582690695242</v>
      </c>
      <c r="Y310">
        <f t="shared" si="71"/>
        <v>10.961538461538462</v>
      </c>
      <c r="Z310">
        <f t="shared" si="72"/>
        <v>41.175339111901181</v>
      </c>
      <c r="AA310">
        <f t="shared" si="74"/>
        <v>7.8933566433566433</v>
      </c>
      <c r="AB310">
        <f t="shared" si="75"/>
        <v>33.426336232835489</v>
      </c>
      <c r="AC310">
        <f t="shared" si="76"/>
        <v>8.25</v>
      </c>
      <c r="AD310">
        <f t="shared" si="77"/>
        <v>33.801290848909495</v>
      </c>
      <c r="AE310">
        <f t="shared" si="78"/>
        <v>63.226055861602404</v>
      </c>
    </row>
    <row r="311" spans="1:31" ht="15" thickBot="1" x14ac:dyDescent="0.35">
      <c r="A311" s="7">
        <v>42248</v>
      </c>
      <c r="B311" s="10">
        <v>32361</v>
      </c>
      <c r="C311" s="10">
        <v>66.78</v>
      </c>
      <c r="D311" s="10">
        <v>5924011593</v>
      </c>
      <c r="E311" s="10">
        <v>48903</v>
      </c>
      <c r="F311" s="24">
        <v>0.56999999999999995</v>
      </c>
      <c r="G311" s="10">
        <v>6955.45</v>
      </c>
      <c r="H311" s="16">
        <f t="shared" si="73"/>
        <v>1.17</v>
      </c>
      <c r="I311" s="16">
        <f>Лист1!F298</f>
        <v>900</v>
      </c>
      <c r="J311" s="16">
        <f>Лист1!I298</f>
        <v>696.8</v>
      </c>
      <c r="K311" s="16">
        <f>Лист1!R298</f>
        <v>8.25</v>
      </c>
      <c r="L311" s="16">
        <f>Лист1!U298</f>
        <v>799.1</v>
      </c>
      <c r="M311" s="16">
        <f>Лист1!V298</f>
        <v>66.78</v>
      </c>
      <c r="T311" s="7">
        <v>42248</v>
      </c>
      <c r="U311">
        <f t="shared" si="67"/>
        <v>42.096540671468503</v>
      </c>
      <c r="V311">
        <f t="shared" si="68"/>
        <v>64.540446506233693</v>
      </c>
      <c r="W311">
        <f t="shared" si="69"/>
        <v>8.4969420016961656</v>
      </c>
      <c r="X311">
        <f t="shared" si="70"/>
        <v>6.3180293092065742</v>
      </c>
      <c r="Y311">
        <f t="shared" si="71"/>
        <v>13.499999999999998</v>
      </c>
      <c r="Z311">
        <f t="shared" si="72"/>
        <v>39.936943330531321</v>
      </c>
      <c r="AA311">
        <f t="shared" si="74"/>
        <v>7.8671328671328675</v>
      </c>
      <c r="AB311">
        <f t="shared" si="75"/>
        <v>38.120247278297498</v>
      </c>
      <c r="AC311">
        <f t="shared" si="76"/>
        <v>8.25</v>
      </c>
      <c r="AD311">
        <f t="shared" si="77"/>
        <v>33.953830269089742</v>
      </c>
      <c r="AE311">
        <f t="shared" si="78"/>
        <v>64.540446506233693</v>
      </c>
    </row>
    <row r="312" spans="1:31" ht="15" thickBot="1" x14ac:dyDescent="0.35">
      <c r="A312" s="7">
        <v>42278</v>
      </c>
      <c r="B312" s="10">
        <v>32052.5</v>
      </c>
      <c r="C312" s="10">
        <v>63.25</v>
      </c>
      <c r="D312" s="10">
        <v>3371400159</v>
      </c>
      <c r="E312" s="10">
        <v>24797</v>
      </c>
      <c r="F312" s="24">
        <v>0.74</v>
      </c>
      <c r="G312" s="10">
        <v>6979.19</v>
      </c>
      <c r="H312" s="16">
        <f t="shared" si="73"/>
        <v>1.3399999999999999</v>
      </c>
      <c r="I312" s="16">
        <f>Лист1!F299</f>
        <v>721</v>
      </c>
      <c r="J312" s="16">
        <f>Лист1!I299</f>
        <v>706.4</v>
      </c>
      <c r="K312" s="16">
        <f>Лист1!R299</f>
        <v>8.25</v>
      </c>
      <c r="L312" s="16">
        <f>Лист1!U299</f>
        <v>875.55</v>
      </c>
      <c r="M312" s="16">
        <f>Лист1!V299</f>
        <v>63.25</v>
      </c>
      <c r="T312" s="7">
        <v>42278</v>
      </c>
      <c r="U312">
        <f t="shared" si="67"/>
        <v>41.695230983969722</v>
      </c>
      <c r="V312">
        <f t="shared" si="68"/>
        <v>61.128829612448051</v>
      </c>
      <c r="W312">
        <f t="shared" si="69"/>
        <v>4.8356744692029219</v>
      </c>
      <c r="X312">
        <f t="shared" si="70"/>
        <v>3.2036515710773452</v>
      </c>
      <c r="Y312">
        <f t="shared" si="71"/>
        <v>15.461538461538458</v>
      </c>
      <c r="Z312">
        <f t="shared" si="72"/>
        <v>40.073254142149082</v>
      </c>
      <c r="AA312">
        <f t="shared" si="74"/>
        <v>6.3024475524475525</v>
      </c>
      <c r="AB312">
        <f t="shared" si="75"/>
        <v>38.645440122544997</v>
      </c>
      <c r="AC312">
        <f t="shared" si="76"/>
        <v>8.25</v>
      </c>
      <c r="AD312">
        <f t="shared" si="77"/>
        <v>37.202197587412734</v>
      </c>
      <c r="AE312">
        <f t="shared" si="78"/>
        <v>61.128829612448051</v>
      </c>
    </row>
    <row r="313" spans="1:31" ht="15" thickBot="1" x14ac:dyDescent="0.35">
      <c r="A313" s="7">
        <v>42309</v>
      </c>
      <c r="B313" s="10">
        <v>32161</v>
      </c>
      <c r="C313" s="10">
        <v>65.03</v>
      </c>
      <c r="D313" s="10">
        <v>5785687937</v>
      </c>
      <c r="E313" s="10">
        <v>39826</v>
      </c>
      <c r="F313" s="24">
        <v>0.75</v>
      </c>
      <c r="G313" s="10">
        <v>7119.13</v>
      </c>
      <c r="H313" s="16">
        <f t="shared" si="73"/>
        <v>1.35</v>
      </c>
      <c r="I313" s="16">
        <f>Лист1!F300</f>
        <v>584</v>
      </c>
      <c r="J313" s="16">
        <f>Лист1!I300</f>
        <v>730.7</v>
      </c>
      <c r="K313" s="16">
        <f>Лист1!R300</f>
        <v>8.25</v>
      </c>
      <c r="L313" s="16">
        <f>Лист1!U300</f>
        <v>897.56</v>
      </c>
      <c r="M313" s="16">
        <f>Лист1!V300</f>
        <v>65.03</v>
      </c>
      <c r="T313" s="7">
        <v>42309</v>
      </c>
      <c r="U313">
        <f t="shared" si="67"/>
        <v>41.836372316526024</v>
      </c>
      <c r="V313">
        <f t="shared" si="68"/>
        <v>62.849135014980185</v>
      </c>
      <c r="W313">
        <f t="shared" si="69"/>
        <v>8.2985412956807725</v>
      </c>
      <c r="X313">
        <f t="shared" si="70"/>
        <v>5.1453251389170607</v>
      </c>
      <c r="Y313">
        <f t="shared" si="71"/>
        <v>15.576923076923077</v>
      </c>
      <c r="Z313">
        <f t="shared" si="72"/>
        <v>40.876764461348358</v>
      </c>
      <c r="AA313">
        <f t="shared" si="74"/>
        <v>5.104895104895105</v>
      </c>
      <c r="AB313">
        <f t="shared" si="75"/>
        <v>39.974834509546476</v>
      </c>
      <c r="AC313">
        <f t="shared" si="76"/>
        <v>8.25</v>
      </c>
      <c r="AD313">
        <f t="shared" si="77"/>
        <v>38.137404450411942</v>
      </c>
      <c r="AE313">
        <f t="shared" si="78"/>
        <v>62.849135014980185</v>
      </c>
    </row>
    <row r="314" spans="1:31" ht="15" thickBot="1" x14ac:dyDescent="0.35">
      <c r="A314" s="7">
        <v>42339</v>
      </c>
      <c r="B314" s="10">
        <v>32745</v>
      </c>
      <c r="C314" s="10">
        <v>69.7</v>
      </c>
      <c r="D314" s="10">
        <v>2401569766</v>
      </c>
      <c r="E314" s="10">
        <v>20667</v>
      </c>
      <c r="F314" s="24">
        <v>0.77</v>
      </c>
      <c r="G314" s="10">
        <v>7160.04</v>
      </c>
      <c r="H314" s="16">
        <f t="shared" si="73"/>
        <v>1.37</v>
      </c>
      <c r="I314" s="16">
        <f>Лист1!F301</f>
        <v>478</v>
      </c>
      <c r="J314" s="16">
        <f>Лист1!I301</f>
        <v>969.7</v>
      </c>
      <c r="K314" s="16">
        <f>Лист1!R301</f>
        <v>8.25</v>
      </c>
      <c r="L314" s="16">
        <f>Лист1!U301</f>
        <v>785.02</v>
      </c>
      <c r="M314" s="16">
        <f>Лист1!V301</f>
        <v>69.7</v>
      </c>
      <c r="T314" s="7">
        <v>42339</v>
      </c>
      <c r="U314">
        <f t="shared" si="67"/>
        <v>42.596063912958073</v>
      </c>
      <c r="V314">
        <f t="shared" si="68"/>
        <v>67.362520537353831</v>
      </c>
      <c r="W314">
        <f t="shared" si="69"/>
        <v>3.4446250981077426</v>
      </c>
      <c r="X314">
        <f t="shared" si="70"/>
        <v>2.6700756954250715</v>
      </c>
      <c r="Y314">
        <f t="shared" si="71"/>
        <v>15.80769230769231</v>
      </c>
      <c r="Z314">
        <f t="shared" si="72"/>
        <v>41.111662325850588</v>
      </c>
      <c r="AA314">
        <f t="shared" si="74"/>
        <v>4.1783216783216783</v>
      </c>
      <c r="AB314">
        <f t="shared" si="75"/>
        <v>53.049948027791459</v>
      </c>
      <c r="AC314">
        <f t="shared" si="76"/>
        <v>8.25</v>
      </c>
      <c r="AD314">
        <f t="shared" si="77"/>
        <v>33.355569813341042</v>
      </c>
      <c r="AE314">
        <f t="shared" si="78"/>
        <v>67.362520537353831</v>
      </c>
    </row>
    <row r="315" spans="1:31" ht="15" thickBot="1" x14ac:dyDescent="0.35">
      <c r="A315" s="7">
        <v>42370</v>
      </c>
      <c r="B315" s="10">
        <v>35179.699999999997</v>
      </c>
      <c r="C315" s="10">
        <v>77.930000000000007</v>
      </c>
      <c r="D315" s="10">
        <v>5641526425</v>
      </c>
      <c r="E315" s="10">
        <v>39710</v>
      </c>
      <c r="F315" s="24">
        <v>0.96</v>
      </c>
      <c r="G315" s="10">
        <v>7307.61</v>
      </c>
      <c r="H315" s="16">
        <f t="shared" si="73"/>
        <v>1.56</v>
      </c>
      <c r="I315" s="16">
        <f>Лист1!F302</f>
        <v>317</v>
      </c>
      <c r="J315" s="16">
        <f>Лист1!I302</f>
        <v>300.3</v>
      </c>
      <c r="K315" s="16">
        <f>Лист1!R302</f>
        <v>11</v>
      </c>
      <c r="L315" s="16">
        <f>Лист1!U302</f>
        <v>628.41</v>
      </c>
      <c r="M315" s="16">
        <f>Лист1!V302</f>
        <v>77.930000000000007</v>
      </c>
      <c r="T315" s="7">
        <v>42370</v>
      </c>
      <c r="U315">
        <f t="shared" si="67"/>
        <v>45.763223381850388</v>
      </c>
      <c r="V315">
        <f t="shared" si="68"/>
        <v>75.316516864791737</v>
      </c>
      <c r="W315">
        <f t="shared" si="69"/>
        <v>8.0917672225529884</v>
      </c>
      <c r="X315">
        <f t="shared" si="70"/>
        <v>5.1303385041529772</v>
      </c>
      <c r="Y315">
        <f t="shared" si="71"/>
        <v>18</v>
      </c>
      <c r="Z315">
        <f t="shared" si="72"/>
        <v>41.958982733198276</v>
      </c>
      <c r="AA315">
        <f t="shared" si="74"/>
        <v>2.7709790209790208</v>
      </c>
      <c r="AB315">
        <f t="shared" si="75"/>
        <v>16.428688659117018</v>
      </c>
      <c r="AC315">
        <f t="shared" si="76"/>
        <v>10.999999999999998</v>
      </c>
      <c r="AD315">
        <f t="shared" si="77"/>
        <v>26.701196945812388</v>
      </c>
      <c r="AE315">
        <f t="shared" si="78"/>
        <v>75.316516864791737</v>
      </c>
    </row>
    <row r="316" spans="1:31" ht="15" thickBot="1" x14ac:dyDescent="0.35">
      <c r="A316" s="7">
        <v>42401</v>
      </c>
      <c r="B316" s="10">
        <v>33966.5</v>
      </c>
      <c r="C316" s="10">
        <v>77.33</v>
      </c>
      <c r="D316" s="10">
        <v>5340321096</v>
      </c>
      <c r="E316" s="10">
        <v>42272</v>
      </c>
      <c r="F316" s="24">
        <v>0.63</v>
      </c>
      <c r="G316" s="10">
        <v>7272.79</v>
      </c>
      <c r="H316" s="16">
        <f t="shared" si="73"/>
        <v>1.23</v>
      </c>
      <c r="I316" s="16">
        <f>Лист1!F303</f>
        <v>329</v>
      </c>
      <c r="J316" s="16">
        <f>Лист1!I303</f>
        <v>357.4</v>
      </c>
      <c r="K316" s="16">
        <f>Лист1!R303</f>
        <v>11</v>
      </c>
      <c r="L316" s="16">
        <f>Лист1!U303</f>
        <v>735.81</v>
      </c>
      <c r="M316" s="16">
        <f>Лист1!V303</f>
        <v>77.33</v>
      </c>
      <c r="T316" s="7">
        <v>42401</v>
      </c>
      <c r="U316">
        <f t="shared" si="67"/>
        <v>44.185042140769291</v>
      </c>
      <c r="V316">
        <f t="shared" si="68"/>
        <v>74.736638639219095</v>
      </c>
      <c r="W316">
        <f t="shared" si="69"/>
        <v>7.6597416988117804</v>
      </c>
      <c r="X316">
        <f t="shared" si="70"/>
        <v>5.4613364202355745</v>
      </c>
      <c r="Y316">
        <f t="shared" si="71"/>
        <v>14.192307692307693</v>
      </c>
      <c r="Z316">
        <f t="shared" si="72"/>
        <v>41.759052553731948</v>
      </c>
      <c r="AA316">
        <f t="shared" si="74"/>
        <v>2.8758741258741258</v>
      </c>
      <c r="AB316">
        <f t="shared" si="75"/>
        <v>19.552491930630776</v>
      </c>
      <c r="AC316">
        <f t="shared" si="76"/>
        <v>10.999999999999998</v>
      </c>
      <c r="AD316">
        <f t="shared" si="77"/>
        <v>31.264632524463668</v>
      </c>
      <c r="AE316">
        <f t="shared" si="78"/>
        <v>74.736638639219095</v>
      </c>
    </row>
    <row r="317" spans="1:31" ht="15" thickBot="1" x14ac:dyDescent="0.35">
      <c r="A317" s="7">
        <v>42430</v>
      </c>
      <c r="B317" s="10">
        <v>34309.599999999999</v>
      </c>
      <c r="C317" s="10">
        <v>70.42</v>
      </c>
      <c r="D317" s="10">
        <v>5157297127</v>
      </c>
      <c r="E317" s="10">
        <v>33342</v>
      </c>
      <c r="F317" s="24">
        <v>0.46</v>
      </c>
      <c r="G317" s="10">
        <v>7239.12</v>
      </c>
      <c r="H317" s="16">
        <f t="shared" si="73"/>
        <v>1.06</v>
      </c>
      <c r="I317" s="16">
        <f>Лист1!F304</f>
        <v>429</v>
      </c>
      <c r="J317" s="16">
        <f>Лист1!I304</f>
        <v>464.7</v>
      </c>
      <c r="K317" s="16">
        <f>Лист1!R304</f>
        <v>11</v>
      </c>
      <c r="L317" s="16">
        <f>Лист1!U304</f>
        <v>834.24</v>
      </c>
      <c r="M317" s="16">
        <f>Лист1!V304</f>
        <v>70.42</v>
      </c>
      <c r="T317" s="7">
        <v>42430</v>
      </c>
      <c r="U317">
        <f t="shared" si="67"/>
        <v>44.631360953673124</v>
      </c>
      <c r="V317">
        <f t="shared" si="68"/>
        <v>68.058374408040976</v>
      </c>
      <c r="W317">
        <f t="shared" si="69"/>
        <v>7.397226336527404</v>
      </c>
      <c r="X317">
        <f t="shared" si="70"/>
        <v>4.3076239336557185</v>
      </c>
      <c r="Y317">
        <f t="shared" si="71"/>
        <v>12.230769230769232</v>
      </c>
      <c r="Z317">
        <f t="shared" si="72"/>
        <v>41.565725467498993</v>
      </c>
      <c r="AA317">
        <f t="shared" si="74"/>
        <v>3.75</v>
      </c>
      <c r="AB317">
        <f t="shared" si="75"/>
        <v>25.422616116855405</v>
      </c>
      <c r="AC317">
        <f t="shared" si="76"/>
        <v>10.999999999999998</v>
      </c>
      <c r="AD317">
        <f t="shared" si="77"/>
        <v>35.446932003110277</v>
      </c>
      <c r="AE317">
        <f t="shared" si="78"/>
        <v>68.058374408040976</v>
      </c>
    </row>
    <row r="318" spans="1:31" ht="15" thickBot="1" x14ac:dyDescent="0.35">
      <c r="A318" s="7">
        <v>42461</v>
      </c>
      <c r="B318" s="10">
        <v>34689.4</v>
      </c>
      <c r="C318" s="10">
        <v>66.680000000000007</v>
      </c>
      <c r="D318" s="10">
        <v>11863365588</v>
      </c>
      <c r="E318" s="10">
        <v>83170</v>
      </c>
      <c r="F318" s="24">
        <v>0.44</v>
      </c>
      <c r="G318" s="10">
        <v>7265.91</v>
      </c>
      <c r="H318" s="16">
        <f t="shared" si="73"/>
        <v>1.04</v>
      </c>
      <c r="I318" s="16">
        <f>Лист1!F305</f>
        <v>703</v>
      </c>
      <c r="J318" s="16">
        <f>Лист1!I305</f>
        <v>460</v>
      </c>
      <c r="K318" s="16">
        <f>Лист1!R305</f>
        <v>11</v>
      </c>
      <c r="L318" s="16">
        <f>Лист1!U305</f>
        <v>926.64</v>
      </c>
      <c r="M318" s="16">
        <f>Лист1!V305</f>
        <v>66.680000000000007</v>
      </c>
      <c r="T318" s="7">
        <v>42461</v>
      </c>
      <c r="U318">
        <f t="shared" si="67"/>
        <v>45.125420659708901</v>
      </c>
      <c r="V318">
        <f t="shared" si="68"/>
        <v>64.443800135304926</v>
      </c>
      <c r="W318">
        <f t="shared" si="69"/>
        <v>17.015889952893637</v>
      </c>
      <c r="X318">
        <f t="shared" si="70"/>
        <v>10.745158735593128</v>
      </c>
      <c r="Y318">
        <f t="shared" si="71"/>
        <v>12</v>
      </c>
      <c r="Z318">
        <f t="shared" si="72"/>
        <v>41.719548830735732</v>
      </c>
      <c r="AA318">
        <f t="shared" si="74"/>
        <v>6.145104895104895</v>
      </c>
      <c r="AB318">
        <f t="shared" si="75"/>
        <v>25.165490453525901</v>
      </c>
      <c r="AC318">
        <f t="shared" si="76"/>
        <v>10.999999999999998</v>
      </c>
      <c r="AD318">
        <f t="shared" si="77"/>
        <v>39.373016243961104</v>
      </c>
      <c r="AE318">
        <f t="shared" si="78"/>
        <v>64.443800135304926</v>
      </c>
    </row>
    <row r="319" spans="1:31" ht="15" thickBot="1" x14ac:dyDescent="0.35">
      <c r="A319" s="7">
        <v>42491</v>
      </c>
      <c r="B319" s="10">
        <v>35105.5</v>
      </c>
      <c r="C319" s="10">
        <v>65.84</v>
      </c>
      <c r="D319" s="10">
        <v>6135210263</v>
      </c>
      <c r="E319" s="10">
        <v>39275</v>
      </c>
      <c r="F319" s="24">
        <v>0.41</v>
      </c>
      <c r="G319" s="10">
        <v>7299.49</v>
      </c>
      <c r="H319" s="16">
        <f t="shared" si="73"/>
        <v>1.01</v>
      </c>
      <c r="I319" s="16">
        <f>Лист1!F306</f>
        <v>612</v>
      </c>
      <c r="J319" s="16">
        <f>Лист1!I306</f>
        <v>479.6</v>
      </c>
      <c r="K319" s="16">
        <f>Лист1!R306</f>
        <v>11</v>
      </c>
      <c r="L319" s="16">
        <f>Лист1!U306</f>
        <v>926.82</v>
      </c>
      <c r="M319" s="16">
        <f>Лист1!V306</f>
        <v>65.84</v>
      </c>
      <c r="T319" s="7">
        <v>42491</v>
      </c>
      <c r="U319">
        <f t="shared" si="67"/>
        <v>45.666700922166733</v>
      </c>
      <c r="V319">
        <f t="shared" si="68"/>
        <v>63.631970619503242</v>
      </c>
      <c r="W319">
        <f t="shared" si="69"/>
        <v>8.7998689662459739</v>
      </c>
      <c r="X319">
        <f t="shared" si="70"/>
        <v>5.0741386237876656</v>
      </c>
      <c r="Y319">
        <f t="shared" si="71"/>
        <v>11.653846153846153</v>
      </c>
      <c r="Z319">
        <f t="shared" si="72"/>
        <v>41.912359153150419</v>
      </c>
      <c r="AA319">
        <f t="shared" si="74"/>
        <v>5.3496503496503491</v>
      </c>
      <c r="AB319">
        <f t="shared" si="75"/>
        <v>26.237759177197876</v>
      </c>
      <c r="AC319">
        <f t="shared" si="76"/>
        <v>10.999999999999998</v>
      </c>
      <c r="AD319">
        <f t="shared" si="77"/>
        <v>39.380664460014707</v>
      </c>
      <c r="AE319">
        <f t="shared" si="78"/>
        <v>63.631970619503242</v>
      </c>
    </row>
    <row r="320" spans="1:31" ht="15" thickBot="1" x14ac:dyDescent="0.35">
      <c r="A320" s="7">
        <v>42522</v>
      </c>
      <c r="B320" s="10">
        <v>35642.9</v>
      </c>
      <c r="C320" s="10">
        <v>65.22</v>
      </c>
      <c r="D320" s="10">
        <v>3553466835</v>
      </c>
      <c r="E320" s="10">
        <v>27670</v>
      </c>
      <c r="F320" s="24">
        <v>0.36</v>
      </c>
      <c r="G320" s="10">
        <v>7261.74</v>
      </c>
      <c r="H320" s="16">
        <f t="shared" si="73"/>
        <v>0.96</v>
      </c>
      <c r="I320" s="16">
        <f>Лист1!F307</f>
        <v>660</v>
      </c>
      <c r="J320" s="16">
        <f>Лист1!I307</f>
        <v>627.1</v>
      </c>
      <c r="K320" s="16">
        <f>Лист1!R307</f>
        <v>10.5</v>
      </c>
      <c r="L320" s="16">
        <f>Лист1!U307</f>
        <v>910.08</v>
      </c>
      <c r="M320" s="16">
        <f>Лист1!V307</f>
        <v>65.22</v>
      </c>
      <c r="T320" s="7">
        <v>42522</v>
      </c>
      <c r="U320">
        <f t="shared" si="67"/>
        <v>46.365773291897192</v>
      </c>
      <c r="V320">
        <f t="shared" si="68"/>
        <v>63.03276311974485</v>
      </c>
      <c r="W320">
        <f t="shared" si="69"/>
        <v>5.096816764778711</v>
      </c>
      <c r="X320">
        <f t="shared" si="70"/>
        <v>3.5748291717429588</v>
      </c>
      <c r="Y320">
        <f t="shared" si="71"/>
        <v>11.076923076923077</v>
      </c>
      <c r="Z320">
        <f t="shared" si="72"/>
        <v>41.695605440489473</v>
      </c>
      <c r="AA320">
        <f t="shared" si="74"/>
        <v>5.7692307692307701</v>
      </c>
      <c r="AB320">
        <f t="shared" si="75"/>
        <v>34.307128398708898</v>
      </c>
      <c r="AC320">
        <f t="shared" si="76"/>
        <v>10.5</v>
      </c>
      <c r="AD320">
        <f t="shared" si="77"/>
        <v>38.669380367029397</v>
      </c>
      <c r="AE320">
        <f t="shared" si="78"/>
        <v>63.03276311974485</v>
      </c>
    </row>
    <row r="321" spans="1:31" ht="15" thickBot="1" x14ac:dyDescent="0.35">
      <c r="A321" s="7">
        <v>42552</v>
      </c>
      <c r="B321" s="10">
        <v>35856.9</v>
      </c>
      <c r="C321" s="10">
        <v>64.34</v>
      </c>
      <c r="D321" s="10">
        <v>4922715397</v>
      </c>
      <c r="E321" s="10">
        <v>37734</v>
      </c>
      <c r="F321" s="24">
        <v>0.54</v>
      </c>
      <c r="G321" s="10">
        <v>7363.16</v>
      </c>
      <c r="H321" s="16">
        <f t="shared" si="73"/>
        <v>1.1400000000000001</v>
      </c>
      <c r="I321" s="16">
        <f>Лист1!F308</f>
        <v>656</v>
      </c>
      <c r="J321" s="16">
        <f>Лист1!I308</f>
        <v>635.70000000000005</v>
      </c>
      <c r="K321" s="16">
        <f>Лист1!R308</f>
        <v>10.5</v>
      </c>
      <c r="L321" s="16">
        <f>Лист1!U308</f>
        <v>947.07</v>
      </c>
      <c r="M321" s="16">
        <f>Лист1!V308</f>
        <v>64.34</v>
      </c>
      <c r="T321" s="7">
        <v>42552</v>
      </c>
      <c r="U321">
        <f t="shared" si="67"/>
        <v>46.644153431685652</v>
      </c>
      <c r="V321">
        <f t="shared" si="68"/>
        <v>62.182275055571672</v>
      </c>
      <c r="W321">
        <f t="shared" si="69"/>
        <v>7.0607605273073801</v>
      </c>
      <c r="X321">
        <f t="shared" si="70"/>
        <v>4.8750489326544555</v>
      </c>
      <c r="Y321">
        <f t="shared" si="71"/>
        <v>13.153846153846155</v>
      </c>
      <c r="Z321">
        <f t="shared" si="72"/>
        <v>42.277940845471534</v>
      </c>
      <c r="AA321">
        <f t="shared" si="74"/>
        <v>5.734265734265735</v>
      </c>
      <c r="AB321">
        <f t="shared" si="75"/>
        <v>34.777613655013951</v>
      </c>
      <c r="AC321">
        <f t="shared" si="76"/>
        <v>10.5</v>
      </c>
      <c r="AD321">
        <f t="shared" si="77"/>
        <v>40.24108876604533</v>
      </c>
      <c r="AE321">
        <f t="shared" si="78"/>
        <v>62.182275055571672</v>
      </c>
    </row>
    <row r="322" spans="1:31" ht="15" thickBot="1" x14ac:dyDescent="0.35">
      <c r="A322" s="7">
        <v>42583</v>
      </c>
      <c r="B322" s="10">
        <v>36031.699999999997</v>
      </c>
      <c r="C322" s="10">
        <v>64.94</v>
      </c>
      <c r="D322" s="10">
        <v>4350582733</v>
      </c>
      <c r="E322" s="10">
        <v>36129</v>
      </c>
      <c r="F322" s="24">
        <v>0.01</v>
      </c>
      <c r="G322" s="10">
        <v>7431.19</v>
      </c>
      <c r="H322" s="16">
        <f t="shared" si="73"/>
        <v>0.61</v>
      </c>
      <c r="I322" s="16">
        <f>Лист1!F309</f>
        <v>711</v>
      </c>
      <c r="J322" s="16">
        <f>Лист1!I309</f>
        <v>641.9</v>
      </c>
      <c r="K322" s="16">
        <f>Лист1!R309</f>
        <v>10.5</v>
      </c>
      <c r="L322" s="16">
        <f>Лист1!U309</f>
        <v>966.29</v>
      </c>
      <c r="M322" s="16">
        <f>Лист1!V309</f>
        <v>64.94</v>
      </c>
      <c r="T322" s="7">
        <v>42583</v>
      </c>
      <c r="U322">
        <f t="shared" si="67"/>
        <v>46.871540573905371</v>
      </c>
      <c r="V322">
        <f t="shared" si="68"/>
        <v>62.762153281144293</v>
      </c>
      <c r="W322">
        <f t="shared" si="69"/>
        <v>6.2401378821680158</v>
      </c>
      <c r="X322">
        <f t="shared" si="70"/>
        <v>4.6676907533755454</v>
      </c>
      <c r="Y322">
        <f t="shared" si="71"/>
        <v>7.0384615384615383</v>
      </c>
      <c r="Z322">
        <f t="shared" si="72"/>
        <v>42.668556873877463</v>
      </c>
      <c r="AA322">
        <f t="shared" si="74"/>
        <v>6.215034965034965</v>
      </c>
      <c r="AB322">
        <f t="shared" si="75"/>
        <v>35.116800700257123</v>
      </c>
      <c r="AC322">
        <f t="shared" si="76"/>
        <v>10.5</v>
      </c>
      <c r="AD322">
        <f t="shared" si="77"/>
        <v>41.057748280213644</v>
      </c>
      <c r="AE322">
        <f t="shared" si="78"/>
        <v>62.762153281144293</v>
      </c>
    </row>
    <row r="323" spans="1:31" ht="15" thickBot="1" x14ac:dyDescent="0.35">
      <c r="A323" s="7">
        <v>42614</v>
      </c>
      <c r="B323" s="10">
        <v>36169.599999999999</v>
      </c>
      <c r="C323" s="10">
        <v>64.56</v>
      </c>
      <c r="D323" s="10">
        <v>3205127920</v>
      </c>
      <c r="E323" s="10">
        <v>26252</v>
      </c>
      <c r="F323" s="24">
        <v>0.17</v>
      </c>
      <c r="G323" s="10">
        <v>7345.05</v>
      </c>
      <c r="H323" s="16">
        <f t="shared" si="73"/>
        <v>0.77</v>
      </c>
      <c r="I323" s="16">
        <f>Лист1!F310</f>
        <v>875</v>
      </c>
      <c r="J323" s="16">
        <f>Лист1!I310</f>
        <v>696.4</v>
      </c>
      <c r="K323" s="16">
        <f>Лист1!R310</f>
        <v>10.5</v>
      </c>
      <c r="L323" s="16">
        <f>Лист1!U310</f>
        <v>979.54</v>
      </c>
      <c r="M323" s="16">
        <f>Лист1!V310</f>
        <v>64.56</v>
      </c>
      <c r="T323" s="7">
        <v>42614</v>
      </c>
      <c r="U323">
        <f t="shared" si="67"/>
        <v>47.050926654638218</v>
      </c>
      <c r="V323">
        <f t="shared" si="68"/>
        <v>62.394897071614963</v>
      </c>
      <c r="W323">
        <f t="shared" si="69"/>
        <v>4.5971864870145387</v>
      </c>
      <c r="X323">
        <f t="shared" si="70"/>
        <v>3.3916304812647686</v>
      </c>
      <c r="Y323">
        <f t="shared" si="71"/>
        <v>8.884615384615385</v>
      </c>
      <c r="Z323">
        <f t="shared" si="72"/>
        <v>42.173956481596313</v>
      </c>
      <c r="AA323">
        <f t="shared" si="74"/>
        <v>7.6486013986013983</v>
      </c>
      <c r="AB323">
        <f t="shared" si="75"/>
        <v>38.098364243120514</v>
      </c>
      <c r="AC323">
        <f t="shared" si="76"/>
        <v>10.5</v>
      </c>
      <c r="AD323">
        <f t="shared" si="77"/>
        <v>41.620741961937384</v>
      </c>
      <c r="AE323">
        <f t="shared" si="78"/>
        <v>62.394897071614963</v>
      </c>
    </row>
    <row r="324" spans="1:31" ht="15" thickBot="1" x14ac:dyDescent="0.35">
      <c r="A324" s="7">
        <v>42644</v>
      </c>
      <c r="B324" s="10">
        <v>36148.800000000003</v>
      </c>
      <c r="C324" s="10">
        <v>62.62</v>
      </c>
      <c r="D324" s="10">
        <v>5985480871</v>
      </c>
      <c r="E324" s="10">
        <v>56754</v>
      </c>
      <c r="F324" s="24">
        <v>0.43</v>
      </c>
      <c r="G324" s="10">
        <v>7383.56</v>
      </c>
      <c r="H324" s="16">
        <f t="shared" si="73"/>
        <v>1.03</v>
      </c>
      <c r="I324" s="16">
        <f>Лист1!F311</f>
        <v>857</v>
      </c>
      <c r="J324" s="16">
        <f>Лист1!I311</f>
        <v>741.4</v>
      </c>
      <c r="K324" s="16">
        <f>Лист1!R311</f>
        <v>10</v>
      </c>
      <c r="L324" s="16">
        <f>Лист1!U311</f>
        <v>989.52</v>
      </c>
      <c r="M324" s="16">
        <f>Лист1!V311</f>
        <v>62.62</v>
      </c>
      <c r="T324" s="7">
        <v>42644</v>
      </c>
      <c r="U324">
        <f t="shared" si="67"/>
        <v>47.023869145724206</v>
      </c>
      <c r="V324">
        <f t="shared" si="68"/>
        <v>60.51995747559679</v>
      </c>
      <c r="W324">
        <f t="shared" si="69"/>
        <v>8.5851087586061787</v>
      </c>
      <c r="X324">
        <f t="shared" si="70"/>
        <v>7.3323402534550004</v>
      </c>
      <c r="Y324">
        <f t="shared" si="71"/>
        <v>11.884615384615385</v>
      </c>
      <c r="Z324">
        <f t="shared" si="72"/>
        <v>42.395073977611489</v>
      </c>
      <c r="AA324">
        <f t="shared" si="74"/>
        <v>7.4912587412587417</v>
      </c>
      <c r="AB324">
        <f t="shared" si="75"/>
        <v>40.560205700530659</v>
      </c>
      <c r="AC324">
        <f t="shared" si="76"/>
        <v>10</v>
      </c>
      <c r="AD324">
        <f t="shared" si="77"/>
        <v>42.044793052020616</v>
      </c>
      <c r="AE324">
        <f t="shared" si="78"/>
        <v>60.51995747559679</v>
      </c>
    </row>
    <row r="325" spans="1:31" ht="15" thickBot="1" x14ac:dyDescent="0.35">
      <c r="A325" s="7">
        <v>42675</v>
      </c>
      <c r="B325" s="10">
        <v>36051</v>
      </c>
      <c r="C325" s="10">
        <v>64.31</v>
      </c>
      <c r="D325" s="10">
        <v>6625991195</v>
      </c>
      <c r="E325" s="10">
        <v>44693</v>
      </c>
      <c r="F325" s="24">
        <v>0.44</v>
      </c>
      <c r="G325" s="10">
        <v>7422.92</v>
      </c>
      <c r="H325" s="16">
        <f t="shared" si="73"/>
        <v>1.04</v>
      </c>
      <c r="I325" s="16">
        <f>Лист1!F312</f>
        <v>1204</v>
      </c>
      <c r="J325" s="16">
        <f>Лист1!I312</f>
        <v>780.1</v>
      </c>
      <c r="K325" s="16">
        <f>Лист1!R312</f>
        <v>10</v>
      </c>
      <c r="L325" s="16">
        <f>Лист1!U312</f>
        <v>1014.88</v>
      </c>
      <c r="M325" s="16">
        <f>Лист1!V312</f>
        <v>64.31</v>
      </c>
      <c r="T325" s="7">
        <v>42675</v>
      </c>
      <c r="U325">
        <f t="shared" si="67"/>
        <v>46.896646820157329</v>
      </c>
      <c r="V325">
        <f t="shared" si="68"/>
        <v>62.15328114429304</v>
      </c>
      <c r="W325">
        <f t="shared" si="69"/>
        <v>9.5038070070948404</v>
      </c>
      <c r="X325">
        <f t="shared" si="70"/>
        <v>5.7741178233721735</v>
      </c>
      <c r="Y325">
        <f t="shared" si="71"/>
        <v>12</v>
      </c>
      <c r="Z325">
        <f t="shared" si="72"/>
        <v>42.621072020799161</v>
      </c>
      <c r="AA325">
        <f t="shared" si="74"/>
        <v>10.524475524475525</v>
      </c>
      <c r="AB325">
        <f t="shared" si="75"/>
        <v>42.677389353903386</v>
      </c>
      <c r="AC325">
        <f t="shared" si="76"/>
        <v>10</v>
      </c>
      <c r="AD325">
        <f t="shared" si="77"/>
        <v>43.122341713795265</v>
      </c>
      <c r="AE325">
        <f t="shared" si="78"/>
        <v>62.15328114429304</v>
      </c>
    </row>
    <row r="326" spans="1:31" ht="15" thickBot="1" x14ac:dyDescent="0.35">
      <c r="A326" s="7">
        <v>42705</v>
      </c>
      <c r="B326" s="10">
        <v>36433</v>
      </c>
      <c r="C326" s="10">
        <v>62.09</v>
      </c>
      <c r="D326" s="10">
        <v>2413099444</v>
      </c>
      <c r="E326" s="10">
        <v>18703</v>
      </c>
      <c r="F326" s="24">
        <v>0.4</v>
      </c>
      <c r="G326" s="10">
        <v>7602.35</v>
      </c>
      <c r="H326" s="16">
        <f t="shared" si="73"/>
        <v>1</v>
      </c>
      <c r="I326" s="16">
        <f>Лист1!F313</f>
        <v>961</v>
      </c>
      <c r="J326" s="16">
        <f>Лист1!I313</f>
        <v>1019.6</v>
      </c>
      <c r="K326" s="16">
        <f>Лист1!R313</f>
        <v>10</v>
      </c>
      <c r="L326" s="16">
        <f>Лист1!U313</f>
        <v>1130.06</v>
      </c>
      <c r="M326" s="16">
        <f>Лист1!V313</f>
        <v>62.09</v>
      </c>
      <c r="T326" s="7">
        <v>42705</v>
      </c>
      <c r="U326">
        <f t="shared" si="67"/>
        <v>47.393568378097463</v>
      </c>
      <c r="V326">
        <f t="shared" si="68"/>
        <v>60.00773170967431</v>
      </c>
      <c r="W326">
        <f t="shared" si="69"/>
        <v>3.4611623725080825</v>
      </c>
      <c r="X326">
        <f t="shared" si="70"/>
        <v>2.416336465453869</v>
      </c>
      <c r="Y326">
        <f t="shared" si="71"/>
        <v>11.538461538461538</v>
      </c>
      <c r="Z326">
        <f t="shared" si="72"/>
        <v>43.651326819812489</v>
      </c>
      <c r="AA326">
        <f t="shared" si="74"/>
        <v>8.40034965034965</v>
      </c>
      <c r="AB326">
        <f t="shared" si="75"/>
        <v>55.779856666119592</v>
      </c>
      <c r="AC326">
        <f t="shared" si="76"/>
        <v>10</v>
      </c>
      <c r="AD326">
        <f t="shared" si="77"/>
        <v>48.016350186319045</v>
      </c>
      <c r="AE326">
        <f t="shared" si="78"/>
        <v>60.00773170967431</v>
      </c>
    </row>
    <row r="327" spans="1:31" ht="15" thickBot="1" x14ac:dyDescent="0.35">
      <c r="A327" s="7">
        <v>42736</v>
      </c>
      <c r="B327" s="10">
        <v>38418</v>
      </c>
      <c r="C327" s="10">
        <v>59.63</v>
      </c>
      <c r="D327" s="10">
        <v>4243436208</v>
      </c>
      <c r="E327" s="10">
        <v>37514</v>
      </c>
      <c r="F327" s="24">
        <v>0.62</v>
      </c>
      <c r="G327" s="10">
        <v>8003.46</v>
      </c>
      <c r="H327" s="16">
        <f t="shared" si="73"/>
        <v>1.22</v>
      </c>
      <c r="I327" s="16">
        <f>Лист1!F314</f>
        <v>800</v>
      </c>
      <c r="J327" s="16">
        <f>Лист1!I314</f>
        <v>311.89999999999998</v>
      </c>
      <c r="K327" s="16">
        <f>Лист1!R314</f>
        <v>10</v>
      </c>
      <c r="L327" s="16">
        <f>Лист1!U314</f>
        <v>1175.01</v>
      </c>
      <c r="M327" s="16">
        <f>Лист1!V314</f>
        <v>59.63</v>
      </c>
      <c r="T327" s="7">
        <v>42736</v>
      </c>
      <c r="U327">
        <f t="shared" si="67"/>
        <v>49.975739300901616</v>
      </c>
      <c r="V327">
        <f t="shared" si="68"/>
        <v>57.630230984826525</v>
      </c>
      <c r="W327">
        <f t="shared" si="69"/>
        <v>6.0864552307559103</v>
      </c>
      <c r="X327">
        <f t="shared" si="70"/>
        <v>4.8466260046536087</v>
      </c>
      <c r="Y327">
        <f t="shared" si="71"/>
        <v>14.076923076923077</v>
      </c>
      <c r="Z327">
        <f t="shared" si="72"/>
        <v>45.95442832141331</v>
      </c>
      <c r="AA327">
        <f t="shared" si="74"/>
        <v>6.9930069930069925</v>
      </c>
      <c r="AB327">
        <f t="shared" si="75"/>
        <v>17.063296679249408</v>
      </c>
      <c r="AC327">
        <f t="shared" si="76"/>
        <v>10</v>
      </c>
      <c r="AD327">
        <f t="shared" si="77"/>
        <v>49.92627969526108</v>
      </c>
      <c r="AE327">
        <f t="shared" si="78"/>
        <v>57.630230984826525</v>
      </c>
    </row>
    <row r="328" spans="1:31" ht="15" thickBot="1" x14ac:dyDescent="0.35">
      <c r="A328" s="7">
        <v>42767</v>
      </c>
      <c r="B328" s="10">
        <v>38016.800000000003</v>
      </c>
      <c r="C328" s="10">
        <v>58.54</v>
      </c>
      <c r="D328" s="10">
        <v>13183919790</v>
      </c>
      <c r="E328" s="10">
        <v>84239</v>
      </c>
      <c r="F328" s="24">
        <v>0.22</v>
      </c>
      <c r="G328" s="10">
        <v>8073.9</v>
      </c>
      <c r="H328" s="16">
        <f t="shared" si="73"/>
        <v>0.82</v>
      </c>
      <c r="I328" s="16">
        <f>Лист1!F315</f>
        <v>859</v>
      </c>
      <c r="J328" s="16">
        <f>Лист1!I315</f>
        <v>363.6</v>
      </c>
      <c r="K328" s="16">
        <f>Лист1!R315</f>
        <v>10</v>
      </c>
      <c r="L328" s="16">
        <f>Лист1!U315</f>
        <v>1164.21</v>
      </c>
      <c r="M328" s="16">
        <f>Лист1!V315</f>
        <v>58.54</v>
      </c>
      <c r="T328" s="7">
        <v>42767</v>
      </c>
      <c r="U328">
        <f t="shared" si="67"/>
        <v>49.453841580886994</v>
      </c>
      <c r="V328">
        <f t="shared" si="68"/>
        <v>56.576785541702911</v>
      </c>
      <c r="W328">
        <f t="shared" si="69"/>
        <v>18.909990308427862</v>
      </c>
      <c r="X328">
        <f t="shared" si="70"/>
        <v>10.883268326651793</v>
      </c>
      <c r="Y328">
        <f t="shared" si="71"/>
        <v>9.4615384615384599</v>
      </c>
      <c r="Z328">
        <f t="shared" si="72"/>
        <v>46.358882136508328</v>
      </c>
      <c r="AA328">
        <f t="shared" si="74"/>
        <v>7.5087412587412592</v>
      </c>
      <c r="AB328">
        <f t="shared" si="75"/>
        <v>19.891678975873951</v>
      </c>
      <c r="AC328">
        <f t="shared" si="76"/>
        <v>10</v>
      </c>
      <c r="AD328">
        <f t="shared" si="77"/>
        <v>49.467386732044758</v>
      </c>
      <c r="AE328">
        <f t="shared" si="78"/>
        <v>56.576785541702911</v>
      </c>
    </row>
    <row r="329" spans="1:31" ht="15" thickBot="1" x14ac:dyDescent="0.35">
      <c r="A329" s="7">
        <v>42795</v>
      </c>
      <c r="B329" s="10">
        <v>38462.300000000003</v>
      </c>
      <c r="C329" s="10">
        <v>58.01</v>
      </c>
      <c r="D329" s="10">
        <v>3719920573</v>
      </c>
      <c r="E329" s="10">
        <v>33391</v>
      </c>
      <c r="F329" s="24">
        <v>0.13</v>
      </c>
      <c r="G329" s="10">
        <v>8164.03</v>
      </c>
      <c r="H329" s="16">
        <f t="shared" si="73"/>
        <v>0.73</v>
      </c>
      <c r="I329" s="16">
        <f>Лист1!F316</f>
        <v>1297</v>
      </c>
      <c r="J329" s="16">
        <f>Лист1!I316</f>
        <v>468.7</v>
      </c>
      <c r="K329" s="16">
        <f>Лист1!R316</f>
        <v>10</v>
      </c>
      <c r="L329" s="16">
        <f>Лист1!U316</f>
        <v>1121.6300000000001</v>
      </c>
      <c r="M329" s="16">
        <f>Лист1!V316</f>
        <v>58.01</v>
      </c>
      <c r="T329" s="7">
        <v>42795</v>
      </c>
      <c r="U329">
        <f t="shared" si="67"/>
        <v>50.033366591521379</v>
      </c>
      <c r="V329">
        <f t="shared" si="68"/>
        <v>56.064559775780417</v>
      </c>
      <c r="W329">
        <f t="shared" si="69"/>
        <v>5.335565075032318</v>
      </c>
      <c r="X329">
        <f t="shared" si="70"/>
        <v>4.3139544948922701</v>
      </c>
      <c r="Y329">
        <f t="shared" si="71"/>
        <v>8.4230769230769216</v>
      </c>
      <c r="Z329">
        <f t="shared" si="72"/>
        <v>46.876392391399207</v>
      </c>
      <c r="AA329">
        <f t="shared" si="74"/>
        <v>11.337412587412587</v>
      </c>
      <c r="AB329">
        <f t="shared" si="75"/>
        <v>25.641446468625197</v>
      </c>
      <c r="AC329">
        <f t="shared" si="76"/>
        <v>10</v>
      </c>
      <c r="AD329">
        <f t="shared" si="77"/>
        <v>47.658158734475187</v>
      </c>
      <c r="AE329">
        <f t="shared" si="78"/>
        <v>56.064559775780417</v>
      </c>
    </row>
    <row r="330" spans="1:31" ht="15" thickBot="1" x14ac:dyDescent="0.35">
      <c r="A330" s="7">
        <v>42826</v>
      </c>
      <c r="B330" s="10">
        <v>38555.199999999997</v>
      </c>
      <c r="C330" s="10">
        <v>56.44</v>
      </c>
      <c r="D330" s="10">
        <v>7212678075</v>
      </c>
      <c r="E330" s="10">
        <v>54481</v>
      </c>
      <c r="F330" s="24">
        <v>0.33</v>
      </c>
      <c r="G330" s="10">
        <v>8308.14</v>
      </c>
      <c r="H330" s="16">
        <f t="shared" si="73"/>
        <v>0.92999999999999994</v>
      </c>
      <c r="I330" s="16">
        <f>Лист1!F317</f>
        <v>1109</v>
      </c>
      <c r="J330" s="16">
        <f>Лист1!I317</f>
        <v>466.2</v>
      </c>
      <c r="K330" s="16">
        <f>Лист1!R317</f>
        <v>9.75</v>
      </c>
      <c r="L330" s="16">
        <f>Лист1!U317</f>
        <v>1094.27</v>
      </c>
      <c r="M330" s="16">
        <f>Лист1!V317</f>
        <v>56.44</v>
      </c>
      <c r="T330" s="7">
        <v>42826</v>
      </c>
      <c r="U330">
        <f t="shared" si="67"/>
        <v>50.154214792392153</v>
      </c>
      <c r="V330">
        <f t="shared" si="68"/>
        <v>54.547211752198699</v>
      </c>
      <c r="W330">
        <f t="shared" si="69"/>
        <v>10.345305088970061</v>
      </c>
      <c r="X330">
        <f t="shared" si="70"/>
        <v>7.0386797291553354</v>
      </c>
      <c r="Y330">
        <f t="shared" si="71"/>
        <v>10.73076923076923</v>
      </c>
      <c r="Z330">
        <f t="shared" si="72"/>
        <v>47.703846100844729</v>
      </c>
      <c r="AA330">
        <f t="shared" si="74"/>
        <v>9.6940559440559433</v>
      </c>
      <c r="AB330">
        <f t="shared" si="75"/>
        <v>25.504677498769077</v>
      </c>
      <c r="AC330">
        <f t="shared" si="76"/>
        <v>9.75</v>
      </c>
      <c r="AD330">
        <f t="shared" si="77"/>
        <v>46.495629894327159</v>
      </c>
      <c r="AE330">
        <f t="shared" si="78"/>
        <v>54.547211752198699</v>
      </c>
    </row>
    <row r="331" spans="1:31" ht="15" thickBot="1" x14ac:dyDescent="0.35">
      <c r="A331" s="7">
        <v>42856</v>
      </c>
      <c r="B331" s="10">
        <v>38663.800000000003</v>
      </c>
      <c r="C331" s="10">
        <v>56.95</v>
      </c>
      <c r="D331" s="10">
        <v>6713030282</v>
      </c>
      <c r="E331" s="10">
        <v>53824</v>
      </c>
      <c r="F331" s="24">
        <v>0.37</v>
      </c>
      <c r="G331" s="10">
        <v>8318.2999999999993</v>
      </c>
      <c r="H331" s="16">
        <f t="shared" si="73"/>
        <v>0.97</v>
      </c>
      <c r="I331" s="16">
        <f>Лист1!F318</f>
        <v>878</v>
      </c>
      <c r="J331" s="16">
        <f>Лист1!I318</f>
        <v>505.7</v>
      </c>
      <c r="K331" s="16">
        <f>Лист1!R318</f>
        <v>9.25</v>
      </c>
      <c r="L331" s="16">
        <f>Лист1!U318</f>
        <v>1119.98</v>
      </c>
      <c r="M331" s="16">
        <f>Лист1!V318</f>
        <v>56.95</v>
      </c>
      <c r="T331" s="7">
        <v>42856</v>
      </c>
      <c r="U331">
        <f t="shared" si="67"/>
        <v>50.295486209125933</v>
      </c>
      <c r="V331">
        <f t="shared" si="68"/>
        <v>55.040108243935443</v>
      </c>
      <c r="W331">
        <f t="shared" si="69"/>
        <v>9.6286491115555215</v>
      </c>
      <c r="X331">
        <f t="shared" si="70"/>
        <v>6.9537985305346224</v>
      </c>
      <c r="Y331">
        <f t="shared" si="71"/>
        <v>11.192307692307692</v>
      </c>
      <c r="Z331">
        <f t="shared" si="72"/>
        <v>47.762182994106581</v>
      </c>
      <c r="AA331">
        <f t="shared" si="74"/>
        <v>7.674825174825175</v>
      </c>
      <c r="AB331">
        <f t="shared" si="75"/>
        <v>27.665627222495758</v>
      </c>
      <c r="AC331">
        <f t="shared" si="76"/>
        <v>9.25</v>
      </c>
      <c r="AD331">
        <f t="shared" si="77"/>
        <v>47.588050087317143</v>
      </c>
      <c r="AE331">
        <f t="shared" si="78"/>
        <v>55.040108243935443</v>
      </c>
    </row>
    <row r="332" spans="1:31" ht="15" thickBot="1" x14ac:dyDescent="0.35">
      <c r="A332" s="7">
        <v>42887</v>
      </c>
      <c r="B332" s="10">
        <v>39222.9</v>
      </c>
      <c r="C332" s="10">
        <v>57.89</v>
      </c>
      <c r="D332" s="10">
        <v>2692951915</v>
      </c>
      <c r="E332" s="10">
        <v>25796</v>
      </c>
      <c r="F332" s="24">
        <v>0.61</v>
      </c>
      <c r="G332" s="10">
        <v>8480.43</v>
      </c>
      <c r="H332" s="16">
        <f t="shared" si="73"/>
        <v>1.21</v>
      </c>
      <c r="I332" s="16">
        <f>Лист1!F319</f>
        <v>901</v>
      </c>
      <c r="J332" s="16">
        <f>Лист1!I319</f>
        <v>665.2</v>
      </c>
      <c r="K332" s="16">
        <f>Лист1!R319</f>
        <v>9.25</v>
      </c>
      <c r="L332" s="16">
        <f>Лист1!U319</f>
        <v>1038.5</v>
      </c>
      <c r="M332" s="16">
        <f>Лист1!V319</f>
        <v>57.89</v>
      </c>
      <c r="T332" s="7">
        <v>42887</v>
      </c>
      <c r="U332">
        <f t="shared" si="67"/>
        <v>51.022786845367634</v>
      </c>
      <c r="V332">
        <f t="shared" si="68"/>
        <v>55.948584130665893</v>
      </c>
      <c r="W332">
        <f t="shared" si="69"/>
        <v>3.8625610156046197</v>
      </c>
      <c r="X332">
        <f t="shared" si="70"/>
        <v>3.3327175032266485</v>
      </c>
      <c r="Y332">
        <f t="shared" si="71"/>
        <v>13.96153846153846</v>
      </c>
      <c r="Z332">
        <f t="shared" si="72"/>
        <v>48.693104303609076</v>
      </c>
      <c r="AA332">
        <f t="shared" si="74"/>
        <v>7.8758741258741267</v>
      </c>
      <c r="AB332">
        <f t="shared" si="75"/>
        <v>36.391487499316156</v>
      </c>
      <c r="AC332">
        <f t="shared" si="76"/>
        <v>9.25</v>
      </c>
      <c r="AD332">
        <f t="shared" si="77"/>
        <v>44.125957620385051</v>
      </c>
      <c r="AE332">
        <f t="shared" si="78"/>
        <v>55.948584130665893</v>
      </c>
    </row>
    <row r="333" spans="1:31" ht="15" thickBot="1" x14ac:dyDescent="0.35">
      <c r="A333" s="7">
        <v>42917</v>
      </c>
      <c r="B333" s="10">
        <v>39623.1</v>
      </c>
      <c r="C333" s="10">
        <v>59.69</v>
      </c>
      <c r="D333" s="10">
        <v>4692484395</v>
      </c>
      <c r="E333" s="10">
        <v>47626</v>
      </c>
      <c r="F333" s="24">
        <v>7.0000000000000007E-2</v>
      </c>
      <c r="G333" s="10">
        <v>8469.1</v>
      </c>
      <c r="H333" s="16">
        <f t="shared" si="73"/>
        <v>0.66999999999999993</v>
      </c>
      <c r="I333" s="16">
        <f>Лист1!F320</f>
        <v>946</v>
      </c>
      <c r="J333" s="16">
        <f>Лист1!I320</f>
        <v>676.1</v>
      </c>
      <c r="K333" s="16">
        <f>Лист1!R320</f>
        <v>9</v>
      </c>
      <c r="L333" s="16">
        <f>Лист1!U320</f>
        <v>1025.68</v>
      </c>
      <c r="M333" s="16">
        <f>Лист1!V320</f>
        <v>59.69</v>
      </c>
      <c r="T333" s="7">
        <v>42917</v>
      </c>
      <c r="U333">
        <f t="shared" si="67"/>
        <v>51.543383723607541</v>
      </c>
      <c r="V333">
        <f t="shared" si="68"/>
        <v>57.688218807383784</v>
      </c>
      <c r="W333">
        <f t="shared" si="69"/>
        <v>6.7305350643292234</v>
      </c>
      <c r="X333">
        <f t="shared" si="70"/>
        <v>6.1530471316743816</v>
      </c>
      <c r="Y333">
        <f t="shared" si="71"/>
        <v>7.7307692307692291</v>
      </c>
      <c r="Z333">
        <f t="shared" si="72"/>
        <v>48.628049480709777</v>
      </c>
      <c r="AA333">
        <f t="shared" si="74"/>
        <v>8.2692307692307683</v>
      </c>
      <c r="AB333">
        <f t="shared" si="75"/>
        <v>36.987800207888831</v>
      </c>
      <c r="AC333">
        <f t="shared" si="76"/>
        <v>9</v>
      </c>
      <c r="AD333">
        <f t="shared" si="77"/>
        <v>43.581234677011594</v>
      </c>
      <c r="AE333">
        <f t="shared" si="78"/>
        <v>57.688218807383784</v>
      </c>
    </row>
    <row r="334" spans="1:31" ht="15" thickBot="1" x14ac:dyDescent="0.35">
      <c r="A334" s="7">
        <v>42948</v>
      </c>
      <c r="B334" s="10">
        <v>39275.9</v>
      </c>
      <c r="C334" s="10">
        <v>59.61</v>
      </c>
      <c r="D334" s="10">
        <v>4851343939</v>
      </c>
      <c r="E334" s="10">
        <v>41572</v>
      </c>
      <c r="F334" s="24">
        <v>-0.54</v>
      </c>
      <c r="G334" s="10">
        <v>8602.7800000000007</v>
      </c>
      <c r="H334" s="16">
        <f t="shared" si="73"/>
        <v>5.9999999999999942E-2</v>
      </c>
      <c r="I334" s="16">
        <f>Лист1!F321</f>
        <v>1184</v>
      </c>
      <c r="J334" s="16">
        <f>Лист1!I321</f>
        <v>690.6</v>
      </c>
      <c r="K334" s="16">
        <f>Лист1!R321</f>
        <v>9</v>
      </c>
      <c r="L334" s="16">
        <f>Лист1!U321</f>
        <v>1048.69</v>
      </c>
      <c r="M334" s="16">
        <f>Лист1!V321</f>
        <v>59.61</v>
      </c>
      <c r="T334" s="7">
        <v>42948</v>
      </c>
      <c r="U334">
        <f t="shared" si="67"/>
        <v>51.0917314594274</v>
      </c>
      <c r="V334">
        <f t="shared" si="68"/>
        <v>57.610901710640768</v>
      </c>
      <c r="W334">
        <f t="shared" si="69"/>
        <v>6.9583908526904228</v>
      </c>
      <c r="X334">
        <f t="shared" si="70"/>
        <v>5.3708998311419682</v>
      </c>
      <c r="Y334">
        <f t="shared" si="71"/>
        <v>0.69230769230769162</v>
      </c>
      <c r="Z334">
        <f t="shared" si="72"/>
        <v>49.395616005438647</v>
      </c>
      <c r="AA334">
        <f t="shared" si="74"/>
        <v>10.34965034965035</v>
      </c>
      <c r="AB334">
        <f t="shared" si="75"/>
        <v>37.781060233054326</v>
      </c>
      <c r="AC334">
        <f t="shared" si="76"/>
        <v>9</v>
      </c>
      <c r="AD334">
        <f t="shared" si="77"/>
        <v>44.558931629197495</v>
      </c>
      <c r="AE334">
        <f t="shared" si="78"/>
        <v>57.610901710640768</v>
      </c>
    </row>
    <row r="335" spans="1:31" ht="15" thickBot="1" x14ac:dyDescent="0.35">
      <c r="A335" s="7">
        <v>42979</v>
      </c>
      <c r="B335" s="10">
        <v>39419.300000000003</v>
      </c>
      <c r="C335" s="10">
        <v>57.74</v>
      </c>
      <c r="D335" s="10">
        <v>2107606569</v>
      </c>
      <c r="E335" s="10">
        <v>18124</v>
      </c>
      <c r="F335" s="24">
        <v>-0.15</v>
      </c>
      <c r="G335" s="10">
        <v>8740.75</v>
      </c>
      <c r="H335" s="16">
        <f t="shared" si="73"/>
        <v>0.44999999999999996</v>
      </c>
      <c r="I335" s="16">
        <f>Лист1!F322</f>
        <v>1356</v>
      </c>
      <c r="J335" s="16">
        <f>Лист1!I322</f>
        <v>741.2</v>
      </c>
      <c r="K335" s="16">
        <f>Лист1!R322</f>
        <v>8.6999999999999993</v>
      </c>
      <c r="L335" s="16">
        <f>Лист1!U322</f>
        <v>1100.83</v>
      </c>
      <c r="M335" s="16">
        <f>Лист1!V322</f>
        <v>57.74</v>
      </c>
      <c r="T335" s="7">
        <v>42979</v>
      </c>
      <c r="U335">
        <f t="shared" si="67"/>
        <v>51.278272169921159</v>
      </c>
      <c r="V335">
        <f t="shared" si="68"/>
        <v>55.803614574272743</v>
      </c>
      <c r="W335">
        <f t="shared" si="69"/>
        <v>3.0229871258772953</v>
      </c>
      <c r="X335">
        <f t="shared" si="70"/>
        <v>2.3415324867607294</v>
      </c>
      <c r="Y335">
        <f t="shared" si="71"/>
        <v>5.1923076923076916</v>
      </c>
      <c r="Z335">
        <f t="shared" si="72"/>
        <v>50.18781493883813</v>
      </c>
      <c r="AA335">
        <f t="shared" si="74"/>
        <v>11.853146853146853</v>
      </c>
      <c r="AB335">
        <f t="shared" si="75"/>
        <v>40.549264182942174</v>
      </c>
      <c r="AC335">
        <f t="shared" si="76"/>
        <v>8.6999999999999993</v>
      </c>
      <c r="AD335">
        <f t="shared" si="77"/>
        <v>46.774364879391882</v>
      </c>
      <c r="AE335">
        <f t="shared" si="78"/>
        <v>55.803614574272743</v>
      </c>
    </row>
    <row r="336" spans="1:31" ht="15" thickBot="1" x14ac:dyDescent="0.35">
      <c r="A336" s="7">
        <v>43009</v>
      </c>
      <c r="B336" s="10">
        <v>39571</v>
      </c>
      <c r="C336" s="10">
        <v>57.7</v>
      </c>
      <c r="D336" s="10">
        <v>1516163624</v>
      </c>
      <c r="E336" s="10">
        <v>17176</v>
      </c>
      <c r="F336" s="24">
        <v>0.2</v>
      </c>
      <c r="G336" s="10">
        <v>8882</v>
      </c>
      <c r="H336" s="16">
        <f t="shared" si="73"/>
        <v>0.8</v>
      </c>
      <c r="I336" s="16">
        <f>Лист1!F323</f>
        <v>1522</v>
      </c>
      <c r="J336" s="16">
        <f>Лист1!I323</f>
        <v>750.7</v>
      </c>
      <c r="K336" s="16">
        <f>Лист1!R323</f>
        <v>8.5</v>
      </c>
      <c r="L336" s="16">
        <f>Лист1!U323</f>
        <v>1132.45</v>
      </c>
      <c r="M336" s="16">
        <f>Лист1!V323</f>
        <v>57.7</v>
      </c>
      <c r="T336" s="7">
        <v>43009</v>
      </c>
      <c r="U336">
        <f t="shared" si="67"/>
        <v>51.475609867145032</v>
      </c>
      <c r="V336">
        <f t="shared" si="68"/>
        <v>55.764956025901235</v>
      </c>
      <c r="W336">
        <f t="shared" si="69"/>
        <v>2.1746673138574111</v>
      </c>
      <c r="X336">
        <f t="shared" si="70"/>
        <v>2.2190555061025319</v>
      </c>
      <c r="Y336">
        <f t="shared" si="71"/>
        <v>9.2307692307692299</v>
      </c>
      <c r="Z336">
        <f t="shared" si="72"/>
        <v>50.998847042503243</v>
      </c>
      <c r="AA336">
        <f t="shared" si="74"/>
        <v>13.304195804195803</v>
      </c>
      <c r="AB336">
        <f t="shared" si="75"/>
        <v>41.068986268395427</v>
      </c>
      <c r="AC336">
        <f t="shared" si="76"/>
        <v>8.5</v>
      </c>
      <c r="AD336">
        <f t="shared" si="77"/>
        <v>48.117901499475252</v>
      </c>
      <c r="AE336">
        <f t="shared" si="78"/>
        <v>55.764956025901235</v>
      </c>
    </row>
    <row r="337" spans="1:31" ht="15" thickBot="1" x14ac:dyDescent="0.35">
      <c r="A337" s="7">
        <v>43040</v>
      </c>
      <c r="B337" s="10">
        <v>39667.5</v>
      </c>
      <c r="C337" s="10">
        <v>58.93</v>
      </c>
      <c r="D337" s="10">
        <v>5363797163</v>
      </c>
      <c r="E337" s="10">
        <v>39399</v>
      </c>
      <c r="F337" s="24">
        <v>0.22</v>
      </c>
      <c r="G337" s="10">
        <v>8996.6299999999992</v>
      </c>
      <c r="H337" s="16">
        <f t="shared" si="73"/>
        <v>0.82</v>
      </c>
      <c r="I337" s="16">
        <f>Лист1!F324</f>
        <v>1578</v>
      </c>
      <c r="J337" s="16">
        <f>Лист1!I324</f>
        <v>746.9</v>
      </c>
      <c r="K337" s="16">
        <f>Лист1!R324</f>
        <v>8.25</v>
      </c>
      <c r="L337" s="16">
        <f>Лист1!U324</f>
        <v>1148.79</v>
      </c>
      <c r="M337" s="16">
        <f>Лист1!V324</f>
        <v>58.93</v>
      </c>
      <c r="T337" s="7">
        <v>43040</v>
      </c>
      <c r="U337">
        <f t="shared" si="67"/>
        <v>51.601141098404774</v>
      </c>
      <c r="V337">
        <f t="shared" si="68"/>
        <v>56.953706388325116</v>
      </c>
      <c r="W337">
        <f t="shared" si="69"/>
        <v>7.693413945497225</v>
      </c>
      <c r="X337">
        <f t="shared" si="70"/>
        <v>5.090158819569961</v>
      </c>
      <c r="Y337">
        <f t="shared" si="71"/>
        <v>9.4615384615384599</v>
      </c>
      <c r="Z337">
        <f t="shared" si="72"/>
        <v>51.657031892366128</v>
      </c>
      <c r="AA337">
        <f t="shared" si="74"/>
        <v>13.793706293706293</v>
      </c>
      <c r="AB337">
        <f t="shared" si="75"/>
        <v>40.861097434214123</v>
      </c>
      <c r="AC337">
        <f t="shared" si="76"/>
        <v>8.25</v>
      </c>
      <c r="AD337">
        <f t="shared" si="77"/>
        <v>48.812189556785889</v>
      </c>
      <c r="AE337">
        <f t="shared" si="78"/>
        <v>56.953706388325116</v>
      </c>
    </row>
    <row r="338" spans="1:31" ht="15" thickBot="1" x14ac:dyDescent="0.35">
      <c r="A338" s="7">
        <v>43070</v>
      </c>
      <c r="B338" s="10">
        <v>40114.400000000001</v>
      </c>
      <c r="C338" s="10">
        <v>58.57</v>
      </c>
      <c r="D338" s="10">
        <v>2120786515</v>
      </c>
      <c r="E338" s="10">
        <v>19226</v>
      </c>
      <c r="F338" s="24">
        <v>0.42</v>
      </c>
      <c r="G338" s="10">
        <v>9137.26</v>
      </c>
      <c r="H338" s="16">
        <f t="shared" si="73"/>
        <v>1.02</v>
      </c>
      <c r="I338" s="16">
        <f>Лист1!F325</f>
        <v>1366</v>
      </c>
      <c r="J338" s="16">
        <f>Лист1!I325</f>
        <v>971</v>
      </c>
      <c r="K338" s="16">
        <f>Лист1!R325</f>
        <v>7.75</v>
      </c>
      <c r="L338" s="16">
        <f>Лист1!U325</f>
        <v>1150.58</v>
      </c>
      <c r="M338" s="16">
        <f>Лист1!V325</f>
        <v>58.57</v>
      </c>
      <c r="T338" s="7">
        <v>43070</v>
      </c>
      <c r="U338">
        <f t="shared" si="67"/>
        <v>52.182487287523756</v>
      </c>
      <c r="V338">
        <f t="shared" si="68"/>
        <v>56.605779452981544</v>
      </c>
      <c r="W338">
        <f t="shared" si="69"/>
        <v>3.0418914164900643</v>
      </c>
      <c r="X338">
        <f t="shared" si="70"/>
        <v>2.4839055170195201</v>
      </c>
      <c r="Y338">
        <f t="shared" si="71"/>
        <v>11.76923076923077</v>
      </c>
      <c r="Z338">
        <f t="shared" si="72"/>
        <v>52.464504067505423</v>
      </c>
      <c r="AA338">
        <f t="shared" si="74"/>
        <v>11.94055944055944</v>
      </c>
      <c r="AB338">
        <f t="shared" si="75"/>
        <v>53.121067892116635</v>
      </c>
      <c r="AC338">
        <f t="shared" si="76"/>
        <v>7.7500000000000009</v>
      </c>
      <c r="AD338">
        <f t="shared" si="77"/>
        <v>48.888246816430069</v>
      </c>
      <c r="AE338">
        <f t="shared" si="78"/>
        <v>56.605779452981544</v>
      </c>
    </row>
    <row r="339" spans="1:31" ht="15" thickBot="1" x14ac:dyDescent="0.35">
      <c r="A339" s="7">
        <v>43101</v>
      </c>
      <c r="B339" s="10">
        <v>42442.2</v>
      </c>
      <c r="C339" s="10">
        <v>56.5</v>
      </c>
      <c r="D339" s="10">
        <v>6331569372</v>
      </c>
      <c r="E339" s="10">
        <v>39522</v>
      </c>
      <c r="F339" s="24">
        <v>0.31</v>
      </c>
      <c r="G339" s="10">
        <v>8689.64</v>
      </c>
      <c r="H339" s="16">
        <f t="shared" si="73"/>
        <v>0.90999999999999992</v>
      </c>
      <c r="I339" s="16">
        <f>Лист1!F326</f>
        <v>1152</v>
      </c>
      <c r="J339" s="16">
        <f>Лист1!I326</f>
        <v>420.4</v>
      </c>
      <c r="K339" s="16">
        <f>Лист1!R326</f>
        <v>7.75</v>
      </c>
      <c r="L339" s="16">
        <f>Лист1!U326</f>
        <v>1264.7</v>
      </c>
      <c r="M339" s="16">
        <f>Лист1!V326</f>
        <v>56.5</v>
      </c>
      <c r="T339" s="7">
        <v>43101</v>
      </c>
      <c r="U339">
        <f t="shared" si="67"/>
        <v>55.210586770699308</v>
      </c>
      <c r="V339">
        <f t="shared" si="68"/>
        <v>54.605199574755972</v>
      </c>
      <c r="W339">
        <f t="shared" si="69"/>
        <v>9.081511217359937</v>
      </c>
      <c r="X339">
        <f t="shared" si="70"/>
        <v>5.10604982022498</v>
      </c>
      <c r="Y339">
        <f t="shared" si="71"/>
        <v>10.5</v>
      </c>
      <c r="Z339">
        <f t="shared" si="72"/>
        <v>49.894350508265909</v>
      </c>
      <c r="AA339">
        <f t="shared" si="74"/>
        <v>10.06993006993007</v>
      </c>
      <c r="AB339">
        <f t="shared" si="75"/>
        <v>22.999069971004978</v>
      </c>
      <c r="AC339">
        <f t="shared" si="76"/>
        <v>7.7500000000000009</v>
      </c>
      <c r="AD339">
        <f t="shared" si="77"/>
        <v>53.73721579441596</v>
      </c>
      <c r="AE339">
        <f t="shared" si="78"/>
        <v>54.605199574755972</v>
      </c>
    </row>
    <row r="340" spans="1:31" ht="15" thickBot="1" x14ac:dyDescent="0.35">
      <c r="A340" s="7">
        <v>43132</v>
      </c>
      <c r="B340" s="10">
        <v>41597.5</v>
      </c>
      <c r="C340" s="10">
        <v>56.81</v>
      </c>
      <c r="D340" s="10">
        <v>5231894982</v>
      </c>
      <c r="E340" s="10">
        <v>35326</v>
      </c>
      <c r="F340" s="24">
        <v>0.21</v>
      </c>
      <c r="G340" s="10">
        <v>8660.5400000000009</v>
      </c>
      <c r="H340" s="16">
        <f t="shared" si="73"/>
        <v>0.80999999999999994</v>
      </c>
      <c r="I340" s="16">
        <f>Лист1!F327</f>
        <v>1192</v>
      </c>
      <c r="J340" s="16">
        <f>Лист1!I327</f>
        <v>415.1</v>
      </c>
      <c r="K340" s="16">
        <f>Лист1!R327</f>
        <v>7.5</v>
      </c>
      <c r="L340" s="16">
        <f>Лист1!U327</f>
        <v>1259.01</v>
      </c>
      <c r="M340" s="16">
        <f>Лист1!V327</f>
        <v>56.81</v>
      </c>
      <c r="T340" s="7">
        <v>43132</v>
      </c>
      <c r="U340">
        <f t="shared" si="67"/>
        <v>54.111765723599738</v>
      </c>
      <c r="V340">
        <f t="shared" si="68"/>
        <v>54.904803324635168</v>
      </c>
      <c r="W340">
        <f t="shared" si="69"/>
        <v>7.5042237043473667</v>
      </c>
      <c r="X340">
        <f t="shared" si="70"/>
        <v>4.5639470661724522</v>
      </c>
      <c r="Y340">
        <f t="shared" si="71"/>
        <v>9.3461538461538467</v>
      </c>
      <c r="Z340">
        <f t="shared" si="72"/>
        <v>49.727263540360404</v>
      </c>
      <c r="AA340">
        <f t="shared" si="74"/>
        <v>10.41958041958042</v>
      </c>
      <c r="AB340">
        <f t="shared" si="75"/>
        <v>22.709119754910006</v>
      </c>
      <c r="AC340">
        <f t="shared" si="76"/>
        <v>7.5</v>
      </c>
      <c r="AD340">
        <f t="shared" si="77"/>
        <v>53.49544718694365</v>
      </c>
      <c r="AE340">
        <f t="shared" si="78"/>
        <v>54.904803324635168</v>
      </c>
    </row>
    <row r="341" spans="1:31" ht="15" thickBot="1" x14ac:dyDescent="0.35">
      <c r="A341" s="7">
        <v>43160</v>
      </c>
      <c r="B341" s="10">
        <v>42045.5</v>
      </c>
      <c r="C341" s="10">
        <v>57.06</v>
      </c>
      <c r="D341" s="10">
        <v>1280524674</v>
      </c>
      <c r="E341" s="10">
        <v>13634</v>
      </c>
      <c r="F341" s="24">
        <v>0.28999999999999998</v>
      </c>
      <c r="G341" s="10">
        <v>8778.09</v>
      </c>
      <c r="H341" s="16">
        <f t="shared" si="73"/>
        <v>0.8899999999999999</v>
      </c>
      <c r="I341" s="16">
        <f>Лист1!F328</f>
        <v>1055</v>
      </c>
      <c r="J341" s="16">
        <f>Лист1!I328</f>
        <v>533.79999999999995</v>
      </c>
      <c r="K341" s="16">
        <f>Лист1!R328</f>
        <v>7.5</v>
      </c>
      <c r="L341" s="16">
        <f>Лист1!U328</f>
        <v>1251.19</v>
      </c>
      <c r="M341" s="16">
        <f>Лист1!V328</f>
        <v>57.06</v>
      </c>
      <c r="T341" s="7">
        <v>43160</v>
      </c>
      <c r="U341">
        <f t="shared" si="67"/>
        <v>54.694542838670898</v>
      </c>
      <c r="V341">
        <f t="shared" si="68"/>
        <v>55.146419251957091</v>
      </c>
      <c r="W341">
        <f t="shared" si="69"/>
        <v>1.8366851104031743</v>
      </c>
      <c r="X341">
        <f t="shared" si="70"/>
        <v>1.7614463652888868</v>
      </c>
      <c r="Y341">
        <f t="shared" si="71"/>
        <v>10.269230769230768</v>
      </c>
      <c r="Z341">
        <f t="shared" si="72"/>
        <v>50.402214505215866</v>
      </c>
      <c r="AA341">
        <f t="shared" si="74"/>
        <v>9.2220279720279716</v>
      </c>
      <c r="AB341">
        <f t="shared" si="75"/>
        <v>29.202910443678537</v>
      </c>
      <c r="AC341">
        <f t="shared" si="76"/>
        <v>7.5</v>
      </c>
      <c r="AD341">
        <f t="shared" si="77"/>
        <v>53.163174689503684</v>
      </c>
      <c r="AE341">
        <f t="shared" si="78"/>
        <v>55.146419251957091</v>
      </c>
    </row>
    <row r="342" spans="1:31" ht="15" thickBot="1" x14ac:dyDescent="0.35">
      <c r="A342" s="7">
        <v>43191</v>
      </c>
      <c r="B342" s="10">
        <v>42377</v>
      </c>
      <c r="C342" s="10">
        <v>60.77</v>
      </c>
      <c r="D342" s="10">
        <v>2225393515</v>
      </c>
      <c r="E342" s="10">
        <v>23233</v>
      </c>
      <c r="F342" s="24">
        <v>0.38</v>
      </c>
      <c r="G342" s="10">
        <v>8675.75</v>
      </c>
      <c r="H342" s="16">
        <f t="shared" si="73"/>
        <v>0.98</v>
      </c>
      <c r="I342" s="16">
        <f>Лист1!F329</f>
        <v>1341</v>
      </c>
      <c r="J342" s="16">
        <f>Лист1!I329</f>
        <v>585.4</v>
      </c>
      <c r="K342" s="16">
        <f>Лист1!R329</f>
        <v>7.25</v>
      </c>
      <c r="L342" s="16">
        <f>Лист1!U329</f>
        <v>1090.79</v>
      </c>
      <c r="M342" s="16">
        <f>Лист1!V329</f>
        <v>60.77</v>
      </c>
      <c r="T342" s="7">
        <v>43191</v>
      </c>
      <c r="U342">
        <f t="shared" si="67"/>
        <v>55.125771886988069</v>
      </c>
      <c r="V342">
        <f t="shared" si="68"/>
        <v>58.731999613414523</v>
      </c>
      <c r="W342">
        <f t="shared" si="69"/>
        <v>3.1919315705339413</v>
      </c>
      <c r="X342">
        <f t="shared" si="70"/>
        <v>3.0015903920167748</v>
      </c>
      <c r="Y342">
        <f t="shared" si="71"/>
        <v>11.307692307692308</v>
      </c>
      <c r="Z342">
        <f t="shared" si="72"/>
        <v>49.814596625647098</v>
      </c>
      <c r="AA342">
        <f t="shared" si="74"/>
        <v>11.722027972027972</v>
      </c>
      <c r="AB342">
        <f t="shared" si="75"/>
        <v>32.025821981508827</v>
      </c>
      <c r="AC342">
        <f t="shared" si="76"/>
        <v>7.2500000000000009</v>
      </c>
      <c r="AD342">
        <f t="shared" si="77"/>
        <v>46.347764383957447</v>
      </c>
      <c r="AE342">
        <f t="shared" si="78"/>
        <v>58.731999613414523</v>
      </c>
    </row>
    <row r="343" spans="1:31" ht="15" thickBot="1" x14ac:dyDescent="0.35">
      <c r="A343" s="7">
        <v>43221</v>
      </c>
      <c r="B343" s="10">
        <v>43122</v>
      </c>
      <c r="C343" s="10">
        <v>62.23</v>
      </c>
      <c r="D343" s="10">
        <v>4902512649</v>
      </c>
      <c r="E343" s="10">
        <v>23068</v>
      </c>
      <c r="F343" s="24">
        <v>0.38</v>
      </c>
      <c r="G343" s="10">
        <v>8733.56</v>
      </c>
      <c r="H343" s="16">
        <f t="shared" si="73"/>
        <v>0.98</v>
      </c>
      <c r="I343" s="16">
        <f>Лист1!F330</f>
        <v>1090</v>
      </c>
      <c r="J343" s="16">
        <f>Лист1!I330</f>
        <v>609.29999999999995</v>
      </c>
      <c r="K343" s="16">
        <f>Лист1!R330</f>
        <v>7.25</v>
      </c>
      <c r="L343" s="16">
        <f>Лист1!U330</f>
        <v>1179.6300000000001</v>
      </c>
      <c r="M343" s="16">
        <f>Лист1!V330</f>
        <v>62.23</v>
      </c>
      <c r="T343" s="7">
        <v>43221</v>
      </c>
      <c r="U343">
        <f t="shared" si="67"/>
        <v>56.094899009148818</v>
      </c>
      <c r="V343">
        <f t="shared" si="68"/>
        <v>60.143036628974578</v>
      </c>
      <c r="W343">
        <f t="shared" si="69"/>
        <v>7.0317832750964415</v>
      </c>
      <c r="X343">
        <f t="shared" si="70"/>
        <v>2.9802731960161393</v>
      </c>
      <c r="Y343">
        <f t="shared" si="71"/>
        <v>11.307692307692308</v>
      </c>
      <c r="Z343">
        <f t="shared" si="72"/>
        <v>50.146531251578992</v>
      </c>
      <c r="AA343">
        <f t="shared" si="74"/>
        <v>9.5279720279720284</v>
      </c>
      <c r="AB343">
        <f t="shared" si="75"/>
        <v>33.333333333333329</v>
      </c>
      <c r="AC343">
        <f t="shared" si="76"/>
        <v>7.2500000000000009</v>
      </c>
      <c r="AD343">
        <f t="shared" si="77"/>
        <v>50.122583907303628</v>
      </c>
      <c r="AE343">
        <f t="shared" si="78"/>
        <v>60.143036628974578</v>
      </c>
    </row>
    <row r="344" spans="1:31" ht="15" thickBot="1" x14ac:dyDescent="0.35">
      <c r="A344" s="7">
        <v>43252</v>
      </c>
      <c r="B344" s="10">
        <v>43257.4</v>
      </c>
      <c r="C344" s="10">
        <v>62.77</v>
      </c>
      <c r="D344" s="10">
        <v>3619729790</v>
      </c>
      <c r="E344" s="10">
        <v>17736</v>
      </c>
      <c r="F344" s="24">
        <v>0.49</v>
      </c>
      <c r="G344" s="10">
        <v>8821.66</v>
      </c>
      <c r="H344" s="16">
        <f t="shared" si="73"/>
        <v>1.0899999999999999</v>
      </c>
      <c r="I344" s="16">
        <f>Лист1!F331</f>
        <v>1385</v>
      </c>
      <c r="J344" s="16">
        <f>Лист1!I331</f>
        <v>748.8</v>
      </c>
      <c r="K344" s="16">
        <f>Лист1!R331</f>
        <v>7.25</v>
      </c>
      <c r="L344" s="16">
        <f>Лист1!U331</f>
        <v>1149.19</v>
      </c>
      <c r="M344" s="16">
        <f>Лист1!V331</f>
        <v>62.77</v>
      </c>
      <c r="T344" s="7">
        <v>43252</v>
      </c>
      <c r="U344">
        <f t="shared" si="67"/>
        <v>56.271032985444883</v>
      </c>
      <c r="V344">
        <f t="shared" si="68"/>
        <v>60.664927031989947</v>
      </c>
      <c r="W344">
        <f t="shared" si="69"/>
        <v>5.1918591995641687</v>
      </c>
      <c r="X344">
        <f t="shared" si="70"/>
        <v>2.2914047773774162</v>
      </c>
      <c r="Y344">
        <f t="shared" si="71"/>
        <v>12.576923076923075</v>
      </c>
      <c r="Z344">
        <f t="shared" si="72"/>
        <v>50.652385611457909</v>
      </c>
      <c r="AA344">
        <f t="shared" si="74"/>
        <v>12.106643356643357</v>
      </c>
      <c r="AB344">
        <f t="shared" si="75"/>
        <v>40.965041851304768</v>
      </c>
      <c r="AC344">
        <f t="shared" si="76"/>
        <v>7.2500000000000009</v>
      </c>
      <c r="AD344">
        <f t="shared" si="77"/>
        <v>48.829185592460568</v>
      </c>
      <c r="AE344">
        <f t="shared" si="78"/>
        <v>60.664927031989947</v>
      </c>
    </row>
    <row r="345" spans="1:31" ht="15" thickBot="1" x14ac:dyDescent="0.35">
      <c r="A345" s="7">
        <v>43282</v>
      </c>
      <c r="B345" s="10">
        <v>44126.7</v>
      </c>
      <c r="C345" s="10">
        <v>62.86</v>
      </c>
      <c r="D345" s="10">
        <v>4497833791</v>
      </c>
      <c r="E345" s="10">
        <v>30540</v>
      </c>
      <c r="F345" s="24">
        <v>0.27</v>
      </c>
      <c r="G345" s="10">
        <v>8898.64</v>
      </c>
      <c r="H345" s="16">
        <f t="shared" si="73"/>
        <v>0.87</v>
      </c>
      <c r="I345" s="16">
        <f>Лист1!F332</f>
        <v>1747</v>
      </c>
      <c r="J345" s="16">
        <f>Лист1!I332</f>
        <v>765.5</v>
      </c>
      <c r="K345" s="16">
        <f>Лист1!R332</f>
        <v>7.25</v>
      </c>
      <c r="L345" s="16">
        <f>Лист1!U332</f>
        <v>1189.3499999999999</v>
      </c>
      <c r="M345" s="16">
        <f>Лист1!V332</f>
        <v>62.86</v>
      </c>
      <c r="T345" s="7">
        <v>43282</v>
      </c>
      <c r="U345">
        <f t="shared" si="67"/>
        <v>57.401854740202381</v>
      </c>
      <c r="V345">
        <f t="shared" si="68"/>
        <v>60.751908765825846</v>
      </c>
      <c r="W345">
        <f t="shared" si="69"/>
        <v>6.4513433600561481</v>
      </c>
      <c r="X345">
        <f t="shared" si="70"/>
        <v>3.9456191870267419</v>
      </c>
      <c r="Y345">
        <f t="shared" si="71"/>
        <v>10.038461538461538</v>
      </c>
      <c r="Z345">
        <f t="shared" si="72"/>
        <v>51.094390930680142</v>
      </c>
      <c r="AA345">
        <f t="shared" si="74"/>
        <v>15.27097902097902</v>
      </c>
      <c r="AB345">
        <f t="shared" si="75"/>
        <v>41.878658569943653</v>
      </c>
      <c r="AC345">
        <f t="shared" si="76"/>
        <v>7.2500000000000009</v>
      </c>
      <c r="AD345">
        <f t="shared" si="77"/>
        <v>50.535587574198324</v>
      </c>
      <c r="AE345">
        <f t="shared" si="78"/>
        <v>60.751908765825846</v>
      </c>
    </row>
    <row r="346" spans="1:31" ht="15" thickBot="1" x14ac:dyDescent="0.35">
      <c r="A346" s="7">
        <v>43313</v>
      </c>
      <c r="B346" s="10">
        <v>43910.3</v>
      </c>
      <c r="C346" s="10">
        <v>66.08</v>
      </c>
      <c r="D346" s="10">
        <v>4902982244</v>
      </c>
      <c r="E346" s="10">
        <v>36204</v>
      </c>
      <c r="F346" s="24">
        <v>0.01</v>
      </c>
      <c r="G346" s="10">
        <v>9043.77</v>
      </c>
      <c r="H346" s="16">
        <f t="shared" si="73"/>
        <v>0.61</v>
      </c>
      <c r="I346" s="16">
        <f>Лист1!F333</f>
        <v>1579</v>
      </c>
      <c r="J346" s="16">
        <f>Лист1!I333</f>
        <v>768.9</v>
      </c>
      <c r="K346" s="16">
        <f>Лист1!R333</f>
        <v>7.25</v>
      </c>
      <c r="L346" s="16">
        <f>Лист1!U333</f>
        <v>1113.78</v>
      </c>
      <c r="M346" s="16">
        <f>Лист1!V333</f>
        <v>66.08</v>
      </c>
      <c r="T346" s="7">
        <v>43313</v>
      </c>
      <c r="U346">
        <f t="shared" si="67"/>
        <v>57.120352580154623</v>
      </c>
      <c r="V346">
        <f t="shared" si="68"/>
        <v>63.863921909732291</v>
      </c>
      <c r="W346">
        <f t="shared" si="69"/>
        <v>7.0324568256823321</v>
      </c>
      <c r="X346">
        <f t="shared" si="70"/>
        <v>4.6773803879212892</v>
      </c>
      <c r="Y346">
        <f t="shared" si="71"/>
        <v>7.0384615384615383</v>
      </c>
      <c r="Z346">
        <f t="shared" si="72"/>
        <v>51.927701296732671</v>
      </c>
      <c r="AA346">
        <f t="shared" si="74"/>
        <v>13.802447552447553</v>
      </c>
      <c r="AB346">
        <f t="shared" si="75"/>
        <v>42.064664368947966</v>
      </c>
      <c r="AC346">
        <f t="shared" si="76"/>
        <v>7.2500000000000009</v>
      </c>
      <c r="AD346">
        <f t="shared" si="77"/>
        <v>47.324611534359619</v>
      </c>
      <c r="AE346">
        <f t="shared" si="78"/>
        <v>63.863921909732291</v>
      </c>
    </row>
    <row r="347" spans="1:31" ht="15" thickBot="1" x14ac:dyDescent="0.35">
      <c r="A347" s="7">
        <v>43344</v>
      </c>
      <c r="B347" s="10">
        <v>44369.1</v>
      </c>
      <c r="C347" s="10">
        <v>67.67</v>
      </c>
      <c r="D347" s="10">
        <v>3089236961</v>
      </c>
      <c r="E347" s="10">
        <v>24594</v>
      </c>
      <c r="F347" s="24">
        <v>0.16</v>
      </c>
      <c r="G347" s="10">
        <v>9047.15</v>
      </c>
      <c r="H347" s="16">
        <f t="shared" si="73"/>
        <v>0.76</v>
      </c>
      <c r="I347" s="16">
        <f>Лист1!F334</f>
        <v>1540</v>
      </c>
      <c r="J347" s="16">
        <f>Лист1!I334</f>
        <v>843.9</v>
      </c>
      <c r="K347" s="16">
        <f>Лист1!R334</f>
        <v>7.3</v>
      </c>
      <c r="L347" s="16">
        <f>Лист1!U334</f>
        <v>1123.03</v>
      </c>
      <c r="M347" s="16">
        <f>Лист1!V334</f>
        <v>67.67</v>
      </c>
      <c r="T347" s="7">
        <v>43344</v>
      </c>
      <c r="U347">
        <f t="shared" si="67"/>
        <v>57.717178786392672</v>
      </c>
      <c r="V347">
        <f t="shared" si="68"/>
        <v>65.400599207499752</v>
      </c>
      <c r="W347">
        <f t="shared" si="69"/>
        <v>4.4309614988143924</v>
      </c>
      <c r="X347">
        <f t="shared" si="70"/>
        <v>3.1774249602401996</v>
      </c>
      <c r="Y347">
        <f t="shared" si="71"/>
        <v>8.7692307692307701</v>
      </c>
      <c r="Z347">
        <f t="shared" si="72"/>
        <v>51.947108649018602</v>
      </c>
      <c r="AA347">
        <f t="shared" si="74"/>
        <v>13.461538461538462</v>
      </c>
      <c r="AB347">
        <f t="shared" si="75"/>
        <v>46.167733464631546</v>
      </c>
      <c r="AC347">
        <f t="shared" si="76"/>
        <v>7.3</v>
      </c>
      <c r="AD347">
        <f t="shared" si="77"/>
        <v>47.717644859336559</v>
      </c>
      <c r="AE347">
        <f t="shared" si="78"/>
        <v>65.400599207499752</v>
      </c>
    </row>
    <row r="348" spans="1:31" ht="15" thickBot="1" x14ac:dyDescent="0.35">
      <c r="A348" s="7">
        <v>43374</v>
      </c>
      <c r="B348" s="10">
        <v>44254.7</v>
      </c>
      <c r="C348" s="10">
        <v>65.849999999999994</v>
      </c>
      <c r="D348" s="10">
        <v>3779433235</v>
      </c>
      <c r="E348" s="10">
        <v>27998</v>
      </c>
      <c r="F348" s="24">
        <v>0.35</v>
      </c>
      <c r="G348" s="10">
        <v>9043.2800000000007</v>
      </c>
      <c r="H348" s="16">
        <f t="shared" si="73"/>
        <v>0.95</v>
      </c>
      <c r="I348" s="16">
        <f>Лист1!F335</f>
        <v>1490</v>
      </c>
      <c r="J348" s="16">
        <f>Лист1!I335</f>
        <v>822.8</v>
      </c>
      <c r="K348" s="16">
        <f>Лист1!R335</f>
        <v>7.5</v>
      </c>
      <c r="L348" s="16">
        <f>Лист1!U335</f>
        <v>1126.97</v>
      </c>
      <c r="M348" s="16">
        <f>Лист1!V335</f>
        <v>65.849999999999994</v>
      </c>
      <c r="T348" s="7">
        <v>43374</v>
      </c>
      <c r="U348">
        <f t="shared" si="67"/>
        <v>57.568362487365569</v>
      </c>
      <c r="V348">
        <f t="shared" si="68"/>
        <v>63.641635256596111</v>
      </c>
      <c r="W348">
        <f t="shared" si="69"/>
        <v>5.4209254139584049</v>
      </c>
      <c r="X348">
        <f t="shared" si="70"/>
        <v>3.6172051734896766</v>
      </c>
      <c r="Y348">
        <f t="shared" si="71"/>
        <v>10.961538461538462</v>
      </c>
      <c r="Z348">
        <f t="shared" si="72"/>
        <v>51.924887804833233</v>
      </c>
      <c r="AA348">
        <f t="shared" si="74"/>
        <v>13.024475524475525</v>
      </c>
      <c r="AB348">
        <f t="shared" si="75"/>
        <v>45.013403359045896</v>
      </c>
      <c r="AC348">
        <f t="shared" si="76"/>
        <v>7.5</v>
      </c>
      <c r="AD348">
        <f t="shared" si="77"/>
        <v>47.885055810732148</v>
      </c>
      <c r="AE348">
        <f t="shared" si="78"/>
        <v>63.641635256596111</v>
      </c>
    </row>
    <row r="349" spans="1:31" ht="15" thickBot="1" x14ac:dyDescent="0.35">
      <c r="A349" s="7">
        <v>43405</v>
      </c>
      <c r="B349" s="10">
        <v>44218.400000000001</v>
      </c>
      <c r="C349" s="10">
        <v>66.36</v>
      </c>
      <c r="D349" s="10">
        <v>5499561083</v>
      </c>
      <c r="E349" s="10">
        <v>41097</v>
      </c>
      <c r="F349" s="24">
        <v>0.5</v>
      </c>
      <c r="G349" s="10">
        <v>9094.74</v>
      </c>
      <c r="H349" s="16">
        <f t="shared" si="73"/>
        <v>1.1000000000000001</v>
      </c>
      <c r="I349" s="16">
        <f>Лист1!F336</f>
        <v>1231</v>
      </c>
      <c r="J349" s="16">
        <f>Лист1!I336</f>
        <v>818.6</v>
      </c>
      <c r="K349" s="16">
        <f>Лист1!R336</f>
        <v>7.5</v>
      </c>
      <c r="L349" s="16">
        <f>Лист1!U336</f>
        <v>1113.52</v>
      </c>
      <c r="M349" s="16">
        <f>Лист1!V336</f>
        <v>66.36</v>
      </c>
      <c r="T349" s="7">
        <v>43405</v>
      </c>
      <c r="U349">
        <f t="shared" si="67"/>
        <v>57.521141930943514</v>
      </c>
      <c r="V349">
        <f t="shared" si="68"/>
        <v>64.134531748332847</v>
      </c>
      <c r="W349">
        <f t="shared" si="69"/>
        <v>7.8881431650561513</v>
      </c>
      <c r="X349">
        <f t="shared" si="70"/>
        <v>5.3095321456855942</v>
      </c>
      <c r="Y349">
        <f t="shared" si="71"/>
        <v>12.692307692307693</v>
      </c>
      <c r="Z349">
        <f t="shared" si="72"/>
        <v>52.22036187247646</v>
      </c>
      <c r="AA349">
        <f t="shared" si="74"/>
        <v>10.76048951048951</v>
      </c>
      <c r="AB349">
        <f t="shared" si="75"/>
        <v>44.783631489687622</v>
      </c>
      <c r="AC349">
        <f t="shared" si="76"/>
        <v>7.5</v>
      </c>
      <c r="AD349">
        <f t="shared" si="77"/>
        <v>47.313564111171068</v>
      </c>
      <c r="AE349">
        <f t="shared" si="78"/>
        <v>64.134531748332847</v>
      </c>
    </row>
    <row r="350" spans="1:31" ht="15" thickBot="1" x14ac:dyDescent="0.35">
      <c r="A350" s="7">
        <v>43435</v>
      </c>
      <c r="B350" s="10">
        <v>44891.6</v>
      </c>
      <c r="C350" s="10">
        <v>67.34</v>
      </c>
      <c r="D350" s="10">
        <v>452100209</v>
      </c>
      <c r="E350" s="10">
        <v>6972</v>
      </c>
      <c r="F350" s="24">
        <v>0.84</v>
      </c>
      <c r="G350" s="10">
        <v>9137.51</v>
      </c>
      <c r="H350" s="16">
        <f t="shared" si="73"/>
        <v>1.44</v>
      </c>
      <c r="I350" s="16">
        <f>Лист1!F337</f>
        <v>1271</v>
      </c>
      <c r="J350" s="16">
        <f>Лист1!I337</f>
        <v>1138.0999999999999</v>
      </c>
      <c r="K350" s="16">
        <f>Лист1!R337</f>
        <v>7.5</v>
      </c>
      <c r="L350" s="16">
        <f>Лист1!U337</f>
        <v>1099.6300000000001</v>
      </c>
      <c r="M350" s="16">
        <f>Лист1!V337</f>
        <v>67.34</v>
      </c>
      <c r="T350" s="7">
        <v>43435</v>
      </c>
      <c r="U350">
        <f t="shared" si="67"/>
        <v>58.396868613679906</v>
      </c>
      <c r="V350">
        <f t="shared" si="68"/>
        <v>65.08166618343482</v>
      </c>
      <c r="W350">
        <f t="shared" si="69"/>
        <v>0.64845741682324121</v>
      </c>
      <c r="X350">
        <f t="shared" si="70"/>
        <v>0.9007484273723132</v>
      </c>
      <c r="Y350">
        <f t="shared" si="71"/>
        <v>16.615384615384613</v>
      </c>
      <c r="Z350">
        <f t="shared" si="72"/>
        <v>52.465939522556162</v>
      </c>
      <c r="AA350">
        <f t="shared" si="74"/>
        <v>11.110139860139862</v>
      </c>
      <c r="AB350">
        <f t="shared" si="75"/>
        <v>62.262705837299627</v>
      </c>
      <c r="AC350">
        <f t="shared" si="76"/>
        <v>7.5</v>
      </c>
      <c r="AD350">
        <f t="shared" si="77"/>
        <v>46.72337677236785</v>
      </c>
      <c r="AE350">
        <f t="shared" si="78"/>
        <v>65.08166618343482</v>
      </c>
    </row>
    <row r="351" spans="1:31" ht="15" thickBot="1" x14ac:dyDescent="0.35">
      <c r="A351" s="7">
        <v>43466</v>
      </c>
      <c r="B351" s="10">
        <v>47109.3</v>
      </c>
      <c r="C351" s="10">
        <v>66.510000000000005</v>
      </c>
      <c r="D351" s="10">
        <v>5074215826</v>
      </c>
      <c r="E351" s="10">
        <v>43269</v>
      </c>
      <c r="F351" s="24">
        <v>1.01</v>
      </c>
      <c r="G351" s="10">
        <v>9176.4</v>
      </c>
      <c r="H351" s="16">
        <f t="shared" si="73"/>
        <v>1.6099999999999999</v>
      </c>
      <c r="I351" s="16">
        <f>Лист1!F338</f>
        <v>668</v>
      </c>
      <c r="J351" s="16">
        <f>Лист1!I338</f>
        <v>401.2</v>
      </c>
      <c r="K351" s="16">
        <f>Лист1!R338</f>
        <v>7.75</v>
      </c>
      <c r="L351" s="16">
        <f>Лист1!U338</f>
        <v>1152.99</v>
      </c>
      <c r="M351" s="16">
        <f>Лист1!V338</f>
        <v>66.510000000000005</v>
      </c>
      <c r="T351" s="7">
        <v>43466</v>
      </c>
      <c r="U351">
        <f t="shared" si="67"/>
        <v>61.281745417459639</v>
      </c>
      <c r="V351">
        <f t="shared" si="68"/>
        <v>64.279501304726011</v>
      </c>
      <c r="W351">
        <f t="shared" si="69"/>
        <v>7.2780609728308487</v>
      </c>
      <c r="X351">
        <f t="shared" si="70"/>
        <v>5.5901439621303242</v>
      </c>
      <c r="Y351">
        <f t="shared" si="71"/>
        <v>18.576923076923077</v>
      </c>
      <c r="Z351">
        <f t="shared" si="72"/>
        <v>52.689238910248456</v>
      </c>
      <c r="AA351">
        <f t="shared" si="74"/>
        <v>5.8391608391608401</v>
      </c>
      <c r="AB351">
        <f t="shared" si="75"/>
        <v>21.948684282509983</v>
      </c>
      <c r="AC351">
        <f t="shared" si="76"/>
        <v>7.7500000000000009</v>
      </c>
      <c r="AD351">
        <f t="shared" si="77"/>
        <v>48.99064793137002</v>
      </c>
      <c r="AE351">
        <f t="shared" si="78"/>
        <v>64.279501304726011</v>
      </c>
    </row>
    <row r="352" spans="1:31" ht="15" thickBot="1" x14ac:dyDescent="0.35">
      <c r="A352" s="7">
        <v>43497</v>
      </c>
      <c r="B352" s="10">
        <v>45721.2</v>
      </c>
      <c r="C352" s="10">
        <v>65.81</v>
      </c>
      <c r="D352" s="10">
        <v>5473136057</v>
      </c>
      <c r="E352" s="10">
        <v>37848</v>
      </c>
      <c r="F352" s="24">
        <v>0.44</v>
      </c>
      <c r="G352" s="10">
        <v>9212.0300000000007</v>
      </c>
      <c r="H352" s="16">
        <f t="shared" si="73"/>
        <v>1.04</v>
      </c>
      <c r="I352" s="16">
        <f>Лист1!F339</f>
        <v>658</v>
      </c>
      <c r="J352" s="16">
        <f>Лист1!I339</f>
        <v>436.8</v>
      </c>
      <c r="K352" s="16">
        <f>Лист1!R339</f>
        <v>7.75</v>
      </c>
      <c r="L352" s="16">
        <f>Лист1!U339</f>
        <v>1223.48</v>
      </c>
      <c r="M352" s="16">
        <f>Лист1!V339</f>
        <v>65.81</v>
      </c>
      <c r="T352" s="7">
        <v>43497</v>
      </c>
      <c r="U352">
        <f t="shared" si="67"/>
        <v>59.476046949981324</v>
      </c>
      <c r="V352">
        <f t="shared" si="68"/>
        <v>63.60297670822461</v>
      </c>
      <c r="W352">
        <f t="shared" si="69"/>
        <v>7.8502411606811719</v>
      </c>
      <c r="X352">
        <f t="shared" si="70"/>
        <v>4.8897771771639862</v>
      </c>
      <c r="Y352">
        <f t="shared" si="71"/>
        <v>12</v>
      </c>
      <c r="Z352">
        <f t="shared" si="72"/>
        <v>52.893819964079171</v>
      </c>
      <c r="AA352">
        <f t="shared" si="74"/>
        <v>5.7517482517482517</v>
      </c>
      <c r="AB352">
        <f t="shared" si="75"/>
        <v>23.896274413261118</v>
      </c>
      <c r="AC352">
        <f t="shared" si="76"/>
        <v>7.7500000000000009</v>
      </c>
      <c r="AD352">
        <f t="shared" si="77"/>
        <v>51.985774318140301</v>
      </c>
      <c r="AE352">
        <f t="shared" si="78"/>
        <v>63.60297670822461</v>
      </c>
    </row>
    <row r="353" spans="1:31" ht="15" thickBot="1" x14ac:dyDescent="0.35">
      <c r="A353" s="7">
        <v>43525</v>
      </c>
      <c r="B353" s="10">
        <v>46212.6</v>
      </c>
      <c r="C353" s="10">
        <v>65.09</v>
      </c>
      <c r="D353" s="10">
        <v>3969963934</v>
      </c>
      <c r="E353" s="10">
        <v>34255</v>
      </c>
      <c r="F353" s="24">
        <v>0.32</v>
      </c>
      <c r="G353" s="10">
        <v>9229.17</v>
      </c>
      <c r="H353" s="16">
        <f t="shared" si="73"/>
        <v>0.91999999999999993</v>
      </c>
      <c r="I353" s="16">
        <f>Лист1!F340</f>
        <v>689</v>
      </c>
      <c r="J353" s="16">
        <f>Лист1!I340</f>
        <v>581.6</v>
      </c>
      <c r="K353" s="16">
        <f>Лист1!R340</f>
        <v>7.75</v>
      </c>
      <c r="L353" s="16">
        <f>Лист1!U340</f>
        <v>1196.75</v>
      </c>
      <c r="M353" s="16">
        <f>Лист1!V340</f>
        <v>65.09</v>
      </c>
      <c r="T353" s="7">
        <v>43525</v>
      </c>
      <c r="U353">
        <f t="shared" si="67"/>
        <v>60.11528059807501</v>
      </c>
      <c r="V353">
        <f t="shared" si="68"/>
        <v>62.907122837537457</v>
      </c>
      <c r="W353">
        <f t="shared" si="69"/>
        <v>5.6942078465685313</v>
      </c>
      <c r="X353">
        <f t="shared" si="70"/>
        <v>4.4255790848592351</v>
      </c>
      <c r="Y353">
        <f t="shared" si="71"/>
        <v>10.615384615384615</v>
      </c>
      <c r="Z353">
        <f t="shared" si="72"/>
        <v>52.99223476235754</v>
      </c>
      <c r="AA353">
        <f t="shared" si="74"/>
        <v>6.0227272727272725</v>
      </c>
      <c r="AB353">
        <f t="shared" si="75"/>
        <v>31.817933147327537</v>
      </c>
      <c r="AC353">
        <f t="shared" si="76"/>
        <v>7.7500000000000009</v>
      </c>
      <c r="AD353">
        <f t="shared" si="77"/>
        <v>50.850014234179888</v>
      </c>
      <c r="AE353">
        <f t="shared" si="78"/>
        <v>62.907122837537457</v>
      </c>
    </row>
    <row r="354" spans="1:31" ht="15" thickBot="1" x14ac:dyDescent="0.35">
      <c r="A354" s="7">
        <v>43556</v>
      </c>
      <c r="B354" s="10">
        <v>46141.2</v>
      </c>
      <c r="C354" s="10">
        <v>64.599999999999994</v>
      </c>
      <c r="D354" s="10">
        <v>5146918631</v>
      </c>
      <c r="E354" s="10">
        <v>35278</v>
      </c>
      <c r="F354" s="24">
        <v>0.28999999999999998</v>
      </c>
      <c r="G354" s="10">
        <v>9497.34</v>
      </c>
      <c r="H354" s="16">
        <f t="shared" si="73"/>
        <v>0.8899999999999999</v>
      </c>
      <c r="I354" s="16">
        <f>Лист1!F341</f>
        <v>1011</v>
      </c>
      <c r="J354" s="16">
        <f>Лист1!I341</f>
        <v>632.29999999999995</v>
      </c>
      <c r="K354" s="16">
        <f>Лист1!R341</f>
        <v>7.75</v>
      </c>
      <c r="L354" s="16">
        <f>Лист1!U341</f>
        <v>1265.51</v>
      </c>
      <c r="M354" s="16">
        <f>Лист1!V341</f>
        <v>64.599999999999994</v>
      </c>
      <c r="T354" s="7">
        <v>43556</v>
      </c>
      <c r="U354">
        <f t="shared" si="67"/>
        <v>60.022400495360543</v>
      </c>
      <c r="V354">
        <f t="shared" si="68"/>
        <v>62.433555619986464</v>
      </c>
      <c r="W354">
        <f t="shared" si="69"/>
        <v>7.3823402281543142</v>
      </c>
      <c r="X354">
        <f t="shared" si="70"/>
        <v>4.5577457000631769</v>
      </c>
      <c r="Y354">
        <f t="shared" si="71"/>
        <v>10.269230769230768</v>
      </c>
      <c r="Z354">
        <f t="shared" si="72"/>
        <v>54.532018686179661</v>
      </c>
      <c r="AA354">
        <f t="shared" si="74"/>
        <v>8.8374125874125884</v>
      </c>
      <c r="AB354">
        <f t="shared" si="75"/>
        <v>34.591607856009624</v>
      </c>
      <c r="AC354">
        <f t="shared" si="76"/>
        <v>7.7500000000000009</v>
      </c>
      <c r="AD354">
        <f t="shared" si="77"/>
        <v>53.771632766657184</v>
      </c>
      <c r="AE354">
        <f t="shared" si="78"/>
        <v>62.433555619986464</v>
      </c>
    </row>
    <row r="355" spans="1:31" ht="15" thickBot="1" x14ac:dyDescent="0.35">
      <c r="A355" s="7">
        <v>43586</v>
      </c>
      <c r="B355" s="10">
        <v>46435.9</v>
      </c>
      <c r="C355" s="10">
        <v>64.819999999999993</v>
      </c>
      <c r="D355" s="10">
        <v>9310665830</v>
      </c>
      <c r="E355" s="10">
        <v>52147</v>
      </c>
      <c r="F355" s="24">
        <v>0.34</v>
      </c>
      <c r="G355" s="10">
        <v>9903.06</v>
      </c>
      <c r="H355" s="16">
        <f t="shared" si="73"/>
        <v>0.94</v>
      </c>
      <c r="I355" s="16">
        <f>Лист1!F342</f>
        <v>1096</v>
      </c>
      <c r="J355" s="16">
        <f>Лист1!I342</f>
        <v>662.7</v>
      </c>
      <c r="K355" s="16">
        <f>Лист1!R342</f>
        <v>7.75</v>
      </c>
      <c r="L355" s="16">
        <f>Лист1!U342</f>
        <v>1279.1199999999999</v>
      </c>
      <c r="M355" s="16">
        <f>Лист1!V342</f>
        <v>64.819999999999993</v>
      </c>
      <c r="T355" s="7">
        <v>43586</v>
      </c>
      <c r="U355">
        <f t="shared" si="67"/>
        <v>60.405758566368299</v>
      </c>
      <c r="V355">
        <f t="shared" si="68"/>
        <v>62.646177636029762</v>
      </c>
      <c r="W355">
        <f t="shared" si="69"/>
        <v>13.354495735316549</v>
      </c>
      <c r="X355">
        <f t="shared" si="70"/>
        <v>6.7371383020917985</v>
      </c>
      <c r="Y355">
        <f t="shared" si="71"/>
        <v>10.846153846153845</v>
      </c>
      <c r="Z355">
        <f t="shared" si="72"/>
        <v>56.861589978916022</v>
      </c>
      <c r="AA355">
        <f t="shared" si="74"/>
        <v>9.58041958041958</v>
      </c>
      <c r="AB355">
        <f t="shared" si="75"/>
        <v>36.254718529460035</v>
      </c>
      <c r="AC355">
        <f t="shared" si="76"/>
        <v>7.7500000000000009</v>
      </c>
      <c r="AD355">
        <f t="shared" si="77"/>
        <v>54.349922880488123</v>
      </c>
      <c r="AE355">
        <f t="shared" si="78"/>
        <v>62.646177636029762</v>
      </c>
    </row>
    <row r="356" spans="1:31" ht="15" thickBot="1" x14ac:dyDescent="0.35">
      <c r="A356" s="7">
        <v>43617</v>
      </c>
      <c r="B356" s="10">
        <v>46735.3</v>
      </c>
      <c r="C356" s="10">
        <v>64.17</v>
      </c>
      <c r="D356" s="10">
        <v>9929235102</v>
      </c>
      <c r="E356" s="10">
        <v>46060</v>
      </c>
      <c r="F356" s="24">
        <v>0.04</v>
      </c>
      <c r="G356" s="10">
        <v>10029.370000000001</v>
      </c>
      <c r="H356" s="16">
        <f t="shared" si="73"/>
        <v>0.64</v>
      </c>
      <c r="I356" s="16">
        <f>Лист1!F343</f>
        <v>1354</v>
      </c>
      <c r="J356" s="16">
        <f>Лист1!I343</f>
        <v>816.6</v>
      </c>
      <c r="K356" s="16">
        <f>Лист1!R343</f>
        <v>7.6</v>
      </c>
      <c r="L356" s="16">
        <f>Лист1!U343</f>
        <v>1341.05</v>
      </c>
      <c r="M356" s="16">
        <f>Лист1!V343</f>
        <v>64.17</v>
      </c>
      <c r="T356" s="7">
        <v>43617</v>
      </c>
      <c r="U356">
        <f t="shared" ref="U356:U398" si="79">100/(B$400/B356)</f>
        <v>60.795230593717193</v>
      </c>
      <c r="V356">
        <f t="shared" ref="V356:V398" si="80">100/(C$400/C356)</f>
        <v>62.017976224992758</v>
      </c>
      <c r="W356">
        <f t="shared" ref="W356:W398" si="81">100/(D$400/D356)</f>
        <v>14.241723443382821</v>
      </c>
      <c r="X356">
        <f t="shared" ref="X356:X398" si="82">100/(E$400/E356)</f>
        <v>5.9507275623592575</v>
      </c>
      <c r="Y356">
        <f t="shared" ref="Y356:Y398" si="83">300/(F$400/H356)</f>
        <v>7.384615384615385</v>
      </c>
      <c r="Z356">
        <f t="shared" ref="Z356:Z398" si="84">100/(G$400/G356)</f>
        <v>57.586839288749246</v>
      </c>
      <c r="AA356">
        <f t="shared" si="74"/>
        <v>11.835664335664337</v>
      </c>
      <c r="AB356">
        <f t="shared" si="75"/>
        <v>44.674216313802724</v>
      </c>
      <c r="AC356">
        <f t="shared" si="76"/>
        <v>7.6</v>
      </c>
      <c r="AD356">
        <f t="shared" si="77"/>
        <v>56.981334103820288</v>
      </c>
      <c r="AE356">
        <f t="shared" si="78"/>
        <v>62.017976224992758</v>
      </c>
    </row>
    <row r="357" spans="1:31" ht="15" thickBot="1" x14ac:dyDescent="0.35">
      <c r="A357" s="7">
        <v>43647</v>
      </c>
      <c r="B357" s="10">
        <v>47349.4</v>
      </c>
      <c r="C357" s="10">
        <v>63.22</v>
      </c>
      <c r="D357" s="10">
        <v>10776932359</v>
      </c>
      <c r="E357" s="10">
        <v>55204</v>
      </c>
      <c r="F357" s="24">
        <v>0.2</v>
      </c>
      <c r="G357" s="10">
        <v>10135.1</v>
      </c>
      <c r="H357" s="16">
        <f t="shared" ref="H357:H398" si="85">F357+0.6</f>
        <v>0.8</v>
      </c>
      <c r="I357" s="16">
        <f>Лист1!F344</f>
        <v>1868</v>
      </c>
      <c r="J357" s="16">
        <f>Лист1!I344</f>
        <v>841.5</v>
      </c>
      <c r="K357" s="16">
        <f>Лист1!R344</f>
        <v>7.5</v>
      </c>
      <c r="L357" s="16">
        <f>Лист1!U344</f>
        <v>1361.58</v>
      </c>
      <c r="M357" s="16">
        <f>Лист1!V344</f>
        <v>63.22</v>
      </c>
      <c r="T357" s="7">
        <v>43647</v>
      </c>
      <c r="U357">
        <f t="shared" si="79"/>
        <v>61.594077527568089</v>
      </c>
      <c r="V357">
        <f t="shared" si="80"/>
        <v>61.099835701169418</v>
      </c>
      <c r="W357">
        <f t="shared" si="81"/>
        <v>15.457594532534136</v>
      </c>
      <c r="X357">
        <f t="shared" si="82"/>
        <v>7.132087806176302</v>
      </c>
      <c r="Y357">
        <f t="shared" si="83"/>
        <v>9.2307692307692299</v>
      </c>
      <c r="Z357">
        <f t="shared" si="84"/>
        <v>58.193921938805978</v>
      </c>
      <c r="AA357">
        <f t="shared" ref="AA357:AA398" si="86">100/(I$400/I357)</f>
        <v>16.32867132867133</v>
      </c>
      <c r="AB357">
        <f t="shared" ref="AB357:AB398" si="87">100/(J$400/J357)</f>
        <v>46.036435253569664</v>
      </c>
      <c r="AC357">
        <f t="shared" ref="AC357:AC398" si="88">100/(K$400/K357)</f>
        <v>7.5</v>
      </c>
      <c r="AD357">
        <f t="shared" ref="AD357:AD398" si="89">100/(L$400/L357)</f>
        <v>57.853655634823177</v>
      </c>
      <c r="AE357">
        <f t="shared" ref="AE357:AE398" si="90">100/(M$400/M357)</f>
        <v>61.099835701169418</v>
      </c>
    </row>
    <row r="358" spans="1:31" ht="15" thickBot="1" x14ac:dyDescent="0.35">
      <c r="A358" s="7">
        <v>43678</v>
      </c>
      <c r="B358" s="10">
        <v>47351</v>
      </c>
      <c r="C358" s="10">
        <v>65.69</v>
      </c>
      <c r="D358" s="10">
        <v>5123842553</v>
      </c>
      <c r="E358" s="10">
        <v>28457</v>
      </c>
      <c r="F358" s="24">
        <v>-0.24</v>
      </c>
      <c r="G358" s="10">
        <v>10428.07</v>
      </c>
      <c r="H358" s="16">
        <f t="shared" si="85"/>
        <v>0.36</v>
      </c>
      <c r="I358" s="16">
        <f>Лист1!F345</f>
        <v>2378</v>
      </c>
      <c r="J358" s="16">
        <f>Лист1!I345</f>
        <v>838.3</v>
      </c>
      <c r="K358" s="16">
        <f>Лист1!R345</f>
        <v>7.25</v>
      </c>
      <c r="L358" s="16">
        <f>Лист1!U345</f>
        <v>1259.68</v>
      </c>
      <c r="M358" s="16">
        <f>Лист1!V345</f>
        <v>65.69</v>
      </c>
      <c r="T358" s="7">
        <v>43678</v>
      </c>
      <c r="U358">
        <f t="shared" si="79"/>
        <v>61.596158874407628</v>
      </c>
      <c r="V358">
        <f t="shared" si="80"/>
        <v>63.487001063110085</v>
      </c>
      <c r="W358">
        <f t="shared" si="81"/>
        <v>7.3492416946159436</v>
      </c>
      <c r="X358">
        <f t="shared" si="82"/>
        <v>3.6765057369096268</v>
      </c>
      <c r="Y358">
        <f t="shared" si="83"/>
        <v>4.1538461538461533</v>
      </c>
      <c r="Z358">
        <f t="shared" si="84"/>
        <v>59.876103003660972</v>
      </c>
      <c r="AA358">
        <f t="shared" si="86"/>
        <v>20.786713286713287</v>
      </c>
      <c r="AB358">
        <f t="shared" si="87"/>
        <v>45.861370972153836</v>
      </c>
      <c r="AC358">
        <f t="shared" si="88"/>
        <v>7.2500000000000009</v>
      </c>
      <c r="AD358">
        <f t="shared" si="89"/>
        <v>53.523915546698738</v>
      </c>
      <c r="AE358">
        <f t="shared" si="90"/>
        <v>63.487001063110085</v>
      </c>
    </row>
    <row r="359" spans="1:31" ht="15" thickBot="1" x14ac:dyDescent="0.35">
      <c r="A359" s="7">
        <v>43709</v>
      </c>
      <c r="B359" s="10">
        <v>47584.1</v>
      </c>
      <c r="C359" s="10">
        <v>64.959999999999994</v>
      </c>
      <c r="D359" s="10">
        <v>6008364652</v>
      </c>
      <c r="E359" s="10">
        <v>41844</v>
      </c>
      <c r="F359" s="24">
        <v>-0.16</v>
      </c>
      <c r="G359" s="10">
        <v>10514</v>
      </c>
      <c r="H359" s="16">
        <f t="shared" si="85"/>
        <v>0.43999999999999995</v>
      </c>
      <c r="I359" s="16">
        <f>Лист1!F346</f>
        <v>1823</v>
      </c>
      <c r="J359" s="16">
        <f>Лист1!I346</f>
        <v>942.2</v>
      </c>
      <c r="K359" s="16">
        <f>Лист1!R346</f>
        <v>7</v>
      </c>
      <c r="L359" s="16">
        <f>Лист1!U346</f>
        <v>1368.93</v>
      </c>
      <c r="M359" s="16">
        <f>Лист1!V346</f>
        <v>64.959999999999994</v>
      </c>
      <c r="T359" s="7">
        <v>43709</v>
      </c>
      <c r="U359">
        <f t="shared" si="79"/>
        <v>61.899385092093091</v>
      </c>
      <c r="V359">
        <f t="shared" si="80"/>
        <v>62.781482555330037</v>
      </c>
      <c r="W359">
        <f t="shared" si="81"/>
        <v>8.6179314762670085</v>
      </c>
      <c r="X359">
        <f t="shared" si="82"/>
        <v>5.4060409057611976</v>
      </c>
      <c r="Y359">
        <f t="shared" si="83"/>
        <v>5.0769230769230758</v>
      </c>
      <c r="Z359">
        <f t="shared" si="84"/>
        <v>60.369497613699515</v>
      </c>
      <c r="AA359">
        <f t="shared" si="86"/>
        <v>15.935314685314685</v>
      </c>
      <c r="AB359">
        <f t="shared" si="87"/>
        <v>51.545489359374145</v>
      </c>
      <c r="AC359">
        <f t="shared" si="88"/>
        <v>7</v>
      </c>
      <c r="AD359">
        <f t="shared" si="89"/>
        <v>58.165957790345409</v>
      </c>
      <c r="AE359">
        <f t="shared" si="90"/>
        <v>62.781482555330037</v>
      </c>
    </row>
    <row r="360" spans="1:31" ht="15" thickBot="1" x14ac:dyDescent="0.35">
      <c r="A360" s="7">
        <v>43739</v>
      </c>
      <c r="B360" s="10">
        <v>48266.8</v>
      </c>
      <c r="C360" s="10">
        <v>64.37</v>
      </c>
      <c r="D360" s="10">
        <v>23518416564</v>
      </c>
      <c r="E360" s="10">
        <v>116497</v>
      </c>
      <c r="F360" s="24">
        <v>0.13</v>
      </c>
      <c r="G360" s="10">
        <v>10597.71</v>
      </c>
      <c r="H360" s="16">
        <f t="shared" si="85"/>
        <v>0.73</v>
      </c>
      <c r="I360" s="16">
        <f>Лист1!F347</f>
        <v>1731</v>
      </c>
      <c r="J360" s="16">
        <f>Лист1!I347</f>
        <v>930.1</v>
      </c>
      <c r="K360" s="16">
        <f>Лист1!R347</f>
        <v>7</v>
      </c>
      <c r="L360" s="16">
        <f>Лист1!U347</f>
        <v>1331.03</v>
      </c>
      <c r="M360" s="16">
        <f>Лист1!V347</f>
        <v>64.37</v>
      </c>
      <c r="T360" s="7">
        <v>43739</v>
      </c>
      <c r="U360">
        <f t="shared" si="79"/>
        <v>62.78746977168926</v>
      </c>
      <c r="V360">
        <f t="shared" si="80"/>
        <v>62.211268966850298</v>
      </c>
      <c r="W360">
        <f t="shared" si="81"/>
        <v>33.732989609974659</v>
      </c>
      <c r="X360">
        <f t="shared" si="82"/>
        <v>15.050844742339697</v>
      </c>
      <c r="Y360">
        <f t="shared" si="83"/>
        <v>8.4230769230769216</v>
      </c>
      <c r="Z360">
        <f t="shared" si="84"/>
        <v>60.850145382887533</v>
      </c>
      <c r="AA360">
        <f t="shared" si="86"/>
        <v>15.131118881118882</v>
      </c>
      <c r="AB360">
        <f t="shared" si="87"/>
        <v>50.883527545270525</v>
      </c>
      <c r="AC360">
        <f t="shared" si="88"/>
        <v>7</v>
      </c>
      <c r="AD360">
        <f t="shared" si="89"/>
        <v>56.555583410169582</v>
      </c>
      <c r="AE360">
        <f t="shared" si="90"/>
        <v>62.211268966850298</v>
      </c>
    </row>
    <row r="361" spans="1:31" ht="15" thickBot="1" x14ac:dyDescent="0.35">
      <c r="A361" s="7">
        <v>43770</v>
      </c>
      <c r="B361" s="10">
        <v>48082.400000000001</v>
      </c>
      <c r="C361" s="10">
        <v>63.87</v>
      </c>
      <c r="D361" s="10">
        <v>13628827174</v>
      </c>
      <c r="E361" s="10">
        <v>64715</v>
      </c>
      <c r="F361" s="24">
        <v>0.28000000000000003</v>
      </c>
      <c r="G361" s="10">
        <v>10678.07</v>
      </c>
      <c r="H361" s="16">
        <f t="shared" si="85"/>
        <v>0.88</v>
      </c>
      <c r="I361" s="16">
        <f>Лист1!F348</f>
        <v>1528</v>
      </c>
      <c r="J361" s="16">
        <f>Лист1!I348</f>
        <v>851.1</v>
      </c>
      <c r="K361" s="16">
        <f>Лист1!R348</f>
        <v>6.5</v>
      </c>
      <c r="L361" s="16">
        <f>Лист1!U348</f>
        <v>1454.63</v>
      </c>
      <c r="M361" s="16">
        <f>Лист1!V348</f>
        <v>63.87</v>
      </c>
      <c r="T361" s="7">
        <v>43770</v>
      </c>
      <c r="U361">
        <f t="shared" si="79"/>
        <v>62.547594548432293</v>
      </c>
      <c r="V361">
        <f t="shared" si="80"/>
        <v>61.72803711220643</v>
      </c>
      <c r="W361">
        <f t="shared" si="81"/>
        <v>19.548130895870557</v>
      </c>
      <c r="X361">
        <f t="shared" si="82"/>
        <v>8.3608626617038517</v>
      </c>
      <c r="Y361">
        <f t="shared" si="83"/>
        <v>10.153846153846153</v>
      </c>
      <c r="Z361">
        <f t="shared" si="84"/>
        <v>61.311558054395704</v>
      </c>
      <c r="AA361">
        <f t="shared" si="86"/>
        <v>13.356643356643357</v>
      </c>
      <c r="AB361">
        <f t="shared" si="87"/>
        <v>46.561628097817163</v>
      </c>
      <c r="AC361">
        <f t="shared" si="88"/>
        <v>6.5</v>
      </c>
      <c r="AD361">
        <f t="shared" si="89"/>
        <v>61.807358433645369</v>
      </c>
      <c r="AE361">
        <f t="shared" si="90"/>
        <v>61.72803711220643</v>
      </c>
    </row>
    <row r="362" spans="1:31" ht="15" thickBot="1" x14ac:dyDescent="0.35">
      <c r="A362" s="7">
        <v>43800</v>
      </c>
      <c r="B362" s="10">
        <v>49195.3</v>
      </c>
      <c r="C362" s="10">
        <v>62.93</v>
      </c>
      <c r="D362" s="10">
        <v>6060598813</v>
      </c>
      <c r="E362" s="10">
        <v>33512</v>
      </c>
      <c r="F362" s="24">
        <v>0.36</v>
      </c>
      <c r="G362" s="10">
        <v>10739.87</v>
      </c>
      <c r="H362" s="16">
        <f t="shared" si="85"/>
        <v>0.96</v>
      </c>
      <c r="I362" s="16">
        <f>Лист1!F349</f>
        <v>1090</v>
      </c>
      <c r="J362" s="16">
        <f>Лист1!I349</f>
        <v>1197.8</v>
      </c>
      <c r="K362" s="16">
        <f>Лист1!R349</f>
        <v>6.5</v>
      </c>
      <c r="L362" s="16">
        <f>Лист1!U349</f>
        <v>1540.46</v>
      </c>
      <c r="M362" s="16">
        <f>Лист1!V349</f>
        <v>62.93</v>
      </c>
      <c r="T362" s="7">
        <v>43800</v>
      </c>
      <c r="U362">
        <f t="shared" si="79"/>
        <v>63.995301359509739</v>
      </c>
      <c r="V362">
        <f t="shared" si="80"/>
        <v>60.819561225475979</v>
      </c>
      <c r="W362">
        <f t="shared" si="81"/>
        <v>8.6928520988141873</v>
      </c>
      <c r="X362">
        <f t="shared" si="82"/>
        <v>4.3295871052927373</v>
      </c>
      <c r="Y362">
        <f t="shared" si="83"/>
        <v>11.076923076923077</v>
      </c>
      <c r="Z362">
        <f t="shared" si="84"/>
        <v>61.666402542937334</v>
      </c>
      <c r="AA362">
        <f t="shared" si="86"/>
        <v>9.5279720279720284</v>
      </c>
      <c r="AB362">
        <f t="shared" si="87"/>
        <v>65.528748837463752</v>
      </c>
      <c r="AC362">
        <f t="shared" si="88"/>
        <v>6.5</v>
      </c>
      <c r="AD362">
        <f t="shared" si="89"/>
        <v>65.454282788539587</v>
      </c>
      <c r="AE362">
        <f t="shared" si="90"/>
        <v>60.819561225475979</v>
      </c>
    </row>
    <row r="363" spans="1:31" ht="15" thickBot="1" x14ac:dyDescent="0.35">
      <c r="A363" s="7">
        <v>43831</v>
      </c>
      <c r="B363" s="10">
        <v>51660.3</v>
      </c>
      <c r="C363" s="10">
        <v>61.81</v>
      </c>
      <c r="D363" s="10">
        <v>16089905916</v>
      </c>
      <c r="E363" s="10">
        <v>97556</v>
      </c>
      <c r="F363" s="24">
        <v>0.4</v>
      </c>
      <c r="G363" s="10">
        <v>10171.93</v>
      </c>
      <c r="H363" s="16">
        <f t="shared" si="85"/>
        <v>1</v>
      </c>
      <c r="I363" s="16">
        <f>Лист1!F350</f>
        <v>487</v>
      </c>
      <c r="J363" s="16">
        <f>Лист1!I350</f>
        <v>438.6</v>
      </c>
      <c r="K363" s="16">
        <f>Лист1!R350</f>
        <v>6.25</v>
      </c>
      <c r="L363" s="16">
        <f>Лист1!U350</f>
        <v>1634.32</v>
      </c>
      <c r="M363" s="16">
        <f>Лист1!V350</f>
        <v>61.81</v>
      </c>
      <c r="T363" s="7">
        <v>43831</v>
      </c>
      <c r="U363">
        <f t="shared" si="79"/>
        <v>67.20187633417585</v>
      </c>
      <c r="V363">
        <f t="shared" si="80"/>
        <v>59.737121871073739</v>
      </c>
      <c r="W363">
        <f t="shared" si="81"/>
        <v>23.078111045992344</v>
      </c>
      <c r="X363">
        <f t="shared" si="82"/>
        <v>12.603759836594003</v>
      </c>
      <c r="Y363">
        <f t="shared" si="83"/>
        <v>11.538461538461538</v>
      </c>
      <c r="Z363">
        <f t="shared" si="84"/>
        <v>58.405393176880217</v>
      </c>
      <c r="AA363">
        <f t="shared" si="86"/>
        <v>4.2569930069930066</v>
      </c>
      <c r="AB363">
        <f t="shared" si="87"/>
        <v>23.994748071557527</v>
      </c>
      <c r="AC363">
        <f t="shared" si="88"/>
        <v>6.25</v>
      </c>
      <c r="AD363">
        <f t="shared" si="89"/>
        <v>69.442402559602968</v>
      </c>
      <c r="AE363">
        <f t="shared" si="90"/>
        <v>59.737121871073739</v>
      </c>
    </row>
    <row r="364" spans="1:31" ht="15" thickBot="1" x14ac:dyDescent="0.35">
      <c r="A364" s="7">
        <v>43862</v>
      </c>
      <c r="B364" s="10">
        <v>50622.9</v>
      </c>
      <c r="C364" s="10">
        <v>41.79</v>
      </c>
      <c r="D364" s="10">
        <v>34849268352</v>
      </c>
      <c r="E364" s="10">
        <v>178393</v>
      </c>
      <c r="F364" s="24">
        <v>0.33</v>
      </c>
      <c r="G364" s="10">
        <v>10092.040000000001</v>
      </c>
      <c r="H364" s="16">
        <f t="shared" si="85"/>
        <v>0.92999999999999994</v>
      </c>
      <c r="I364" s="16">
        <f>Лист1!F351</f>
        <v>535</v>
      </c>
      <c r="J364" s="16">
        <f>Лист1!I351</f>
        <v>490.6</v>
      </c>
      <c r="K364" s="16">
        <f>Лист1!R351</f>
        <v>6</v>
      </c>
      <c r="L364" s="16">
        <f>Лист1!U351</f>
        <v>1543.5</v>
      </c>
      <c r="M364" s="16">
        <f>Лист1!V351</f>
        <v>41.79</v>
      </c>
      <c r="T364" s="7">
        <v>43862</v>
      </c>
      <c r="U364">
        <f t="shared" si="79"/>
        <v>65.852383077089186</v>
      </c>
      <c r="V364">
        <f t="shared" si="80"/>
        <v>40.38851841113366</v>
      </c>
      <c r="W364">
        <f t="shared" si="81"/>
        <v>49.985083138322224</v>
      </c>
      <c r="X364">
        <f t="shared" si="82"/>
        <v>23.047506340250873</v>
      </c>
      <c r="Y364">
        <f t="shared" si="83"/>
        <v>10.73076923076923</v>
      </c>
      <c r="Z364">
        <f t="shared" si="84"/>
        <v>57.946679160867433</v>
      </c>
      <c r="AA364">
        <f t="shared" si="86"/>
        <v>4.6765734265734267</v>
      </c>
      <c r="AB364">
        <f t="shared" si="87"/>
        <v>26.839542644564801</v>
      </c>
      <c r="AC364">
        <f t="shared" si="88"/>
        <v>6</v>
      </c>
      <c r="AD364">
        <f t="shared" si="89"/>
        <v>65.583452659667145</v>
      </c>
      <c r="AE364">
        <f t="shared" si="90"/>
        <v>40.38851841113366</v>
      </c>
    </row>
    <row r="365" spans="1:31" ht="15" thickBot="1" x14ac:dyDescent="0.35">
      <c r="A365" s="7">
        <v>43891</v>
      </c>
      <c r="B365" s="10">
        <v>51314.2</v>
      </c>
      <c r="C365" s="10">
        <v>73.72</v>
      </c>
      <c r="D365" s="10">
        <v>12670332387</v>
      </c>
      <c r="E365" s="10">
        <v>87902</v>
      </c>
      <c r="F365" s="24">
        <v>0.55000000000000004</v>
      </c>
      <c r="G365" s="10">
        <v>10388.64</v>
      </c>
      <c r="H365" s="16">
        <f t="shared" si="85"/>
        <v>1.1499999999999999</v>
      </c>
      <c r="I365" s="16">
        <f>Лист1!F352</f>
        <v>626</v>
      </c>
      <c r="J365" s="16">
        <f>Лист1!I352</f>
        <v>622.6</v>
      </c>
      <c r="K365" s="16">
        <f>Лист1!R352</f>
        <v>6</v>
      </c>
      <c r="L365" s="16">
        <f>Лист1!U352</f>
        <v>1086.18</v>
      </c>
      <c r="M365" s="16">
        <f>Лист1!V352</f>
        <v>73.72</v>
      </c>
      <c r="T365" s="7">
        <v>43891</v>
      </c>
      <c r="U365">
        <f t="shared" si="79"/>
        <v>66.751654995947874</v>
      </c>
      <c r="V365">
        <f t="shared" si="80"/>
        <v>71.247704648690444</v>
      </c>
      <c r="W365">
        <f t="shared" si="81"/>
        <v>18.173340437376069</v>
      </c>
      <c r="X365">
        <f t="shared" si="82"/>
        <v>11.356510077865904</v>
      </c>
      <c r="Y365">
        <f t="shared" si="83"/>
        <v>13.269230769230768</v>
      </c>
      <c r="Z365">
        <f t="shared" si="84"/>
        <v>59.649703033059097</v>
      </c>
      <c r="AA365">
        <f t="shared" si="86"/>
        <v>5.4720279720279716</v>
      </c>
      <c r="AB365">
        <f t="shared" si="87"/>
        <v>34.060944252967886</v>
      </c>
      <c r="AC365">
        <f t="shared" si="88"/>
        <v>6</v>
      </c>
      <c r="AD365">
        <f t="shared" si="89"/>
        <v>46.151885072806778</v>
      </c>
      <c r="AE365">
        <f t="shared" si="90"/>
        <v>71.247704648690444</v>
      </c>
    </row>
    <row r="366" spans="1:31" ht="15" thickBot="1" x14ac:dyDescent="0.35">
      <c r="A366" s="7">
        <v>43922</v>
      </c>
      <c r="B366" s="10">
        <v>52327</v>
      </c>
      <c r="C366" s="10">
        <v>74.760000000000005</v>
      </c>
      <c r="D366" s="10">
        <v>13882760120</v>
      </c>
      <c r="E366" s="10">
        <v>88541</v>
      </c>
      <c r="F366" s="24">
        <v>0.83</v>
      </c>
      <c r="G366" s="10">
        <v>10339.52</v>
      </c>
      <c r="H366" s="16">
        <f t="shared" si="85"/>
        <v>1.43</v>
      </c>
      <c r="I366" s="16">
        <f>Лист1!F353</f>
        <v>635</v>
      </c>
      <c r="J366" s="16">
        <f>Лист1!I353</f>
        <v>629.6</v>
      </c>
      <c r="K366" s="16">
        <f>Лист1!R353</f>
        <v>6</v>
      </c>
      <c r="L366" s="16">
        <f>Лист1!U353</f>
        <v>1078.69</v>
      </c>
      <c r="M366" s="16">
        <f>Лист1!V353</f>
        <v>74.760000000000005</v>
      </c>
      <c r="T366" s="7">
        <v>43922</v>
      </c>
      <c r="U366">
        <f t="shared" si="79"/>
        <v>68.069147545376609</v>
      </c>
      <c r="V366">
        <f t="shared" si="80"/>
        <v>72.252826906349682</v>
      </c>
      <c r="W366">
        <f t="shared" si="81"/>
        <v>19.912352585954924</v>
      </c>
      <c r="X366">
        <f t="shared" si="82"/>
        <v>11.439065764195638</v>
      </c>
      <c r="Y366">
        <f t="shared" si="83"/>
        <v>16.5</v>
      </c>
      <c r="Z366">
        <f t="shared" si="84"/>
        <v>59.367664824690742</v>
      </c>
      <c r="AA366">
        <f t="shared" si="86"/>
        <v>5.5506993006993008</v>
      </c>
      <c r="AB366">
        <f t="shared" si="87"/>
        <v>34.443897368565018</v>
      </c>
      <c r="AC366">
        <f t="shared" si="88"/>
        <v>6</v>
      </c>
      <c r="AD366">
        <f t="shared" si="89"/>
        <v>45.833634304798416</v>
      </c>
      <c r="AE366">
        <f t="shared" si="90"/>
        <v>72.252826906349682</v>
      </c>
    </row>
    <row r="367" spans="1:31" ht="15" thickBot="1" x14ac:dyDescent="0.35">
      <c r="A367" s="7">
        <v>43952</v>
      </c>
      <c r="B367" s="10">
        <v>52951.7</v>
      </c>
      <c r="C367" s="10">
        <v>72.5</v>
      </c>
      <c r="D367" s="10">
        <v>34224959053</v>
      </c>
      <c r="E367" s="10">
        <v>94955</v>
      </c>
      <c r="F367" s="24">
        <v>0.27</v>
      </c>
      <c r="G367" s="10">
        <v>10626.35</v>
      </c>
      <c r="H367" s="16">
        <f t="shared" si="85"/>
        <v>0.87</v>
      </c>
      <c r="I367" s="16">
        <f>Лист1!F354</f>
        <v>504</v>
      </c>
      <c r="J367" s="16">
        <f>Лист1!I354</f>
        <v>675</v>
      </c>
      <c r="K367" s="16">
        <f>Лист1!R354</f>
        <v>5.5</v>
      </c>
      <c r="L367" s="16">
        <f>Лист1!U354</f>
        <v>1126.48</v>
      </c>
      <c r="M367" s="16">
        <f>Лист1!V354</f>
        <v>72.5</v>
      </c>
      <c r="T367" s="7">
        <v>43952</v>
      </c>
      <c r="U367">
        <f t="shared" si="79"/>
        <v>68.881783402039446</v>
      </c>
      <c r="V367">
        <f t="shared" si="80"/>
        <v>70.068618923359423</v>
      </c>
      <c r="W367">
        <f t="shared" si="81"/>
        <v>49.089622381460977</v>
      </c>
      <c r="X367">
        <f t="shared" si="82"/>
        <v>12.26772331054762</v>
      </c>
      <c r="Y367">
        <f t="shared" si="83"/>
        <v>10.038461538461538</v>
      </c>
      <c r="Z367">
        <f t="shared" si="84"/>
        <v>61.014591113499705</v>
      </c>
      <c r="AA367">
        <f t="shared" si="86"/>
        <v>4.405594405594405</v>
      </c>
      <c r="AB367">
        <f t="shared" si="87"/>
        <v>36.92762186115214</v>
      </c>
      <c r="AC367">
        <f t="shared" si="88"/>
        <v>5.4999999999999991</v>
      </c>
      <c r="AD367">
        <f t="shared" si="89"/>
        <v>47.86423566703067</v>
      </c>
      <c r="AE367">
        <f t="shared" si="90"/>
        <v>70.068618923359423</v>
      </c>
    </row>
    <row r="368" spans="1:31" ht="15" thickBot="1" x14ac:dyDescent="0.35">
      <c r="A368" s="7">
        <v>43983</v>
      </c>
      <c r="B368" s="10">
        <v>53068</v>
      </c>
      <c r="C368" s="10">
        <v>69.2</v>
      </c>
      <c r="D368" s="10">
        <v>10224327693</v>
      </c>
      <c r="E368" s="10">
        <v>77347</v>
      </c>
      <c r="F368" s="24">
        <v>0.22</v>
      </c>
      <c r="G368" s="10">
        <v>10776.06</v>
      </c>
      <c r="H368" s="16">
        <f t="shared" si="85"/>
        <v>0.82</v>
      </c>
      <c r="I368" s="16">
        <f>Лист1!F355</f>
        <v>1799</v>
      </c>
      <c r="J368" s="16">
        <f>Лист1!I355</f>
        <v>837.9</v>
      </c>
      <c r="K368" s="16">
        <f>Лист1!R355</f>
        <v>5.5</v>
      </c>
      <c r="L368" s="16">
        <f>Лист1!U355</f>
        <v>1237.93</v>
      </c>
      <c r="M368" s="16">
        <f>Лист1!V355</f>
        <v>69.2</v>
      </c>
      <c r="T368" s="7">
        <v>43983</v>
      </c>
      <c r="U368">
        <f t="shared" si="79"/>
        <v>69.033071300438507</v>
      </c>
      <c r="V368">
        <f t="shared" si="80"/>
        <v>66.879288682709969</v>
      </c>
      <c r="W368">
        <f t="shared" si="81"/>
        <v>14.664981330625993</v>
      </c>
      <c r="X368">
        <f t="shared" si="82"/>
        <v>9.9928555094616041</v>
      </c>
      <c r="Y368">
        <f t="shared" si="83"/>
        <v>9.4615384615384599</v>
      </c>
      <c r="Z368">
        <f t="shared" si="84"/>
        <v>61.874199016081683</v>
      </c>
      <c r="AA368">
        <f t="shared" si="86"/>
        <v>15.725524475524477</v>
      </c>
      <c r="AB368">
        <f t="shared" si="87"/>
        <v>45.839487936976852</v>
      </c>
      <c r="AC368">
        <f t="shared" si="88"/>
        <v>5.4999999999999991</v>
      </c>
      <c r="AD368">
        <f t="shared" si="89"/>
        <v>52.59975610688808</v>
      </c>
      <c r="AE368">
        <f t="shared" si="90"/>
        <v>66.879288682709969</v>
      </c>
    </row>
    <row r="369" spans="1:31" ht="15" thickBot="1" x14ac:dyDescent="0.35">
      <c r="A369" s="7">
        <v>44013</v>
      </c>
      <c r="B369" s="10">
        <v>54392.6</v>
      </c>
      <c r="C369" s="10">
        <v>71.290000000000006</v>
      </c>
      <c r="D369" s="10">
        <v>8491710782</v>
      </c>
      <c r="E369" s="10">
        <v>90946</v>
      </c>
      <c r="F369" s="24">
        <v>0.35</v>
      </c>
      <c r="G369" s="10">
        <v>11171.06</v>
      </c>
      <c r="H369" s="16">
        <f t="shared" si="85"/>
        <v>0.95</v>
      </c>
      <c r="I369" s="16">
        <f>Лист1!F356</f>
        <v>1350</v>
      </c>
      <c r="J369" s="16">
        <f>Лист1!I356</f>
        <v>869.4</v>
      </c>
      <c r="K369" s="16">
        <f>Лист1!R356</f>
        <v>4.5</v>
      </c>
      <c r="L369" s="16">
        <f>Лист1!U356</f>
        <v>1219.93</v>
      </c>
      <c r="M369" s="16">
        <f>Лист1!V356</f>
        <v>71.290000000000006</v>
      </c>
      <c r="T369" s="7">
        <v>44013</v>
      </c>
      <c r="U369">
        <f t="shared" si="79"/>
        <v>70.756166315222572</v>
      </c>
      <c r="V369">
        <f t="shared" si="80"/>
        <v>68.899197835121299</v>
      </c>
      <c r="W369">
        <f t="shared" si="81"/>
        <v>12.179850237817048</v>
      </c>
      <c r="X369">
        <f t="shared" si="82"/>
        <v>11.749780045295813</v>
      </c>
      <c r="Y369">
        <f t="shared" si="83"/>
        <v>10.961538461538462</v>
      </c>
      <c r="Z369">
        <f t="shared" si="84"/>
        <v>64.14221799624255</v>
      </c>
      <c r="AA369">
        <f t="shared" si="86"/>
        <v>11.8006993006993</v>
      </c>
      <c r="AB369">
        <f t="shared" si="87"/>
        <v>47.562776957163955</v>
      </c>
      <c r="AC369">
        <f t="shared" si="88"/>
        <v>4.5</v>
      </c>
      <c r="AD369">
        <f t="shared" si="89"/>
        <v>51.834934501527528</v>
      </c>
      <c r="AE369">
        <f t="shared" si="90"/>
        <v>68.899197835121299</v>
      </c>
    </row>
    <row r="370" spans="1:31" ht="15" thickBot="1" x14ac:dyDescent="0.35">
      <c r="A370" s="7">
        <v>44044</v>
      </c>
      <c r="B370" s="10">
        <v>54687.4</v>
      </c>
      <c r="C370" s="10">
        <v>73.8</v>
      </c>
      <c r="D370" s="10">
        <v>8626213257</v>
      </c>
      <c r="E370" s="10">
        <v>70715</v>
      </c>
      <c r="F370" s="24">
        <v>-0.04</v>
      </c>
      <c r="G370" s="10">
        <v>11402.56</v>
      </c>
      <c r="H370" s="16">
        <f t="shared" si="85"/>
        <v>0.55999999999999994</v>
      </c>
      <c r="I370" s="16">
        <f>Лист1!F357</f>
        <v>1488</v>
      </c>
      <c r="J370" s="16">
        <f>Лист1!I357</f>
        <v>884.1</v>
      </c>
      <c r="K370" s="16">
        <f>Лист1!R357</f>
        <v>4.25</v>
      </c>
      <c r="L370" s="16">
        <f>Лист1!U357</f>
        <v>1308.71</v>
      </c>
      <c r="M370" s="16">
        <f>Лист1!V357</f>
        <v>73.8</v>
      </c>
      <c r="T370" s="7">
        <v>44044</v>
      </c>
      <c r="U370">
        <f t="shared" si="79"/>
        <v>71.139654470407805</v>
      </c>
      <c r="V370">
        <f t="shared" si="80"/>
        <v>71.32502174543346</v>
      </c>
      <c r="W370">
        <f t="shared" si="81"/>
        <v>12.372770138667684</v>
      </c>
      <c r="X370">
        <f t="shared" si="82"/>
        <v>9.136033425363328</v>
      </c>
      <c r="Y370">
        <f t="shared" si="83"/>
        <v>6.4615384615384617</v>
      </c>
      <c r="Z370">
        <f t="shared" si="84"/>
        <v>65.471449373222896</v>
      </c>
      <c r="AA370">
        <f t="shared" si="86"/>
        <v>13.006993006993007</v>
      </c>
      <c r="AB370">
        <f t="shared" si="87"/>
        <v>48.366978499917941</v>
      </c>
      <c r="AC370">
        <f t="shared" si="88"/>
        <v>4.25</v>
      </c>
      <c r="AD370">
        <f t="shared" si="89"/>
        <v>55.607204619522506</v>
      </c>
      <c r="AE370">
        <f t="shared" si="90"/>
        <v>71.32502174543346</v>
      </c>
    </row>
    <row r="371" spans="1:31" ht="15" thickBot="1" x14ac:dyDescent="0.35">
      <c r="A371" s="7">
        <v>44075</v>
      </c>
      <c r="B371" s="10">
        <v>55294.2</v>
      </c>
      <c r="C371" s="10">
        <v>75.73</v>
      </c>
      <c r="D371" s="10">
        <v>8316697499</v>
      </c>
      <c r="E371" s="10">
        <v>68210</v>
      </c>
      <c r="F371" s="24">
        <v>-7.0000000000000007E-2</v>
      </c>
      <c r="G371" s="10">
        <v>11585</v>
      </c>
      <c r="H371" s="16">
        <f t="shared" si="85"/>
        <v>0.53</v>
      </c>
      <c r="I371" s="16">
        <f>Лист1!F358</f>
        <v>1725</v>
      </c>
      <c r="J371" s="16">
        <f>Лист1!I358</f>
        <v>1030.7</v>
      </c>
      <c r="K371" s="16">
        <f>Лист1!R358</f>
        <v>4.25</v>
      </c>
      <c r="L371" s="16">
        <f>Лист1!U358</f>
        <v>1201.3399999999999</v>
      </c>
      <c r="M371" s="16">
        <f>Лист1!V358</f>
        <v>75.73</v>
      </c>
      <c r="T371" s="7">
        <v>44075</v>
      </c>
      <c r="U371">
        <f t="shared" si="79"/>
        <v>71.929005259303281</v>
      </c>
      <c r="V371">
        <f t="shared" si="80"/>
        <v>73.190296704358758</v>
      </c>
      <c r="W371">
        <f t="shared" si="81"/>
        <v>11.92882478119326</v>
      </c>
      <c r="X371">
        <f t="shared" si="82"/>
        <v>8.8123996315354969</v>
      </c>
      <c r="Y371">
        <f t="shared" si="83"/>
        <v>6.1153846153846159</v>
      </c>
      <c r="Z371">
        <f t="shared" si="84"/>
        <v>66.518987051047063</v>
      </c>
      <c r="AA371">
        <f t="shared" si="86"/>
        <v>15.07867132867133</v>
      </c>
      <c r="AB371">
        <f t="shared" si="87"/>
        <v>56.387110892280759</v>
      </c>
      <c r="AC371">
        <f t="shared" si="88"/>
        <v>4.25</v>
      </c>
      <c r="AD371">
        <f t="shared" si="89"/>
        <v>51.045043743546813</v>
      </c>
      <c r="AE371">
        <f t="shared" si="90"/>
        <v>73.190296704358758</v>
      </c>
    </row>
    <row r="372" spans="1:31" ht="15" thickBot="1" x14ac:dyDescent="0.35">
      <c r="A372" s="7">
        <v>44105</v>
      </c>
      <c r="B372" s="10">
        <v>56023.9</v>
      </c>
      <c r="C372" s="10">
        <v>77.66</v>
      </c>
      <c r="D372" s="10">
        <v>6630013355</v>
      </c>
      <c r="E372" s="10">
        <v>69822</v>
      </c>
      <c r="F372" s="24">
        <v>0.43</v>
      </c>
      <c r="G372" s="10">
        <v>12402.29</v>
      </c>
      <c r="H372" s="16">
        <f t="shared" si="85"/>
        <v>1.03</v>
      </c>
      <c r="I372" s="16">
        <f>Лист1!F359</f>
        <v>1283</v>
      </c>
      <c r="J372" s="16">
        <f>Лист1!I359</f>
        <v>980.6</v>
      </c>
      <c r="K372" s="16">
        <f>Лист1!R359</f>
        <v>4.25</v>
      </c>
      <c r="L372" s="16">
        <f>Лист1!U359</f>
        <v>1164.3399999999999</v>
      </c>
      <c r="M372" s="16">
        <f>Лист1!V359</f>
        <v>77.66</v>
      </c>
      <c r="T372" s="7">
        <v>44105</v>
      </c>
      <c r="U372">
        <f t="shared" si="79"/>
        <v>72.878229502310944</v>
      </c>
      <c r="V372">
        <f t="shared" si="80"/>
        <v>75.055571663284042</v>
      </c>
      <c r="W372">
        <f t="shared" si="81"/>
        <v>9.5095760809234466</v>
      </c>
      <c r="X372">
        <f t="shared" si="82"/>
        <v>9.0206621767053434</v>
      </c>
      <c r="Y372">
        <f t="shared" si="83"/>
        <v>11.884615384615385</v>
      </c>
      <c r="Z372">
        <f t="shared" si="84"/>
        <v>71.211719284707016</v>
      </c>
      <c r="AA372">
        <f t="shared" si="86"/>
        <v>11.215034965034965</v>
      </c>
      <c r="AB372">
        <f t="shared" si="87"/>
        <v>53.646260736364134</v>
      </c>
      <c r="AC372">
        <f t="shared" si="88"/>
        <v>4.25</v>
      </c>
      <c r="AD372">
        <f t="shared" si="89"/>
        <v>49.472910443639023</v>
      </c>
      <c r="AE372">
        <f t="shared" si="90"/>
        <v>75.055571663284042</v>
      </c>
    </row>
    <row r="373" spans="1:31" ht="15" thickBot="1" x14ac:dyDescent="0.35">
      <c r="A373" s="7">
        <v>44136</v>
      </c>
      <c r="B373" s="10">
        <v>55871.6</v>
      </c>
      <c r="C373" s="10">
        <v>76.84</v>
      </c>
      <c r="D373" s="10">
        <v>13387964180</v>
      </c>
      <c r="E373" s="10">
        <v>85141</v>
      </c>
      <c r="F373" s="24">
        <v>0.71</v>
      </c>
      <c r="G373" s="10">
        <v>13924.64</v>
      </c>
      <c r="H373" s="16">
        <f t="shared" si="85"/>
        <v>1.31</v>
      </c>
      <c r="I373" s="16">
        <f>Лист1!F360</f>
        <v>1227</v>
      </c>
      <c r="J373" s="16">
        <f>Лист1!I360</f>
        <v>922.4</v>
      </c>
      <c r="K373" s="16">
        <f>Лист1!R360</f>
        <v>4.25</v>
      </c>
      <c r="L373" s="16">
        <f>Лист1!U360</f>
        <v>1233.81</v>
      </c>
      <c r="M373" s="16">
        <f>Лист1!V360</f>
        <v>76.84</v>
      </c>
      <c r="T373" s="7">
        <v>44136</v>
      </c>
      <c r="U373">
        <f t="shared" si="79"/>
        <v>72.680111300022233</v>
      </c>
      <c r="V373">
        <f t="shared" si="80"/>
        <v>74.263071421668116</v>
      </c>
      <c r="W373">
        <f t="shared" si="81"/>
        <v>19.202655729550624</v>
      </c>
      <c r="X373">
        <f t="shared" si="82"/>
        <v>10.999802331455266</v>
      </c>
      <c r="Y373">
        <f t="shared" si="83"/>
        <v>15.115384615384615</v>
      </c>
      <c r="Z373">
        <f t="shared" si="84"/>
        <v>79.952779270651007</v>
      </c>
      <c r="AA373">
        <f t="shared" si="86"/>
        <v>10.725524475524477</v>
      </c>
      <c r="AB373">
        <f t="shared" si="87"/>
        <v>50.462279118113678</v>
      </c>
      <c r="AC373">
        <f t="shared" si="88"/>
        <v>4.25</v>
      </c>
      <c r="AD373">
        <f t="shared" si="89"/>
        <v>52.424696939438874</v>
      </c>
      <c r="AE373">
        <f t="shared" si="90"/>
        <v>74.263071421668116</v>
      </c>
    </row>
    <row r="374" spans="1:31" ht="15" thickBot="1" x14ac:dyDescent="0.35">
      <c r="A374" s="7">
        <v>44166</v>
      </c>
      <c r="B374" s="10">
        <v>56122.6</v>
      </c>
      <c r="C374" s="10">
        <v>74.22</v>
      </c>
      <c r="D374" s="10">
        <v>15968455445</v>
      </c>
      <c r="E374" s="10">
        <v>86266</v>
      </c>
      <c r="F374" s="24">
        <v>0.83</v>
      </c>
      <c r="G374" s="10">
        <v>14685.86</v>
      </c>
      <c r="H374" s="16">
        <f t="shared" si="85"/>
        <v>1.43</v>
      </c>
      <c r="I374" s="16">
        <f>Лист1!F361</f>
        <v>1366</v>
      </c>
      <c r="J374" s="16">
        <f>Лист1!I361</f>
        <v>1304.8</v>
      </c>
      <c r="K374" s="16">
        <f>Лист1!R361</f>
        <v>4.25</v>
      </c>
      <c r="L374" s="16">
        <f>Лист1!U361</f>
        <v>1368.86</v>
      </c>
      <c r="M374" s="16">
        <f>Лист1!V361</f>
        <v>74.22</v>
      </c>
      <c r="T374" s="7">
        <v>44166</v>
      </c>
      <c r="U374">
        <f t="shared" si="79"/>
        <v>73.006622585475057</v>
      </c>
      <c r="V374">
        <f t="shared" si="80"/>
        <v>71.730936503334306</v>
      </c>
      <c r="W374">
        <f t="shared" si="81"/>
        <v>22.903911925689293</v>
      </c>
      <c r="X374">
        <f t="shared" si="82"/>
        <v>11.145146849641419</v>
      </c>
      <c r="Y374">
        <f t="shared" si="83"/>
        <v>16.5</v>
      </c>
      <c r="Z374">
        <f t="shared" si="84"/>
        <v>84.323567645532179</v>
      </c>
      <c r="AA374">
        <f t="shared" si="86"/>
        <v>11.94055944055944</v>
      </c>
      <c r="AB374">
        <f t="shared" si="87"/>
        <v>71.382460747305643</v>
      </c>
      <c r="AC374">
        <f t="shared" si="88"/>
        <v>4.25</v>
      </c>
      <c r="AD374">
        <f t="shared" si="89"/>
        <v>58.162983484102334</v>
      </c>
      <c r="AE374">
        <f t="shared" si="90"/>
        <v>71.730936503334306</v>
      </c>
    </row>
    <row r="375" spans="1:31" ht="15" thickBot="1" x14ac:dyDescent="0.35">
      <c r="A375" s="7">
        <v>44197</v>
      </c>
      <c r="B375" s="10">
        <v>58652.1</v>
      </c>
      <c r="C375" s="10">
        <v>74.39</v>
      </c>
      <c r="D375" s="10">
        <v>14311768881</v>
      </c>
      <c r="E375" s="10">
        <v>74070</v>
      </c>
      <c r="F375" s="24">
        <v>0.67</v>
      </c>
      <c r="G375" s="10">
        <v>14751.44</v>
      </c>
      <c r="H375" s="16">
        <f t="shared" si="85"/>
        <v>1.27</v>
      </c>
      <c r="I375" s="16">
        <f>Лист1!F362</f>
        <v>1452</v>
      </c>
      <c r="J375" s="16">
        <f>Лист1!I362</f>
        <v>465.8</v>
      </c>
      <c r="K375" s="16">
        <f>Лист1!R362</f>
        <v>4.25</v>
      </c>
      <c r="L375" s="16">
        <f>Лист1!U362</f>
        <v>1463.84</v>
      </c>
      <c r="M375" s="16">
        <f>Лист1!V362</f>
        <v>74.39</v>
      </c>
      <c r="T375" s="7">
        <v>44197</v>
      </c>
      <c r="U375">
        <f t="shared" si="79"/>
        <v>76.297101854610119</v>
      </c>
      <c r="V375">
        <f t="shared" si="80"/>
        <v>71.895235333913206</v>
      </c>
      <c r="W375">
        <f t="shared" si="81"/>
        <v>20.527689423705866</v>
      </c>
      <c r="X375">
        <f t="shared" si="82"/>
        <v>9.5694830773762529</v>
      </c>
      <c r="Y375">
        <f t="shared" si="83"/>
        <v>14.653846153846155</v>
      </c>
      <c r="Z375">
        <f t="shared" si="84"/>
        <v>84.700116214440911</v>
      </c>
      <c r="AA375">
        <f t="shared" si="86"/>
        <v>12.692307692307692</v>
      </c>
      <c r="AB375">
        <f t="shared" si="87"/>
        <v>25.482794463592096</v>
      </c>
      <c r="AC375">
        <f t="shared" si="88"/>
        <v>4.25</v>
      </c>
      <c r="AD375">
        <f t="shared" si="89"/>
        <v>62.198692155054836</v>
      </c>
      <c r="AE375">
        <f t="shared" si="90"/>
        <v>71.895235333913206</v>
      </c>
    </row>
    <row r="376" spans="1:31" ht="15" thickBot="1" x14ac:dyDescent="0.35">
      <c r="A376" s="7">
        <v>44228</v>
      </c>
      <c r="B376" s="10">
        <v>57598.400000000001</v>
      </c>
      <c r="C376" s="10">
        <v>74.319999999999993</v>
      </c>
      <c r="D376" s="10">
        <v>13996303485</v>
      </c>
      <c r="E376" s="10">
        <v>83874</v>
      </c>
      <c r="F376" s="24">
        <v>0.78</v>
      </c>
      <c r="G376" s="10">
        <v>14794.7</v>
      </c>
      <c r="H376" s="16">
        <f t="shared" si="85"/>
        <v>1.38</v>
      </c>
      <c r="I376" s="16">
        <f>Лист1!F363</f>
        <v>1675</v>
      </c>
      <c r="J376" s="16">
        <f>Лист1!I363</f>
        <v>502.2</v>
      </c>
      <c r="K376" s="16">
        <f>Лист1!R363</f>
        <v>4.25</v>
      </c>
      <c r="L376" s="16">
        <f>Лист1!U363</f>
        <v>1446.7</v>
      </c>
      <c r="M376" s="16">
        <f>Лист1!V363</f>
        <v>74.319999999999993</v>
      </c>
      <c r="T376" s="7">
        <v>44228</v>
      </c>
      <c r="U376">
        <f t="shared" si="79"/>
        <v>74.92640487659564</v>
      </c>
      <c r="V376">
        <f t="shared" si="80"/>
        <v>71.827582874263072</v>
      </c>
      <c r="W376">
        <f t="shared" si="81"/>
        <v>20.075210367702418</v>
      </c>
      <c r="X376">
        <f t="shared" si="82"/>
        <v>10.836112105195841</v>
      </c>
      <c r="Y376">
        <f t="shared" si="83"/>
        <v>15.923076923076922</v>
      </c>
      <c r="Z376">
        <f t="shared" si="84"/>
        <v>84.948507356420038</v>
      </c>
      <c r="AA376">
        <f t="shared" si="86"/>
        <v>14.641608391608392</v>
      </c>
      <c r="AB376">
        <f t="shared" si="87"/>
        <v>27.474150664697191</v>
      </c>
      <c r="AC376">
        <f t="shared" si="88"/>
        <v>4.25</v>
      </c>
      <c r="AD376">
        <f t="shared" si="89"/>
        <v>61.470412026394854</v>
      </c>
      <c r="AE376">
        <f t="shared" si="90"/>
        <v>71.827582874263072</v>
      </c>
    </row>
    <row r="377" spans="1:31" ht="15" thickBot="1" x14ac:dyDescent="0.35">
      <c r="A377" s="7">
        <v>44256</v>
      </c>
      <c r="B377" s="10">
        <v>58178.2</v>
      </c>
      <c r="C377" s="10">
        <v>74.400000000000006</v>
      </c>
      <c r="D377" s="10">
        <v>8788004495</v>
      </c>
      <c r="E377" s="10">
        <v>58809</v>
      </c>
      <c r="F377" s="24">
        <v>0.66</v>
      </c>
      <c r="G377" s="10">
        <v>14880.14</v>
      </c>
      <c r="H377" s="16">
        <f t="shared" si="85"/>
        <v>1.26</v>
      </c>
      <c r="I377" s="16">
        <f>Лист1!F364</f>
        <v>2046</v>
      </c>
      <c r="J377" s="16">
        <f>Лист1!I364</f>
        <v>689.9</v>
      </c>
      <c r="K377" s="16">
        <f>Лист1!R364</f>
        <v>4.25</v>
      </c>
      <c r="L377" s="16">
        <f>Лист1!U364</f>
        <v>1543.99</v>
      </c>
      <c r="M377" s="16">
        <f>Лист1!V364</f>
        <v>74.400000000000006</v>
      </c>
      <c r="T377" s="7">
        <v>44256</v>
      </c>
      <c r="U377">
        <f t="shared" si="79"/>
        <v>75.68063293757389</v>
      </c>
      <c r="V377">
        <f t="shared" si="80"/>
        <v>71.904899971006088</v>
      </c>
      <c r="W377">
        <f t="shared" si="81"/>
        <v>12.604830921143709</v>
      </c>
      <c r="X377">
        <f t="shared" si="82"/>
        <v>7.5978362400083723</v>
      </c>
      <c r="Y377">
        <f t="shared" si="83"/>
        <v>14.538461538461538</v>
      </c>
      <c r="Z377">
        <f t="shared" si="84"/>
        <v>85.439088474559128</v>
      </c>
      <c r="AA377">
        <f t="shared" si="86"/>
        <v>17.884615384615383</v>
      </c>
      <c r="AB377">
        <f t="shared" si="87"/>
        <v>37.742764921494611</v>
      </c>
      <c r="AC377">
        <f t="shared" si="88"/>
        <v>4.25</v>
      </c>
      <c r="AD377">
        <f t="shared" si="89"/>
        <v>65.604272803368616</v>
      </c>
      <c r="AE377">
        <f t="shared" si="90"/>
        <v>71.904899971006088</v>
      </c>
    </row>
    <row r="378" spans="1:31" ht="15" thickBot="1" x14ac:dyDescent="0.35">
      <c r="A378" s="7">
        <v>44287</v>
      </c>
      <c r="B378" s="10">
        <v>58261.599999999999</v>
      </c>
      <c r="C378" s="10">
        <v>76.14</v>
      </c>
      <c r="D378" s="10">
        <v>7380675522</v>
      </c>
      <c r="E378" s="10">
        <v>51441</v>
      </c>
      <c r="F378" s="24">
        <v>0.57999999999999996</v>
      </c>
      <c r="G378" s="10">
        <v>15434.45</v>
      </c>
      <c r="H378" s="16">
        <f t="shared" si="85"/>
        <v>1.18</v>
      </c>
      <c r="I378" s="16">
        <f>Лист1!F365</f>
        <v>3053</v>
      </c>
      <c r="J378" s="16">
        <f>Лист1!I365</f>
        <v>721.9</v>
      </c>
      <c r="K378" s="16">
        <f>Лист1!R365</f>
        <v>4.5</v>
      </c>
      <c r="L378" s="16">
        <f>Лист1!U365</f>
        <v>1426.86</v>
      </c>
      <c r="M378" s="16">
        <f>Лист1!V365</f>
        <v>76.14</v>
      </c>
      <c r="T378" s="7">
        <v>44287</v>
      </c>
      <c r="U378">
        <f t="shared" si="79"/>
        <v>75.789123141584923</v>
      </c>
      <c r="V378">
        <f t="shared" si="80"/>
        <v>73.586546825166721</v>
      </c>
      <c r="W378">
        <f t="shared" si="81"/>
        <v>10.586267575484904</v>
      </c>
      <c r="X378">
        <f t="shared" si="82"/>
        <v>6.6459265422345331</v>
      </c>
      <c r="Y378">
        <f t="shared" si="83"/>
        <v>13.615384615384615</v>
      </c>
      <c r="Z378">
        <f t="shared" si="84"/>
        <v>88.621836831250192</v>
      </c>
      <c r="AA378">
        <f t="shared" si="86"/>
        <v>26.687062937062937</v>
      </c>
      <c r="AB378">
        <f t="shared" si="87"/>
        <v>39.49340773565293</v>
      </c>
      <c r="AC378">
        <f t="shared" si="88"/>
        <v>4.5</v>
      </c>
      <c r="AD378">
        <f t="shared" si="89"/>
        <v>60.627408656930768</v>
      </c>
      <c r="AE378">
        <f t="shared" si="90"/>
        <v>73.586546825166721</v>
      </c>
    </row>
    <row r="379" spans="1:31" ht="15" thickBot="1" x14ac:dyDescent="0.35">
      <c r="A379" s="7">
        <v>44317</v>
      </c>
      <c r="B379" s="10">
        <v>59206.3</v>
      </c>
      <c r="C379" s="10">
        <v>74</v>
      </c>
      <c r="D379" s="10">
        <v>5602873890</v>
      </c>
      <c r="E379" s="10">
        <v>49282</v>
      </c>
      <c r="F379" s="24">
        <v>0.74</v>
      </c>
      <c r="G379" s="10">
        <v>15832.78</v>
      </c>
      <c r="H379" s="16">
        <f t="shared" si="85"/>
        <v>1.3399999999999999</v>
      </c>
      <c r="I379" s="16">
        <f>Лист1!F366</f>
        <v>2596</v>
      </c>
      <c r="J379" s="16">
        <f>Лист1!I366</f>
        <v>772.8</v>
      </c>
      <c r="K379" s="16">
        <f>Лист1!R366</f>
        <v>5</v>
      </c>
      <c r="L379" s="16">
        <f>Лист1!U366</f>
        <v>1552.63</v>
      </c>
      <c r="M379" s="16">
        <f>Лист1!V366</f>
        <v>74</v>
      </c>
      <c r="T379" s="7">
        <v>44317</v>
      </c>
      <c r="U379">
        <f t="shared" si="79"/>
        <v>77.018028366155733</v>
      </c>
      <c r="V379">
        <f t="shared" si="80"/>
        <v>71.518314487291008</v>
      </c>
      <c r="W379">
        <f t="shared" si="81"/>
        <v>8.0363270292046813</v>
      </c>
      <c r="X379">
        <f t="shared" si="82"/>
        <v>6.3669942624443969</v>
      </c>
      <c r="Y379">
        <f t="shared" si="83"/>
        <v>15.461538461538458</v>
      </c>
      <c r="Z379">
        <f t="shared" si="84"/>
        <v>90.908976072686841</v>
      </c>
      <c r="AA379">
        <f t="shared" si="86"/>
        <v>22.692307692307693</v>
      </c>
      <c r="AB379">
        <f t="shared" si="87"/>
        <v>42.278023961923516</v>
      </c>
      <c r="AC379">
        <f t="shared" si="88"/>
        <v>5</v>
      </c>
      <c r="AD379">
        <f t="shared" si="89"/>
        <v>65.971387173941693</v>
      </c>
      <c r="AE379">
        <f t="shared" si="90"/>
        <v>71.518314487291008</v>
      </c>
    </row>
    <row r="380" spans="1:31" ht="15" thickBot="1" x14ac:dyDescent="0.35">
      <c r="A380" s="7">
        <v>44348</v>
      </c>
      <c r="B380" s="10">
        <v>59194.1</v>
      </c>
      <c r="C380" s="10">
        <v>72.62</v>
      </c>
      <c r="D380" s="10">
        <v>17033905346</v>
      </c>
      <c r="E380" s="10">
        <v>82038</v>
      </c>
      <c r="F380" s="24">
        <v>0.69</v>
      </c>
      <c r="G380" s="10">
        <v>15980.1</v>
      </c>
      <c r="H380" s="16">
        <f t="shared" si="85"/>
        <v>1.29</v>
      </c>
      <c r="I380" s="16">
        <f>Лист1!F367</f>
        <v>3383</v>
      </c>
      <c r="J380" s="16">
        <f>Лист1!I367</f>
        <v>979.5</v>
      </c>
      <c r="K380" s="16">
        <f>Лист1!R367</f>
        <v>5.25</v>
      </c>
      <c r="L380" s="16">
        <f>Лист1!U367</f>
        <v>1656.46</v>
      </c>
      <c r="M380" s="16">
        <f>Лист1!V367</f>
        <v>72.62</v>
      </c>
      <c r="T380" s="7">
        <v>44348</v>
      </c>
      <c r="U380">
        <f t="shared" si="79"/>
        <v>77.002158096504246</v>
      </c>
      <c r="V380">
        <f t="shared" si="80"/>
        <v>70.184594568473969</v>
      </c>
      <c r="W380">
        <f t="shared" si="81"/>
        <v>24.432110490527911</v>
      </c>
      <c r="X380">
        <f t="shared" si="82"/>
        <v>10.598909851516041</v>
      </c>
      <c r="Y380">
        <f t="shared" si="83"/>
        <v>14.884615384615385</v>
      </c>
      <c r="Z380">
        <f t="shared" si="84"/>
        <v>91.754861024983796</v>
      </c>
      <c r="AA380">
        <f t="shared" si="86"/>
        <v>29.571678321678323</v>
      </c>
      <c r="AB380">
        <f t="shared" si="87"/>
        <v>53.586082389627443</v>
      </c>
      <c r="AC380">
        <f t="shared" si="88"/>
        <v>5.25</v>
      </c>
      <c r="AD380">
        <f t="shared" si="89"/>
        <v>70.383133134196456</v>
      </c>
      <c r="AE380">
        <f t="shared" si="90"/>
        <v>70.184594568473969</v>
      </c>
    </row>
    <row r="381" spans="1:31" ht="15" thickBot="1" x14ac:dyDescent="0.35">
      <c r="A381" s="7">
        <v>44378</v>
      </c>
      <c r="B381" s="10">
        <v>59583.9</v>
      </c>
      <c r="C381" s="10">
        <v>73.89</v>
      </c>
      <c r="D381" s="10">
        <v>13324398146</v>
      </c>
      <c r="E381" s="10">
        <v>71676</v>
      </c>
      <c r="F381" s="24">
        <v>0.31</v>
      </c>
      <c r="G381" s="10">
        <v>16186.67</v>
      </c>
      <c r="H381" s="16">
        <f t="shared" si="85"/>
        <v>0.90999999999999992</v>
      </c>
      <c r="I381" s="16">
        <f>Лист1!F368</f>
        <v>3292</v>
      </c>
      <c r="J381" s="16">
        <f>Лист1!I368</f>
        <v>967.9</v>
      </c>
      <c r="K381" s="16">
        <f>Лист1!R368</f>
        <v>5.5</v>
      </c>
      <c r="L381" s="16">
        <f>Лист1!U368</f>
        <v>1640.22</v>
      </c>
      <c r="M381" s="16">
        <f>Лист1!V368</f>
        <v>73.89</v>
      </c>
      <c r="T381" s="7">
        <v>44378</v>
      </c>
      <c r="U381">
        <f t="shared" si="79"/>
        <v>77.509226220287147</v>
      </c>
      <c r="V381">
        <f t="shared" si="80"/>
        <v>71.412003479269345</v>
      </c>
      <c r="W381">
        <f t="shared" si="81"/>
        <v>19.111481548727941</v>
      </c>
      <c r="X381">
        <f t="shared" si="82"/>
        <v>9.2601899426761225</v>
      </c>
      <c r="Y381">
        <f t="shared" si="83"/>
        <v>10.5</v>
      </c>
      <c r="Z381">
        <f t="shared" si="84"/>
        <v>92.940948824304883</v>
      </c>
      <c r="AA381">
        <f t="shared" si="86"/>
        <v>28.776223776223777</v>
      </c>
      <c r="AB381">
        <f t="shared" si="87"/>
        <v>52.951474369495045</v>
      </c>
      <c r="AC381">
        <f t="shared" si="88"/>
        <v>5.4999999999999991</v>
      </c>
      <c r="AD381">
        <f t="shared" si="89"/>
        <v>69.693094085804489</v>
      </c>
      <c r="AE381">
        <f t="shared" si="90"/>
        <v>71.412003479269345</v>
      </c>
    </row>
    <row r="382" spans="1:31" ht="15" thickBot="1" x14ac:dyDescent="0.35">
      <c r="A382" s="7">
        <v>44409</v>
      </c>
      <c r="B382" s="10">
        <v>59379.7</v>
      </c>
      <c r="C382" s="10">
        <v>73.58</v>
      </c>
      <c r="D382" s="10">
        <v>19686440795</v>
      </c>
      <c r="E382" s="10">
        <v>80723</v>
      </c>
      <c r="F382" s="24">
        <v>0.17</v>
      </c>
      <c r="G382" s="10">
        <v>16339.57</v>
      </c>
      <c r="H382" s="16">
        <f t="shared" si="85"/>
        <v>0.77</v>
      </c>
      <c r="I382" s="16">
        <f>Лист1!F369</f>
        <v>4132</v>
      </c>
      <c r="J382" s="16">
        <f>Лист1!I369</f>
        <v>1010.2</v>
      </c>
      <c r="K382" s="16">
        <f>Лист1!R369</f>
        <v>6.5</v>
      </c>
      <c r="L382" s="16">
        <f>Лист1!U369</f>
        <v>1656.2</v>
      </c>
      <c r="M382" s="16">
        <f>Лист1!V369</f>
        <v>73.58</v>
      </c>
      <c r="T382" s="7">
        <v>44409</v>
      </c>
      <c r="U382">
        <f t="shared" si="79"/>
        <v>77.243594329890854</v>
      </c>
      <c r="V382">
        <f t="shared" si="80"/>
        <v>71.112399729390162</v>
      </c>
      <c r="W382">
        <f t="shared" si="81"/>
        <v>28.236701267194896</v>
      </c>
      <c r="X382">
        <f t="shared" si="82"/>
        <v>10.429018259147337</v>
      </c>
      <c r="Y382">
        <f t="shared" si="83"/>
        <v>8.884615384615385</v>
      </c>
      <c r="Z382">
        <f t="shared" si="84"/>
        <v>93.818873133334236</v>
      </c>
      <c r="AA382">
        <f t="shared" si="86"/>
        <v>36.11888111888112</v>
      </c>
      <c r="AB382">
        <f t="shared" si="87"/>
        <v>55.265605339460585</v>
      </c>
      <c r="AC382">
        <f t="shared" si="88"/>
        <v>6.5</v>
      </c>
      <c r="AD382">
        <f t="shared" si="89"/>
        <v>70.372085711007927</v>
      </c>
      <c r="AE382">
        <f t="shared" si="90"/>
        <v>71.112399729390162</v>
      </c>
    </row>
    <row r="383" spans="1:31" ht="15" thickBot="1" x14ac:dyDescent="0.35">
      <c r="A383" s="7">
        <v>44440</v>
      </c>
      <c r="B383" s="10">
        <v>59816.9</v>
      </c>
      <c r="C383" s="10">
        <v>72.930000000000007</v>
      </c>
      <c r="D383" s="10">
        <v>25382793438</v>
      </c>
      <c r="E383" s="10">
        <v>109494</v>
      </c>
      <c r="F383" s="24">
        <v>0.6</v>
      </c>
      <c r="G383" s="10">
        <v>16483.37</v>
      </c>
      <c r="H383" s="16">
        <f t="shared" si="85"/>
        <v>1.2</v>
      </c>
      <c r="I383" s="16">
        <f>Лист1!F370</f>
        <v>5167</v>
      </c>
      <c r="J383" s="16">
        <f>Лист1!I370</f>
        <v>1129.9000000000001</v>
      </c>
      <c r="K383" s="16">
        <f>Лист1!R370</f>
        <v>6.75</v>
      </c>
      <c r="L383" s="16">
        <f>Лист1!U370</f>
        <v>1766.67</v>
      </c>
      <c r="M383" s="16">
        <f>Лист1!V370</f>
        <v>72.930000000000007</v>
      </c>
      <c r="T383" s="7">
        <v>44440</v>
      </c>
      <c r="U383">
        <f t="shared" si="79"/>
        <v>77.812322353795139</v>
      </c>
      <c r="V383">
        <f t="shared" si="80"/>
        <v>70.484198318353165</v>
      </c>
      <c r="W383">
        <f t="shared" si="81"/>
        <v>36.407106957482959</v>
      </c>
      <c r="X383">
        <f t="shared" si="82"/>
        <v>14.146091266021811</v>
      </c>
      <c r="Y383">
        <f t="shared" si="83"/>
        <v>13.846153846153845</v>
      </c>
      <c r="Z383">
        <f t="shared" si="84"/>
        <v>94.644546878516849</v>
      </c>
      <c r="AA383">
        <f t="shared" si="86"/>
        <v>45.166083916083913</v>
      </c>
      <c r="AB383">
        <f t="shared" si="87"/>
        <v>61.814103616171565</v>
      </c>
      <c r="AC383">
        <f t="shared" si="88"/>
        <v>6.75</v>
      </c>
      <c r="AD383">
        <f t="shared" si="89"/>
        <v>75.065965863462353</v>
      </c>
      <c r="AE383">
        <f t="shared" si="90"/>
        <v>70.484198318353165</v>
      </c>
    </row>
    <row r="384" spans="1:31" ht="15" thickBot="1" x14ac:dyDescent="0.35">
      <c r="A384" s="7">
        <v>44470</v>
      </c>
      <c r="B384" s="10">
        <v>60606.2</v>
      </c>
      <c r="C384" s="10">
        <v>71.45</v>
      </c>
      <c r="D384" s="10">
        <v>26199477353</v>
      </c>
      <c r="E384" s="10">
        <v>132887</v>
      </c>
      <c r="F384" s="24">
        <v>1.1100000000000001</v>
      </c>
      <c r="G384" s="10">
        <v>16678.14</v>
      </c>
      <c r="H384" s="16">
        <f t="shared" si="85"/>
        <v>1.71</v>
      </c>
      <c r="I384" s="16">
        <f>Лист1!F371</f>
        <v>3519</v>
      </c>
      <c r="J384" s="16">
        <f>Лист1!I371</f>
        <v>1095.5</v>
      </c>
      <c r="K384" s="16">
        <f>Лист1!R371</f>
        <v>6.75</v>
      </c>
      <c r="L384" s="16">
        <f>Лист1!U371</f>
        <v>1877.99</v>
      </c>
      <c r="M384" s="16">
        <f>Лист1!V371</f>
        <v>71.45</v>
      </c>
      <c r="T384" s="7">
        <v>44470</v>
      </c>
      <c r="U384">
        <f t="shared" si="79"/>
        <v>78.839076766575644</v>
      </c>
      <c r="V384">
        <f t="shared" si="80"/>
        <v>69.053832028607331</v>
      </c>
      <c r="W384">
        <f t="shared" si="81"/>
        <v>37.578494918248076</v>
      </c>
      <c r="X384">
        <f t="shared" si="82"/>
        <v>17.168352878402839</v>
      </c>
      <c r="Y384">
        <f t="shared" si="83"/>
        <v>19.73076923076923</v>
      </c>
      <c r="Z384">
        <f t="shared" si="84"/>
        <v>95.762881199443257</v>
      </c>
      <c r="AA384">
        <f t="shared" si="86"/>
        <v>30.76048951048951</v>
      </c>
      <c r="AB384">
        <f t="shared" si="87"/>
        <v>59.932162590951364</v>
      </c>
      <c r="AC384">
        <f t="shared" si="88"/>
        <v>6.75</v>
      </c>
      <c r="AD384">
        <f t="shared" si="89"/>
        <v>79.795962591725484</v>
      </c>
      <c r="AE384">
        <f t="shared" si="90"/>
        <v>69.053832028607331</v>
      </c>
    </row>
    <row r="385" spans="1:34" ht="15" thickBot="1" x14ac:dyDescent="0.35">
      <c r="A385" s="7">
        <v>44501</v>
      </c>
      <c r="B385" s="10">
        <v>60813.7</v>
      </c>
      <c r="C385" s="10">
        <v>72.7</v>
      </c>
      <c r="D385" s="10">
        <v>43957188727</v>
      </c>
      <c r="E385" s="10">
        <v>155720</v>
      </c>
      <c r="F385" s="24">
        <v>0.96</v>
      </c>
      <c r="G385" s="10">
        <v>16737.64</v>
      </c>
      <c r="H385" s="16">
        <f t="shared" si="85"/>
        <v>1.56</v>
      </c>
      <c r="I385" s="16">
        <f>Лист1!F372</f>
        <v>3018</v>
      </c>
      <c r="J385" s="16">
        <f>Лист1!I372</f>
        <v>1131.9000000000001</v>
      </c>
      <c r="K385" s="16">
        <f>Лист1!R372</f>
        <v>7.5</v>
      </c>
      <c r="L385" s="16">
        <f>Лист1!U372</f>
        <v>1662.38</v>
      </c>
      <c r="M385" s="16">
        <f>Лист1!V372</f>
        <v>72.7</v>
      </c>
      <c r="T385" s="7">
        <v>44501</v>
      </c>
      <c r="U385">
        <f t="shared" si="79"/>
        <v>79.109001434828471</v>
      </c>
      <c r="V385">
        <f t="shared" si="80"/>
        <v>70.261911665216971</v>
      </c>
      <c r="W385">
        <f t="shared" si="81"/>
        <v>63.048776543967755</v>
      </c>
      <c r="X385">
        <f t="shared" si="82"/>
        <v>20.118265219508981</v>
      </c>
      <c r="Y385">
        <f t="shared" si="83"/>
        <v>18</v>
      </c>
      <c r="Z385">
        <f t="shared" si="84"/>
        <v>96.104519501518126</v>
      </c>
      <c r="AA385">
        <f t="shared" si="86"/>
        <v>26.38111888111888</v>
      </c>
      <c r="AB385">
        <f t="shared" si="87"/>
        <v>61.923518792056463</v>
      </c>
      <c r="AC385">
        <f t="shared" si="88"/>
        <v>7.5</v>
      </c>
      <c r="AD385">
        <f t="shared" si="89"/>
        <v>70.634674462181707</v>
      </c>
      <c r="AE385">
        <f t="shared" si="90"/>
        <v>70.261911665216971</v>
      </c>
    </row>
    <row r="386" spans="1:34" ht="15" thickBot="1" x14ac:dyDescent="0.35">
      <c r="A386" s="7">
        <v>44531</v>
      </c>
      <c r="B386" s="10">
        <v>62312.5</v>
      </c>
      <c r="C386" s="10">
        <v>73.599999999999994</v>
      </c>
      <c r="D386" s="10">
        <v>13942836363</v>
      </c>
      <c r="E386" s="10">
        <v>82737</v>
      </c>
      <c r="F386" s="24">
        <v>0.82</v>
      </c>
      <c r="G386" s="10">
        <v>16764.98</v>
      </c>
      <c r="H386" s="16">
        <f t="shared" si="85"/>
        <v>1.42</v>
      </c>
      <c r="I386" s="16">
        <f>Лист1!F373</f>
        <v>2217</v>
      </c>
      <c r="J386" s="16">
        <f>Лист1!I373</f>
        <v>1580.4</v>
      </c>
      <c r="K386" s="16">
        <f>Лист1!R373</f>
        <v>7.5</v>
      </c>
      <c r="L386" s="16">
        <f>Лист1!U373</f>
        <v>1601.93</v>
      </c>
      <c r="M386" s="16">
        <f>Лист1!V373</f>
        <v>73.599999999999994</v>
      </c>
      <c r="T386" s="7">
        <v>44531</v>
      </c>
      <c r="U386">
        <f t="shared" si="79"/>
        <v>81.058703086767451</v>
      </c>
      <c r="V386">
        <f t="shared" si="80"/>
        <v>71.131729003575913</v>
      </c>
      <c r="W386">
        <f t="shared" si="81"/>
        <v>19.998521281683672</v>
      </c>
      <c r="X386">
        <f t="shared" si="82"/>
        <v>10.68921724548237</v>
      </c>
      <c r="Y386">
        <f t="shared" si="83"/>
        <v>16.384615384615383</v>
      </c>
      <c r="Z386">
        <f t="shared" si="84"/>
        <v>96.261500865866466</v>
      </c>
      <c r="AA386">
        <f t="shared" si="86"/>
        <v>19.37937062937063</v>
      </c>
      <c r="AB386">
        <f t="shared" si="87"/>
        <v>86.459871984244216</v>
      </c>
      <c r="AC386">
        <f t="shared" si="88"/>
        <v>7.5</v>
      </c>
      <c r="AD386">
        <f t="shared" si="89"/>
        <v>68.066148570845854</v>
      </c>
      <c r="AE386">
        <f t="shared" si="90"/>
        <v>71.131729003575913</v>
      </c>
    </row>
    <row r="387" spans="1:34" ht="15" thickBot="1" x14ac:dyDescent="0.35">
      <c r="A387" s="7">
        <v>44562</v>
      </c>
      <c r="B387" s="10">
        <v>66252.899999999994</v>
      </c>
      <c r="C387" s="10">
        <v>76.59</v>
      </c>
      <c r="D387" s="10">
        <v>23309520877</v>
      </c>
      <c r="E387" s="10">
        <v>141781</v>
      </c>
      <c r="F387" s="24">
        <v>0.99</v>
      </c>
      <c r="G387" s="10">
        <v>16486.439999999999</v>
      </c>
      <c r="H387" s="16">
        <f t="shared" si="85"/>
        <v>1.5899999999999999</v>
      </c>
      <c r="I387" s="16">
        <f>Лист1!F374</f>
        <v>1418</v>
      </c>
      <c r="J387" s="16">
        <f>Лист1!I374</f>
        <v>522.79999999999995</v>
      </c>
      <c r="K387" s="16">
        <f>Лист1!R374</f>
        <v>8.5</v>
      </c>
      <c r="L387" s="16">
        <f>Лист1!U374</f>
        <v>1586.2</v>
      </c>
      <c r="M387" s="16">
        <f>Лист1!V374</f>
        <v>76.59</v>
      </c>
      <c r="T387" s="7">
        <v>44562</v>
      </c>
      <c r="U387">
        <f t="shared" si="79"/>
        <v>86.184540015844235</v>
      </c>
      <c r="V387">
        <f t="shared" si="80"/>
        <v>74.021455494346185</v>
      </c>
      <c r="W387">
        <f t="shared" si="81"/>
        <v>33.433365865324859</v>
      </c>
      <c r="X387">
        <f t="shared" si="82"/>
        <v>18.317414340400738</v>
      </c>
      <c r="Y387">
        <f t="shared" si="83"/>
        <v>18.346153846153843</v>
      </c>
      <c r="Z387">
        <f t="shared" si="84"/>
        <v>94.662174266539878</v>
      </c>
      <c r="AA387">
        <f t="shared" si="86"/>
        <v>12.395104895104895</v>
      </c>
      <c r="AB387">
        <f t="shared" si="87"/>
        <v>28.601126976311608</v>
      </c>
      <c r="AC387">
        <f t="shared" si="88"/>
        <v>8.5</v>
      </c>
      <c r="AD387">
        <f t="shared" si="89"/>
        <v>67.397779467939102</v>
      </c>
      <c r="AE387">
        <f t="shared" si="90"/>
        <v>74.021455494346185</v>
      </c>
    </row>
    <row r="388" spans="1:34" ht="15" thickBot="1" x14ac:dyDescent="0.35">
      <c r="A388" s="7">
        <v>44593</v>
      </c>
      <c r="B388" s="10">
        <v>65310.3</v>
      </c>
      <c r="C388" s="10">
        <v>77.17</v>
      </c>
      <c r="D388" s="10">
        <v>46878977855</v>
      </c>
      <c r="E388" s="10">
        <v>446781</v>
      </c>
      <c r="F388" s="24">
        <v>1.17</v>
      </c>
      <c r="G388" s="10">
        <v>16494.5</v>
      </c>
      <c r="H388" s="16">
        <f t="shared" si="85"/>
        <v>1.77</v>
      </c>
      <c r="I388" s="16">
        <f>Лист1!F375</f>
        <v>2040</v>
      </c>
      <c r="J388" s="16">
        <f>Лист1!I375</f>
        <v>592.5</v>
      </c>
      <c r="K388" s="16">
        <f>Лист1!R375</f>
        <v>8.5</v>
      </c>
      <c r="L388" s="16">
        <f>Лист1!U375</f>
        <v>1534.82</v>
      </c>
      <c r="M388" s="16">
        <f>Лист1!V375</f>
        <v>77.17</v>
      </c>
      <c r="T388" s="7">
        <v>44593</v>
      </c>
      <c r="U388">
        <f t="shared" si="79"/>
        <v>84.958366559000325</v>
      </c>
      <c r="V388">
        <f t="shared" si="80"/>
        <v>74.582004445733062</v>
      </c>
      <c r="W388">
        <f t="shared" si="81"/>
        <v>67.239563879890255</v>
      </c>
      <c r="X388">
        <f t="shared" si="82"/>
        <v>57.721928159757532</v>
      </c>
      <c r="Y388">
        <f t="shared" si="83"/>
        <v>20.423076923076923</v>
      </c>
      <c r="Z388">
        <f t="shared" si="84"/>
        <v>94.708453337375573</v>
      </c>
      <c r="AA388">
        <f t="shared" si="86"/>
        <v>17.832167832167833</v>
      </c>
      <c r="AB388">
        <f t="shared" si="87"/>
        <v>32.414245855900212</v>
      </c>
      <c r="AC388">
        <f t="shared" si="88"/>
        <v>8.5</v>
      </c>
      <c r="AD388">
        <f t="shared" si="89"/>
        <v>65.214638685526609</v>
      </c>
      <c r="AE388">
        <f t="shared" si="90"/>
        <v>74.582004445733062</v>
      </c>
    </row>
    <row r="389" spans="1:34" ht="15" thickBot="1" x14ac:dyDescent="0.35">
      <c r="A389" s="7">
        <v>44621</v>
      </c>
      <c r="B389" s="10">
        <v>66659.7</v>
      </c>
      <c r="C389" s="10">
        <v>103.47</v>
      </c>
      <c r="D389" s="10">
        <v>19803292468</v>
      </c>
      <c r="E389" s="10">
        <v>305917</v>
      </c>
      <c r="F389" s="24">
        <v>7.61</v>
      </c>
      <c r="G389" s="10">
        <v>16609.07</v>
      </c>
      <c r="H389" s="16">
        <f t="shared" si="85"/>
        <v>8.2100000000000009</v>
      </c>
      <c r="I389" s="16">
        <f>Лист1!F376</f>
        <v>2358</v>
      </c>
      <c r="J389" s="16">
        <f>Лист1!I376</f>
        <v>821.9</v>
      </c>
      <c r="K389" s="16">
        <f>Лист1!R376</f>
        <v>20</v>
      </c>
      <c r="L389" s="16">
        <f>Лист1!U376</f>
        <v>1021.28</v>
      </c>
      <c r="M389" s="16">
        <f>Лист1!V376</f>
        <v>103.47</v>
      </c>
      <c r="T389" s="7">
        <v>44621</v>
      </c>
      <c r="U389">
        <f t="shared" si="79"/>
        <v>86.713722449797245</v>
      </c>
      <c r="V389">
        <f t="shared" si="80"/>
        <v>100</v>
      </c>
      <c r="W389">
        <f t="shared" si="81"/>
        <v>28.404304228920253</v>
      </c>
      <c r="X389">
        <f t="shared" si="82"/>
        <v>39.522985751069413</v>
      </c>
      <c r="Y389">
        <f t="shared" si="83"/>
        <v>94.730769230769241</v>
      </c>
      <c r="Z389">
        <f t="shared" si="84"/>
        <v>95.366293678026281</v>
      </c>
      <c r="AA389">
        <f t="shared" si="86"/>
        <v>20.61188811188811</v>
      </c>
      <c r="AB389">
        <f t="shared" si="87"/>
        <v>44.964166529897696</v>
      </c>
      <c r="AC389">
        <f t="shared" si="88"/>
        <v>20</v>
      </c>
      <c r="AD389">
        <f t="shared" si="89"/>
        <v>43.394278284590122</v>
      </c>
      <c r="AE389">
        <f t="shared" si="90"/>
        <v>100</v>
      </c>
    </row>
    <row r="390" spans="1:34" ht="15" thickBot="1" x14ac:dyDescent="0.35">
      <c r="A390" s="7">
        <v>44652</v>
      </c>
      <c r="B390" s="10">
        <v>68203.5</v>
      </c>
      <c r="C390" s="10">
        <v>77.900000000000006</v>
      </c>
      <c r="D390" s="10">
        <v>10522782313</v>
      </c>
      <c r="E390" s="10">
        <v>126616</v>
      </c>
      <c r="F390" s="24">
        <v>1.56</v>
      </c>
      <c r="G390" s="10">
        <v>16606.189999999999</v>
      </c>
      <c r="H390" s="16">
        <f t="shared" si="85"/>
        <v>2.16</v>
      </c>
      <c r="I390" s="16">
        <f>Лист1!F377</f>
        <v>2404</v>
      </c>
      <c r="J390" s="16">
        <f>Лист1!I377</f>
        <v>897.6</v>
      </c>
      <c r="K390" s="16">
        <f>Лист1!R377</f>
        <v>17</v>
      </c>
      <c r="L390" s="16">
        <f>Лист1!U377</f>
        <v>961.46</v>
      </c>
      <c r="M390" s="16">
        <f>Лист1!V377</f>
        <v>77.900000000000006</v>
      </c>
      <c r="T390" s="7">
        <v>44652</v>
      </c>
      <c r="U390">
        <f t="shared" si="79"/>
        <v>88.721961981598298</v>
      </c>
      <c r="V390">
        <f t="shared" si="80"/>
        <v>75.287522953513104</v>
      </c>
      <c r="W390">
        <f t="shared" si="81"/>
        <v>15.093061451075933</v>
      </c>
      <c r="X390">
        <f t="shared" si="82"/>
        <v>16.358170235251407</v>
      </c>
      <c r="Y390">
        <f t="shared" si="83"/>
        <v>24.923076923076923</v>
      </c>
      <c r="Z390">
        <f t="shared" si="84"/>
        <v>95.349757235841807</v>
      </c>
      <c r="AA390">
        <f t="shared" si="86"/>
        <v>21.013986013986013</v>
      </c>
      <c r="AB390">
        <f t="shared" si="87"/>
        <v>49.105530937140976</v>
      </c>
      <c r="AC390">
        <f t="shared" si="88"/>
        <v>17</v>
      </c>
      <c r="AD390">
        <f t="shared" si="89"/>
        <v>40.852521149441898</v>
      </c>
      <c r="AE390">
        <f t="shared" si="90"/>
        <v>75.287522953513104</v>
      </c>
    </row>
    <row r="391" spans="1:34" ht="15" thickBot="1" x14ac:dyDescent="0.35">
      <c r="A391" s="7">
        <v>44682</v>
      </c>
      <c r="B391" s="10">
        <v>68475.3</v>
      </c>
      <c r="C391" s="10">
        <v>63.31</v>
      </c>
      <c r="D391" s="10">
        <v>5838582547</v>
      </c>
      <c r="E391" s="10">
        <v>80513</v>
      </c>
      <c r="F391" s="24">
        <v>0.12</v>
      </c>
      <c r="G391" s="10">
        <v>16611.419999999998</v>
      </c>
      <c r="H391" s="16">
        <f t="shared" si="85"/>
        <v>0.72</v>
      </c>
      <c r="I391" s="16">
        <f>Лист1!F378</f>
        <v>2566</v>
      </c>
      <c r="J391" s="16">
        <f>Лист1!I378</f>
        <v>896.7</v>
      </c>
      <c r="K391" s="16">
        <f>Лист1!R378</f>
        <v>14</v>
      </c>
      <c r="L391" s="16">
        <f>Лист1!U378</f>
        <v>1245.71</v>
      </c>
      <c r="M391" s="16">
        <f>Лист1!V378</f>
        <v>63.31</v>
      </c>
      <c r="T391" s="7">
        <v>44682</v>
      </c>
      <c r="U391">
        <f t="shared" si="79"/>
        <v>89.07553077596512</v>
      </c>
      <c r="V391">
        <f t="shared" si="80"/>
        <v>61.186817435005317</v>
      </c>
      <c r="W391">
        <f t="shared" si="81"/>
        <v>8.3744092149642899</v>
      </c>
      <c r="X391">
        <f t="shared" si="82"/>
        <v>10.401887282419256</v>
      </c>
      <c r="Y391">
        <f t="shared" si="83"/>
        <v>8.3076923076923066</v>
      </c>
      <c r="Z391">
        <f t="shared" si="84"/>
        <v>95.379786955503164</v>
      </c>
      <c r="AA391">
        <f t="shared" si="86"/>
        <v>22.43006993006993</v>
      </c>
      <c r="AB391">
        <f t="shared" si="87"/>
        <v>49.056294107992784</v>
      </c>
      <c r="AC391">
        <f t="shared" si="88"/>
        <v>14</v>
      </c>
      <c r="AD391">
        <f t="shared" si="89"/>
        <v>52.93032900076058</v>
      </c>
      <c r="AE391">
        <f t="shared" si="90"/>
        <v>61.186817435005317</v>
      </c>
    </row>
    <row r="392" spans="1:34" ht="15" thickBot="1" x14ac:dyDescent="0.35">
      <c r="A392" s="7">
        <v>44713</v>
      </c>
      <c r="B392" s="10">
        <v>68993.41</v>
      </c>
      <c r="C392" s="10">
        <v>57.18</v>
      </c>
      <c r="D392" s="10">
        <v>69719336578</v>
      </c>
      <c r="E392" s="10">
        <v>774023</v>
      </c>
      <c r="F392" s="24">
        <v>-0.35</v>
      </c>
      <c r="G392" s="10">
        <v>16619.900000000001</v>
      </c>
      <c r="H392" s="16">
        <f t="shared" si="85"/>
        <v>0.25</v>
      </c>
      <c r="I392" s="16">
        <f>Лист1!F379</f>
        <v>2240</v>
      </c>
      <c r="J392" s="16">
        <f>Лист1!I379</f>
        <v>1100.5999999999999</v>
      </c>
      <c r="K392" s="16">
        <f>Лист1!R379</f>
        <v>11</v>
      </c>
      <c r="L392" s="16">
        <f>Лист1!U379</f>
        <v>1212.58</v>
      </c>
      <c r="M392" s="16">
        <f>Лист1!V379</f>
        <v>57.18</v>
      </c>
      <c r="T392" s="7">
        <v>44713</v>
      </c>
      <c r="U392">
        <f t="shared" si="79"/>
        <v>89.749509907861366</v>
      </c>
      <c r="V392">
        <f t="shared" si="80"/>
        <v>55.262394897071616</v>
      </c>
      <c r="W392">
        <f t="shared" si="81"/>
        <v>100</v>
      </c>
      <c r="X392">
        <f t="shared" si="82"/>
        <v>100</v>
      </c>
      <c r="Y392">
        <f t="shared" si="83"/>
        <v>2.8846153846153846</v>
      </c>
      <c r="Z392">
        <f t="shared" si="84"/>
        <v>95.428477590824116</v>
      </c>
      <c r="AA392">
        <f t="shared" si="86"/>
        <v>19.580419580419584</v>
      </c>
      <c r="AB392">
        <f t="shared" si="87"/>
        <v>60.211171289457837</v>
      </c>
      <c r="AC392">
        <f t="shared" si="88"/>
        <v>10.999999999999998</v>
      </c>
      <c r="AD392">
        <f t="shared" si="89"/>
        <v>51.522632346005295</v>
      </c>
      <c r="AE392">
        <f t="shared" si="90"/>
        <v>55.262394897071616</v>
      </c>
    </row>
    <row r="393" spans="1:34" ht="15" thickBot="1" x14ac:dyDescent="0.35">
      <c r="A393" s="7">
        <v>44743</v>
      </c>
      <c r="B393" s="10">
        <v>69623.199999999997</v>
      </c>
      <c r="C393" s="10">
        <v>58.22</v>
      </c>
      <c r="D393" s="10">
        <v>2761271661</v>
      </c>
      <c r="E393" s="10">
        <v>50945</v>
      </c>
      <c r="F393" s="24">
        <v>-0.39</v>
      </c>
      <c r="G393" s="10">
        <v>16681.439999999999</v>
      </c>
      <c r="H393" s="16">
        <f t="shared" si="85"/>
        <v>0.20999999999999996</v>
      </c>
      <c r="I393" s="16">
        <f>Лист1!F380</f>
        <v>1895</v>
      </c>
      <c r="J393" s="16">
        <f>Лист1!I380</f>
        <v>1144</v>
      </c>
      <c r="K393" s="16">
        <f>Лист1!R380</f>
        <v>9.5</v>
      </c>
      <c r="L393" s="16">
        <f>Лист1!U380</f>
        <v>1168.73</v>
      </c>
      <c r="M393" s="16">
        <f>Лист1!V380</f>
        <v>58.22</v>
      </c>
      <c r="T393" s="7">
        <v>44743</v>
      </c>
      <c r="U393">
        <f t="shared" si="79"/>
        <v>90.568767049157501</v>
      </c>
      <c r="V393">
        <f t="shared" si="80"/>
        <v>56.267517154730839</v>
      </c>
      <c r="W393">
        <f t="shared" si="81"/>
        <v>3.9605535516115653</v>
      </c>
      <c r="X393">
        <f t="shared" si="82"/>
        <v>6.5818457591053496</v>
      </c>
      <c r="Y393">
        <f t="shared" si="83"/>
        <v>2.4230769230769229</v>
      </c>
      <c r="Z393">
        <f t="shared" si="84"/>
        <v>95.781829206112945</v>
      </c>
      <c r="AA393">
        <f t="shared" si="86"/>
        <v>16.564685314685317</v>
      </c>
      <c r="AB393">
        <f t="shared" si="87"/>
        <v>62.585480606160075</v>
      </c>
      <c r="AC393">
        <f t="shared" si="88"/>
        <v>9.5</v>
      </c>
      <c r="AD393">
        <f t="shared" si="89"/>
        <v>49.659441935168623</v>
      </c>
      <c r="AE393">
        <f t="shared" si="90"/>
        <v>56.267517154730839</v>
      </c>
    </row>
    <row r="394" spans="1:34" ht="15" thickBot="1" x14ac:dyDescent="0.35">
      <c r="A394" s="7">
        <v>44774</v>
      </c>
      <c r="B394" s="10">
        <v>70825.399999999994</v>
      </c>
      <c r="C394" s="10">
        <v>60.39</v>
      </c>
      <c r="D394" s="10">
        <v>61158149649</v>
      </c>
      <c r="E394" s="10">
        <v>485843</v>
      </c>
      <c r="F394" s="24">
        <v>-0.52</v>
      </c>
      <c r="G394" s="10">
        <v>16231.11</v>
      </c>
      <c r="H394" s="16">
        <f t="shared" si="85"/>
        <v>7.999999999999996E-2</v>
      </c>
      <c r="I394" s="16">
        <f>Лист1!F381</f>
        <v>965</v>
      </c>
      <c r="J394" s="16">
        <f>Лист1!I381</f>
        <v>1188.4000000000001</v>
      </c>
      <c r="K394" s="16">
        <f>Лист1!R381</f>
        <v>8</v>
      </c>
      <c r="L394" s="16">
        <f>Лист1!U381</f>
        <v>1104.77</v>
      </c>
      <c r="M394" s="16">
        <f>Лист1!V381</f>
        <v>60.39</v>
      </c>
      <c r="T394" s="7">
        <v>44774</v>
      </c>
      <c r="U394">
        <f t="shared" si="79"/>
        <v>92.13263903071676</v>
      </c>
      <c r="V394">
        <f t="shared" si="80"/>
        <v>58.364743403885178</v>
      </c>
      <c r="W394">
        <f t="shared" si="81"/>
        <v>87.720498574420617</v>
      </c>
      <c r="X394">
        <f t="shared" si="82"/>
        <v>62.768548221435275</v>
      </c>
      <c r="Y394">
        <f t="shared" si="83"/>
        <v>0.92307692307692257</v>
      </c>
      <c r="Z394">
        <f t="shared" si="84"/>
        <v>93.196115314123489</v>
      </c>
      <c r="AA394">
        <f t="shared" si="86"/>
        <v>8.435314685314685</v>
      </c>
      <c r="AB394">
        <f t="shared" si="87"/>
        <v>65.014497510804745</v>
      </c>
      <c r="AC394">
        <f t="shared" si="88"/>
        <v>8</v>
      </c>
      <c r="AD394">
        <f t="shared" si="89"/>
        <v>46.941775830787478</v>
      </c>
      <c r="AE394">
        <f t="shared" si="90"/>
        <v>58.364743403885178</v>
      </c>
    </row>
    <row r="395" spans="1:34" ht="15" thickBot="1" x14ac:dyDescent="0.35">
      <c r="A395" s="7">
        <v>44805</v>
      </c>
      <c r="B395" s="10">
        <v>73333.3</v>
      </c>
      <c r="C395" s="10">
        <v>59.82</v>
      </c>
      <c r="D395" s="10">
        <v>54578786021</v>
      </c>
      <c r="E395" s="10">
        <v>591918</v>
      </c>
      <c r="F395" s="24">
        <v>0.05</v>
      </c>
      <c r="G395" s="10">
        <v>16226.31</v>
      </c>
      <c r="H395" s="16">
        <f t="shared" si="85"/>
        <v>0.65</v>
      </c>
      <c r="I395" s="16">
        <f>Лист1!F382</f>
        <v>1760</v>
      </c>
      <c r="J395" s="16">
        <f>Лист1!I382</f>
        <v>1274.0999999999999</v>
      </c>
      <c r="K395" s="16">
        <f>Лист1!R382</f>
        <v>8</v>
      </c>
      <c r="L395" s="16">
        <f>Лист1!U382</f>
        <v>1280.67</v>
      </c>
      <c r="M395" s="16">
        <f>Лист1!V382</f>
        <v>59.82</v>
      </c>
      <c r="T395" s="7">
        <v>44805</v>
      </c>
      <c r="U395">
        <f t="shared" si="79"/>
        <v>95.395020117518044</v>
      </c>
      <c r="V395">
        <f t="shared" si="80"/>
        <v>57.81385908959119</v>
      </c>
      <c r="W395">
        <f t="shared" si="81"/>
        <v>78.283570527006972</v>
      </c>
      <c r="X395">
        <f t="shared" si="82"/>
        <v>76.472921347298467</v>
      </c>
      <c r="Y395">
        <f t="shared" si="83"/>
        <v>7.5</v>
      </c>
      <c r="Z395">
        <f t="shared" si="84"/>
        <v>93.168554577149379</v>
      </c>
      <c r="AA395">
        <f t="shared" si="86"/>
        <v>15.384615384615385</v>
      </c>
      <c r="AB395">
        <f t="shared" si="87"/>
        <v>69.702937797472501</v>
      </c>
      <c r="AC395">
        <f t="shared" si="88"/>
        <v>8</v>
      </c>
      <c r="AD395">
        <f t="shared" si="89"/>
        <v>54.415782518727518</v>
      </c>
      <c r="AE395">
        <f t="shared" si="90"/>
        <v>57.81385908959119</v>
      </c>
    </row>
    <row r="396" spans="1:34" ht="15" thickBot="1" x14ac:dyDescent="0.35">
      <c r="A396" s="7">
        <v>44835</v>
      </c>
      <c r="B396" s="10">
        <v>75096.800000000003</v>
      </c>
      <c r="C396" s="10">
        <v>61.12</v>
      </c>
      <c r="D396" s="10">
        <v>2727443256</v>
      </c>
      <c r="E396" s="10">
        <v>76502</v>
      </c>
      <c r="F396" s="24">
        <v>0.18</v>
      </c>
      <c r="G396" s="10">
        <v>16228.83</v>
      </c>
      <c r="H396" s="16">
        <f t="shared" si="85"/>
        <v>0.78</v>
      </c>
      <c r="I396" s="16">
        <f>Лист1!F383</f>
        <v>1463</v>
      </c>
      <c r="J396" s="16">
        <f>Лист1!I383</f>
        <v>1301.8</v>
      </c>
      <c r="K396" s="16">
        <f>Лист1!R383</f>
        <v>7.5</v>
      </c>
      <c r="L396" s="16">
        <f>Лист1!U383</f>
        <v>1027.83</v>
      </c>
      <c r="M396" s="16">
        <f>Лист1!V383</f>
        <v>61.12</v>
      </c>
      <c r="T396" s="7">
        <v>44835</v>
      </c>
      <c r="U396">
        <f t="shared" si="79"/>
        <v>97.689054587223396</v>
      </c>
      <c r="V396">
        <f t="shared" si="80"/>
        <v>59.070261911665213</v>
      </c>
      <c r="W396">
        <f t="shared" si="81"/>
        <v>3.9120327155560561</v>
      </c>
      <c r="X396">
        <f t="shared" si="82"/>
        <v>9.8836856269128948</v>
      </c>
      <c r="Y396">
        <f t="shared" si="83"/>
        <v>9</v>
      </c>
      <c r="Z396">
        <f t="shared" si="84"/>
        <v>93.18302396406078</v>
      </c>
      <c r="AA396">
        <f t="shared" si="86"/>
        <v>12.788461538461538</v>
      </c>
      <c r="AB396">
        <f t="shared" si="87"/>
        <v>71.218337983478307</v>
      </c>
      <c r="AC396">
        <f t="shared" si="88"/>
        <v>7.5</v>
      </c>
      <c r="AD396">
        <f t="shared" si="89"/>
        <v>43.672588368762987</v>
      </c>
      <c r="AE396">
        <f t="shared" si="90"/>
        <v>59.070261911665213</v>
      </c>
    </row>
    <row r="397" spans="1:34" ht="15" thickBot="1" x14ac:dyDescent="0.35">
      <c r="A397" s="7">
        <v>44866</v>
      </c>
      <c r="B397" s="10">
        <v>75636.5</v>
      </c>
      <c r="C397" s="10">
        <v>60.85</v>
      </c>
      <c r="D397" s="10">
        <v>1988506921</v>
      </c>
      <c r="E397" s="10">
        <v>36738</v>
      </c>
      <c r="F397" s="24">
        <v>0.37</v>
      </c>
      <c r="G397" s="10">
        <v>16439.46</v>
      </c>
      <c r="H397" s="16">
        <f t="shared" si="85"/>
        <v>0.97</v>
      </c>
      <c r="I397" s="16">
        <f>Лист1!F384</f>
        <v>1355</v>
      </c>
      <c r="J397" s="16">
        <f>Лист1!I384</f>
        <v>1297.2</v>
      </c>
      <c r="K397" s="16">
        <f>Лист1!R384</f>
        <v>7.5</v>
      </c>
      <c r="L397" s="16">
        <f>Лист1!U384</f>
        <v>1158.24</v>
      </c>
      <c r="M397" s="16">
        <f>Лист1!V384</f>
        <v>60.85</v>
      </c>
      <c r="T397" s="7">
        <v>44866</v>
      </c>
      <c r="U397">
        <f t="shared" si="79"/>
        <v>98.391118893035667</v>
      </c>
      <c r="V397">
        <f t="shared" si="80"/>
        <v>58.809316710157532</v>
      </c>
      <c r="W397">
        <f t="shared" si="81"/>
        <v>2.8521598434536384</v>
      </c>
      <c r="X397">
        <f t="shared" si="82"/>
        <v>4.7463705858869822</v>
      </c>
      <c r="Y397">
        <f t="shared" si="83"/>
        <v>11.192307692307692</v>
      </c>
      <c r="Z397">
        <f t="shared" si="84"/>
        <v>94.392423553405806</v>
      </c>
      <c r="AA397">
        <f t="shared" si="86"/>
        <v>11.844405594405595</v>
      </c>
      <c r="AB397">
        <f t="shared" si="87"/>
        <v>70.966683078943049</v>
      </c>
      <c r="AC397">
        <f t="shared" si="88"/>
        <v>7.5</v>
      </c>
      <c r="AD397">
        <f t="shared" si="89"/>
        <v>49.213720899600176</v>
      </c>
      <c r="AE397">
        <f t="shared" si="90"/>
        <v>58.809316710157532</v>
      </c>
    </row>
    <row r="398" spans="1:34" ht="15" thickBot="1" x14ac:dyDescent="0.35">
      <c r="A398" s="7">
        <v>44896</v>
      </c>
      <c r="B398" s="10">
        <v>76873.3</v>
      </c>
      <c r="C398" s="10">
        <v>65.81</v>
      </c>
      <c r="D398" s="10">
        <v>1899515741</v>
      </c>
      <c r="E398" s="10">
        <v>41835</v>
      </c>
      <c r="F398" s="24">
        <v>0.78</v>
      </c>
      <c r="G398" s="10">
        <v>17416.080000000002</v>
      </c>
      <c r="H398" s="16">
        <f t="shared" si="85"/>
        <v>1.38</v>
      </c>
      <c r="I398" s="16">
        <f>Лист1!F385</f>
        <v>1515</v>
      </c>
      <c r="J398" s="16">
        <f>Лист1!I385</f>
        <v>1827.9</v>
      </c>
      <c r="K398" s="16">
        <f>Лист1!R385</f>
        <v>7.5</v>
      </c>
      <c r="L398" s="16">
        <f>Лист1!U385</f>
        <v>1098.93</v>
      </c>
      <c r="M398" s="16">
        <f>Лист1!V385</f>
        <v>65.81</v>
      </c>
      <c r="T398" s="7">
        <v>44896</v>
      </c>
      <c r="U398">
        <f t="shared" si="79"/>
        <v>100</v>
      </c>
      <c r="V398">
        <f t="shared" si="80"/>
        <v>63.60297670822461</v>
      </c>
      <c r="W398">
        <f t="shared" si="81"/>
        <v>2.7245178084488457</v>
      </c>
      <c r="X398">
        <f t="shared" si="82"/>
        <v>5.4048781496157092</v>
      </c>
      <c r="Y398">
        <f t="shared" si="83"/>
        <v>15.923076923076922</v>
      </c>
      <c r="Z398">
        <f t="shared" si="84"/>
        <v>100</v>
      </c>
      <c r="AA398">
        <f t="shared" si="86"/>
        <v>13.243006993006993</v>
      </c>
      <c r="AB398">
        <f t="shared" si="87"/>
        <v>100</v>
      </c>
      <c r="AC398">
        <f t="shared" si="88"/>
        <v>7.5</v>
      </c>
      <c r="AD398">
        <f t="shared" si="89"/>
        <v>46.69363370993716</v>
      </c>
      <c r="AE398">
        <f t="shared" si="90"/>
        <v>63.60297670822461</v>
      </c>
    </row>
    <row r="400" spans="1:34" x14ac:dyDescent="0.3">
      <c r="A400" s="18"/>
      <c r="B400">
        <f>MAX(B39:B398)</f>
        <v>76873.3</v>
      </c>
      <c r="C400">
        <f>MAX(C99:C398)</f>
        <v>103.47</v>
      </c>
      <c r="D400">
        <f t="shared" ref="D400:M400" si="91">MAX(D39:D398)</f>
        <v>69719336578</v>
      </c>
      <c r="E400">
        <f t="shared" si="91"/>
        <v>774023</v>
      </c>
      <c r="F400" s="16">
        <f>MAX(F39:F398)</f>
        <v>26</v>
      </c>
      <c r="G400">
        <f t="shared" si="91"/>
        <v>17416.080000000002</v>
      </c>
      <c r="H400" s="16">
        <f t="shared" si="91"/>
        <v>12.209999999999999</v>
      </c>
      <c r="I400" s="16">
        <f t="shared" si="91"/>
        <v>11440</v>
      </c>
      <c r="J400" s="16">
        <f t="shared" si="91"/>
        <v>1827.9</v>
      </c>
      <c r="K400" s="16">
        <f t="shared" si="91"/>
        <v>100</v>
      </c>
      <c r="L400" s="16">
        <f t="shared" si="91"/>
        <v>2353.4899999999998</v>
      </c>
      <c r="M400" s="16">
        <f t="shared" si="91"/>
        <v>103.47</v>
      </c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spans="2:7" x14ac:dyDescent="0.3">
      <c r="B401">
        <f>MIN(B39:B398)</f>
        <v>6.5</v>
      </c>
      <c r="C401">
        <f t="shared" ref="C401:G401" si="92">MIN(C39:C398)</f>
        <v>6</v>
      </c>
      <c r="D401">
        <f t="shared" si="92"/>
        <v>452100209</v>
      </c>
      <c r="E401">
        <f t="shared" si="92"/>
        <v>4645</v>
      </c>
      <c r="F401" s="16">
        <f>MIN(F39:F398)</f>
        <v>-0.54</v>
      </c>
      <c r="G401">
        <f t="shared" si="92"/>
        <v>1100.22</v>
      </c>
    </row>
  </sheetData>
  <phoneticPr fontId="4" type="noConversion"/>
  <conditionalFormatting sqref="AN1:AT7 AU2:AY7 AO8:AY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:AY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Лист8</vt:lpstr>
      <vt:lpstr>Лист9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Пользователь1</dc:creator>
  <cp:lastModifiedBy>Пользователь1</cp:lastModifiedBy>
  <dcterms:created xsi:type="dcterms:W3CDTF">2023-03-25T15:33:36Z</dcterms:created>
  <dcterms:modified xsi:type="dcterms:W3CDTF">2023-03-26T08:23:47Z</dcterms:modified>
</cp:coreProperties>
</file>