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pnnl.sharepoint.com/teams/DOEWSHPIntegratedSystem/Shared Documents/General/Avik/Testcase/EnergyPlus/ThermalMassSpecs/"/>
    </mc:Choice>
  </mc:AlternateContent>
  <xr:revisionPtr revIDLastSave="26" documentId="13_ncr:1_{B24C2DC3-CAD6-4328-A687-981B365B5B53}" xr6:coauthVersionLast="47" xr6:coauthVersionMax="47" xr10:uidLastSave="{0744D1CD-8AED-4E94-92F6-A63033C2FF38}"/>
  <bookViews>
    <workbookView xWindow="28680" yWindow="-120" windowWidth="29040" windowHeight="15840" activeTab="1" xr2:uid="{00000000-000D-0000-FFFF-FFFF00000000}"/>
  </bookViews>
  <sheets>
    <sheet name="ThermalMass" sheetId="3" r:id="rId1"/>
    <sheet name="Summary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4" i="7"/>
  <c r="C3" i="7"/>
  <c r="B5" i="7"/>
  <c r="B4" i="7"/>
  <c r="B3" i="7"/>
  <c r="E8" i="3"/>
  <c r="E16" i="3"/>
  <c r="G22" i="3"/>
  <c r="D19" i="3"/>
  <c r="E19" i="3" s="1"/>
  <c r="D20" i="3"/>
  <c r="E20" i="3" s="1"/>
  <c r="E13" i="3"/>
  <c r="D13" i="3"/>
  <c r="D15" i="3"/>
  <c r="E15" i="3" s="1"/>
  <c r="E5" i="3"/>
  <c r="D5" i="3"/>
  <c r="D14" i="3"/>
  <c r="D12" i="3"/>
  <c r="G17" i="3"/>
  <c r="G9" i="3"/>
  <c r="D7" i="3"/>
  <c r="E7" i="3" s="1"/>
  <c r="G25" i="3"/>
  <c r="D3" i="3"/>
  <c r="E3" i="3" s="1"/>
  <c r="D4" i="3"/>
  <c r="E4" i="3" s="1"/>
  <c r="D6" i="3"/>
  <c r="E6" i="3" s="1"/>
  <c r="G30" i="3"/>
  <c r="D11" i="3"/>
  <c r="E11" i="3" s="1"/>
  <c r="D28" i="3"/>
  <c r="D27" i="3"/>
  <c r="E27" i="3" s="1"/>
  <c r="E29" i="3" s="1"/>
  <c r="D29" i="3" s="1"/>
  <c r="D24" i="3"/>
  <c r="E24" i="3" s="1"/>
  <c r="D16" i="3" l="1"/>
  <c r="E21" i="3"/>
  <c r="D21" i="3" s="1"/>
  <c r="D8" i="3"/>
</calcChain>
</file>

<file path=xl/sharedStrings.xml><?xml version="1.0" encoding="utf-8"?>
<sst xmlns="http://schemas.openxmlformats.org/spreadsheetml/2006/main" count="53" uniqueCount="40">
  <si>
    <t>Thermal Absorptance</t>
  </si>
  <si>
    <t>Solar Absorptance</t>
  </si>
  <si>
    <t>Visible Absorptance</t>
  </si>
  <si>
    <r>
      <t>Cp per area (J/m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·K)</t>
    </r>
  </si>
  <si>
    <t>Elements</t>
  </si>
  <si>
    <t>R-Value Overall</t>
  </si>
  <si>
    <r>
      <t>U
 (W/m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·K)</t>
    </r>
  </si>
  <si>
    <t>R 
(m2·K/W)</t>
  </si>
  <si>
    <r>
      <t>Density 
(kg/m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</si>
  <si>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cp 
(J/kg·K)</t>
  </si>
  <si>
    <t>k
 (W/m·K)</t>
  </si>
  <si>
    <t>Thickness
 (m)</t>
  </si>
  <si>
    <t>Roof</t>
  </si>
  <si>
    <t>Interior Furnishings</t>
  </si>
  <si>
    <t>Std Wood 6inch</t>
  </si>
  <si>
    <t>Floor</t>
  </si>
  <si>
    <t>CP02 CARPET PAD</t>
  </si>
  <si>
    <t>200mm Lightweight concrete floor</t>
  </si>
  <si>
    <t>Light</t>
  </si>
  <si>
    <t>R-Value 
(m2·K/W)</t>
  </si>
  <si>
    <r>
      <t>Cp
 (J/m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·K)</t>
    </r>
  </si>
  <si>
    <t>Medium</t>
  </si>
  <si>
    <t>Heavy</t>
  </si>
  <si>
    <t>Thermal Mass</t>
  </si>
  <si>
    <t>Zone Capacitance Multiplier</t>
  </si>
  <si>
    <t>Surface Area Multiplier</t>
  </si>
  <si>
    <t>syn_stucco</t>
  </si>
  <si>
    <t>sheathing_consol_layer</t>
  </si>
  <si>
    <t>OSB_7/16in</t>
  </si>
  <si>
    <t>wall_consol_layer</t>
  </si>
  <si>
    <t>Drywall_1/2in</t>
  </si>
  <si>
    <t>Gable_end</t>
  </si>
  <si>
    <t>cement_stucco</t>
  </si>
  <si>
    <t>Bldg_paper_felt</t>
  </si>
  <si>
    <t>Exterior Wall - Wood-Framed Wall</t>
  </si>
  <si>
    <t>OSB_5/8in</t>
  </si>
  <si>
    <t>Air_4_in_vert</t>
  </si>
  <si>
    <t>Asphalt_shingle</t>
  </si>
  <si>
    <t>OSB_1/2in</t>
  </si>
  <si>
    <t>Surface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</si>
</sst>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/>
    <xf numFmtId="164" fontId="1" fillId="0" borderId="1" xfId="0" applyNumberFormat="1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1E97-ADB7-4548-920F-A9D9DD12A450}">
  <dimension ref="A1:K30"/>
  <sheetViews>
    <sheetView zoomScale="115" zoomScaleNormal="115" workbookViewId="0">
      <selection activeCell="A32" sqref="A32"/>
    </sheetView>
  </sheetViews>
  <sheetFormatPr defaultRowHeight="14.6" x14ac:dyDescent="0.4"/>
  <cols>
    <col min="1" max="1" width="28.765625" style="1" customWidth="1"/>
    <col min="2" max="2" width="9.23046875" style="2"/>
    <col min="3" max="3" width="12.61328125" style="2" customWidth="1"/>
    <col min="4" max="4" width="10.84375" style="3" customWidth="1"/>
    <col min="5" max="5" width="11.15234375" style="4" customWidth="1"/>
    <col min="6" max="6" width="14.4609375" style="2" customWidth="1"/>
    <col min="7" max="7" width="9.23046875" style="2"/>
    <col min="8" max="10" width="12.07421875" style="5" customWidth="1"/>
  </cols>
  <sheetData>
    <row r="1" spans="1:10" ht="30.9" x14ac:dyDescent="0.4">
      <c r="A1" s="6"/>
      <c r="B1" s="13" t="s">
        <v>10</v>
      </c>
      <c r="C1" s="13" t="s">
        <v>11</v>
      </c>
      <c r="D1" s="14" t="s">
        <v>6</v>
      </c>
      <c r="E1" s="15" t="s">
        <v>7</v>
      </c>
      <c r="F1" s="13" t="s">
        <v>8</v>
      </c>
      <c r="G1" s="13" t="s">
        <v>9</v>
      </c>
      <c r="H1" s="13" t="s">
        <v>0</v>
      </c>
      <c r="I1" s="13" t="s">
        <v>1</v>
      </c>
      <c r="J1" s="13" t="s">
        <v>2</v>
      </c>
    </row>
    <row r="2" spans="1:10" x14ac:dyDescent="0.4">
      <c r="A2" s="12" t="s">
        <v>4</v>
      </c>
      <c r="B2" s="29" t="s">
        <v>34</v>
      </c>
      <c r="C2" s="30"/>
      <c r="D2" s="30"/>
      <c r="E2" s="30"/>
      <c r="F2" s="30"/>
      <c r="G2" s="30"/>
      <c r="H2" s="30"/>
      <c r="I2" s="30"/>
      <c r="J2" s="31"/>
    </row>
    <row r="3" spans="1:10" x14ac:dyDescent="0.4">
      <c r="A3" s="6" t="s">
        <v>26</v>
      </c>
      <c r="B3" s="9">
        <v>8.6499999999999994E-2</v>
      </c>
      <c r="C3" s="9">
        <v>3.0479999999999999E-3</v>
      </c>
      <c r="D3" s="8">
        <f>B3/C3</f>
        <v>28.379265091863516</v>
      </c>
      <c r="E3" s="9">
        <f>1/D3</f>
        <v>3.5236994219653178E-2</v>
      </c>
      <c r="F3" s="11">
        <v>400</v>
      </c>
      <c r="G3" s="11">
        <v>840</v>
      </c>
      <c r="H3" s="10"/>
      <c r="I3" s="10"/>
      <c r="J3" s="10"/>
    </row>
    <row r="4" spans="1:10" x14ac:dyDescent="0.4">
      <c r="A4" s="6" t="s">
        <v>27</v>
      </c>
      <c r="B4" s="9">
        <v>3.5328999999999999E-2</v>
      </c>
      <c r="C4" s="9">
        <v>3.1115E-2</v>
      </c>
      <c r="D4" s="8">
        <f t="shared" ref="D4:D5" si="0">B4/C4</f>
        <v>1.1354330708661418</v>
      </c>
      <c r="E4" s="9">
        <f t="shared" ref="E4:E6" si="1">1/D4</f>
        <v>0.88072122052704571</v>
      </c>
      <c r="F4" s="11">
        <v>20.100000000000001</v>
      </c>
      <c r="G4" s="11">
        <v>1465.415</v>
      </c>
      <c r="H4" s="10"/>
      <c r="I4" s="10"/>
      <c r="J4" s="10"/>
    </row>
    <row r="5" spans="1:10" x14ac:dyDescent="0.4">
      <c r="A5" s="6" t="s">
        <v>28</v>
      </c>
      <c r="B5" s="9">
        <v>0.1163</v>
      </c>
      <c r="C5" s="9">
        <v>1.1112500000000001E-2</v>
      </c>
      <c r="D5" s="8">
        <f t="shared" si="0"/>
        <v>10.465691788526433</v>
      </c>
      <c r="E5" s="9">
        <f>1/D5</f>
        <v>9.5550300945829766E-2</v>
      </c>
      <c r="F5" s="11">
        <v>544.62739931025897</v>
      </c>
      <c r="G5" s="11">
        <v>1213.3600091814901</v>
      </c>
      <c r="H5" s="10">
        <v>0.9</v>
      </c>
      <c r="I5" s="10">
        <v>0.7</v>
      </c>
      <c r="J5" s="10">
        <v>0.7</v>
      </c>
    </row>
    <row r="6" spans="1:10" x14ac:dyDescent="0.4">
      <c r="A6" s="7" t="s">
        <v>29</v>
      </c>
      <c r="B6" s="9">
        <v>5.7165000000000001E-2</v>
      </c>
      <c r="C6" s="9">
        <v>0.13969999999999999</v>
      </c>
      <c r="D6" s="8">
        <f t="shared" ref="D6" si="2">B6/C6</f>
        <v>0.40919828203292774</v>
      </c>
      <c r="E6" s="9">
        <f t="shared" si="1"/>
        <v>2.4438030263272981</v>
      </c>
      <c r="F6" s="11">
        <v>120.801</v>
      </c>
      <c r="G6" s="11">
        <v>1036.25775</v>
      </c>
      <c r="H6" s="10"/>
      <c r="I6" s="10"/>
      <c r="J6" s="10"/>
    </row>
    <row r="7" spans="1:10" x14ac:dyDescent="0.4">
      <c r="A7" s="7" t="s">
        <v>30</v>
      </c>
      <c r="B7" s="9">
        <v>0.16009000000000001</v>
      </c>
      <c r="C7" s="9">
        <v>1.27000257446048E-2</v>
      </c>
      <c r="D7" s="8">
        <f t="shared" ref="D7" si="3">B7/C7</f>
        <v>12.605486258010865</v>
      </c>
      <c r="E7" s="9">
        <f t="shared" ref="E7" si="4">1/D7</f>
        <v>7.9330537476449497E-2</v>
      </c>
      <c r="F7" s="11">
        <v>800.92264604449895</v>
      </c>
      <c r="G7" s="11">
        <v>1087.84000823168</v>
      </c>
      <c r="H7" s="10"/>
      <c r="I7" s="10"/>
      <c r="J7" s="10"/>
    </row>
    <row r="8" spans="1:10" x14ac:dyDescent="0.4">
      <c r="A8" s="7" t="s">
        <v>5</v>
      </c>
      <c r="B8" s="7"/>
      <c r="C8" s="7"/>
      <c r="D8" s="8">
        <f>1/E8</f>
        <v>0.28291407659089218</v>
      </c>
      <c r="E8" s="16">
        <f>SUM(E3:E7)</f>
        <v>3.5346420794962765</v>
      </c>
      <c r="F8" s="7"/>
      <c r="G8" s="7"/>
      <c r="H8" s="10"/>
      <c r="I8" s="10"/>
      <c r="J8" s="10"/>
    </row>
    <row r="9" spans="1:10" ht="16.3" x14ac:dyDescent="0.4">
      <c r="A9" s="6" t="s">
        <v>3</v>
      </c>
      <c r="B9" s="7"/>
      <c r="C9" s="7"/>
      <c r="D9" s="8"/>
      <c r="E9" s="9"/>
      <c r="F9" s="7"/>
      <c r="G9" s="17">
        <f>C3*F3*G3+C4*F4*G4+C6*F6*G6+C5*F5*G5+C7*F7*G7</f>
        <v>37837.084482120779</v>
      </c>
      <c r="H9" s="10"/>
      <c r="I9" s="10"/>
      <c r="J9" s="10"/>
    </row>
    <row r="10" spans="1:10" x14ac:dyDescent="0.4">
      <c r="A10" s="12" t="s">
        <v>4</v>
      </c>
      <c r="B10" s="29" t="s">
        <v>31</v>
      </c>
      <c r="C10" s="30"/>
      <c r="D10" s="30"/>
      <c r="E10" s="30"/>
      <c r="F10" s="30"/>
      <c r="G10" s="30"/>
      <c r="H10" s="30"/>
      <c r="I10" s="30"/>
      <c r="J10" s="31"/>
    </row>
    <row r="11" spans="1:10" x14ac:dyDescent="0.4">
      <c r="A11" s="6" t="s">
        <v>32</v>
      </c>
      <c r="B11" s="7">
        <v>0.16</v>
      </c>
      <c r="C11" s="7">
        <v>1.2699999999999999E-2</v>
      </c>
      <c r="D11" s="8">
        <f t="shared" ref="D11" si="5">B11/C11</f>
        <v>12.598425196850394</v>
      </c>
      <c r="E11" s="9">
        <f t="shared" ref="E11" si="6">1/D11</f>
        <v>7.9375000000000001E-2</v>
      </c>
      <c r="F11" s="11">
        <v>800</v>
      </c>
      <c r="G11" s="11">
        <v>1090</v>
      </c>
      <c r="H11" s="10"/>
      <c r="I11" s="10"/>
      <c r="J11" s="10"/>
    </row>
    <row r="12" spans="1:10" x14ac:dyDescent="0.4">
      <c r="A12" s="6" t="s">
        <v>33</v>
      </c>
      <c r="B12" s="7"/>
      <c r="C12" s="7"/>
      <c r="D12" s="8">
        <f>1/E12</f>
        <v>94.637719790140721</v>
      </c>
      <c r="E12" s="9">
        <v>1.0566611306966201E-2</v>
      </c>
      <c r="F12" s="11"/>
      <c r="G12" s="11"/>
      <c r="H12" s="10"/>
      <c r="I12" s="10"/>
      <c r="J12" s="10"/>
    </row>
    <row r="13" spans="1:10" x14ac:dyDescent="0.4">
      <c r="A13" s="6" t="s">
        <v>35</v>
      </c>
      <c r="B13" s="9">
        <v>0.1163</v>
      </c>
      <c r="C13" s="9">
        <v>1.5875032180756001E-2</v>
      </c>
      <c r="D13" s="8">
        <f t="shared" ref="D13" si="7">B13/C13</f>
        <v>7.3259694012451169</v>
      </c>
      <c r="E13" s="9">
        <f t="shared" ref="E13" si="8">1/D13</f>
        <v>0.13650070662730868</v>
      </c>
      <c r="F13" s="11">
        <v>544.62739931025897</v>
      </c>
      <c r="G13" s="11">
        <v>1213.3600091814901</v>
      </c>
      <c r="H13" s="10">
        <v>0.9</v>
      </c>
      <c r="I13" s="10">
        <v>0.7</v>
      </c>
      <c r="J13" s="10">
        <v>0.7</v>
      </c>
    </row>
    <row r="14" spans="1:10" x14ac:dyDescent="0.4">
      <c r="A14" s="7" t="s">
        <v>36</v>
      </c>
      <c r="B14" s="9"/>
      <c r="C14" s="9"/>
      <c r="D14" s="8">
        <f>1/E14</f>
        <v>6.3091813193427155</v>
      </c>
      <c r="E14" s="9">
        <v>0.15849916960449301</v>
      </c>
      <c r="F14" s="11"/>
      <c r="G14" s="11"/>
      <c r="H14" s="10"/>
      <c r="I14" s="10"/>
      <c r="J14" s="10"/>
    </row>
    <row r="15" spans="1:10" x14ac:dyDescent="0.4">
      <c r="A15" s="7" t="s">
        <v>30</v>
      </c>
      <c r="B15" s="9">
        <v>0.16009000000000001</v>
      </c>
      <c r="C15" s="9">
        <v>1.27000257446048E-2</v>
      </c>
      <c r="D15" s="8">
        <f t="shared" ref="D15" si="9">B15/C15</f>
        <v>12.605486258010865</v>
      </c>
      <c r="E15" s="9">
        <f t="shared" ref="E15" si="10">1/D15</f>
        <v>7.9330537476449497E-2</v>
      </c>
      <c r="F15" s="11">
        <v>800.92264604449895</v>
      </c>
      <c r="G15" s="11">
        <v>1087.84000823168</v>
      </c>
      <c r="H15" s="10"/>
      <c r="I15" s="10"/>
      <c r="J15" s="10"/>
    </row>
    <row r="16" spans="1:10" x14ac:dyDescent="0.4">
      <c r="A16" s="7" t="s">
        <v>5</v>
      </c>
      <c r="B16" s="7"/>
      <c r="C16" s="7"/>
      <c r="D16" s="8">
        <f>1/E16</f>
        <v>2.1539096609734845</v>
      </c>
      <c r="E16" s="16">
        <f>SUM(E11:E15)</f>
        <v>0.46427202501521736</v>
      </c>
      <c r="F16" s="7"/>
      <c r="G16" s="7"/>
      <c r="H16" s="10"/>
      <c r="I16" s="10"/>
      <c r="J16" s="10"/>
    </row>
    <row r="17" spans="1:11" ht="16.3" x14ac:dyDescent="0.4">
      <c r="A17" s="6" t="s">
        <v>3</v>
      </c>
      <c r="B17" s="7"/>
      <c r="C17" s="7"/>
      <c r="D17" s="8"/>
      <c r="E17" s="9"/>
      <c r="F17" s="7"/>
      <c r="G17" s="17">
        <f>C11*F11*G11+C12*F12*G12+C14*F14*G14+C13*F13*G13+C15*F15*G15</f>
        <v>32630.307120889709</v>
      </c>
      <c r="H17" s="10"/>
      <c r="I17" s="10"/>
      <c r="J17" s="10"/>
    </row>
    <row r="18" spans="1:11" x14ac:dyDescent="0.4">
      <c r="A18" s="12" t="s">
        <v>4</v>
      </c>
      <c r="B18" s="28" t="s">
        <v>12</v>
      </c>
      <c r="C18" s="28"/>
      <c r="D18" s="28"/>
      <c r="E18" s="28"/>
      <c r="F18" s="28"/>
      <c r="G18" s="28"/>
      <c r="H18" s="28"/>
      <c r="I18" s="28"/>
      <c r="J18" s="28"/>
    </row>
    <row r="19" spans="1:11" x14ac:dyDescent="0.4">
      <c r="A19" s="6" t="s">
        <v>37</v>
      </c>
      <c r="B19" s="7">
        <v>8.1860000000000002E-2</v>
      </c>
      <c r="C19" s="27">
        <v>6.3398528517067199E-3</v>
      </c>
      <c r="D19" s="8">
        <f t="shared" ref="D19" si="11">B19/C19</f>
        <v>12.911971604824059</v>
      </c>
      <c r="E19" s="9">
        <f t="shared" ref="E19" si="12">1/D19</f>
        <v>7.7447506128838509E-2</v>
      </c>
      <c r="F19" s="7">
        <v>1121.2917044623</v>
      </c>
      <c r="G19" s="7">
        <v>1255.2000094980899</v>
      </c>
      <c r="H19" s="10"/>
      <c r="I19" s="10">
        <v>0.75</v>
      </c>
      <c r="J19" s="10"/>
    </row>
    <row r="20" spans="1:11" x14ac:dyDescent="0.4">
      <c r="A20" s="6" t="s">
        <v>38</v>
      </c>
      <c r="B20" s="7">
        <v>0.1163</v>
      </c>
      <c r="C20" s="27">
        <v>1.27000257446048E-2</v>
      </c>
      <c r="D20" s="8">
        <f t="shared" ref="D20" si="13">B20/C20</f>
        <v>9.1574617515563972</v>
      </c>
      <c r="E20" s="9">
        <f t="shared" ref="E20" si="14">1/D20</f>
        <v>0.10920056530184694</v>
      </c>
      <c r="F20" s="11">
        <v>544.62739931025897</v>
      </c>
      <c r="G20" s="11">
        <v>1213.3600091814901</v>
      </c>
      <c r="H20" s="10">
        <v>0.9</v>
      </c>
      <c r="I20" s="10">
        <v>0.7</v>
      </c>
      <c r="J20" s="10">
        <v>0.7</v>
      </c>
    </row>
    <row r="21" spans="1:11" x14ac:dyDescent="0.4">
      <c r="A21" s="7" t="s">
        <v>5</v>
      </c>
      <c r="B21" s="7"/>
      <c r="C21" s="7"/>
      <c r="D21" s="8">
        <f>1/E21</f>
        <v>5.3576765746082993</v>
      </c>
      <c r="E21" s="16">
        <f>SUM(E19:E20)</f>
        <v>0.18664807143068546</v>
      </c>
      <c r="F21" s="7"/>
      <c r="G21" s="7"/>
      <c r="H21" s="10"/>
      <c r="I21" s="10"/>
      <c r="J21" s="10"/>
    </row>
    <row r="22" spans="1:11" ht="16.3" x14ac:dyDescent="0.4">
      <c r="A22" s="6" t="s">
        <v>3</v>
      </c>
      <c r="B22" s="7"/>
      <c r="C22" s="7"/>
      <c r="D22" s="8"/>
      <c r="E22" s="9"/>
      <c r="F22" s="7"/>
      <c r="G22" s="17">
        <f>C19*F19*G19+C20*F20*G20</f>
        <v>17315.543128990466</v>
      </c>
      <c r="H22" s="10"/>
      <c r="I22" s="10"/>
      <c r="J22" s="10"/>
    </row>
    <row r="23" spans="1:11" x14ac:dyDescent="0.4">
      <c r="A23" s="12" t="s">
        <v>4</v>
      </c>
      <c r="B23" s="29" t="s">
        <v>13</v>
      </c>
      <c r="C23" s="30"/>
      <c r="D23" s="30"/>
      <c r="E23" s="30"/>
      <c r="F23" s="30"/>
      <c r="G23" s="30"/>
      <c r="H23" s="30"/>
      <c r="I23" s="30"/>
      <c r="J23" s="31"/>
      <c r="K23" t="s">
        <v>39</v>
      </c>
    </row>
    <row r="24" spans="1:11" x14ac:dyDescent="0.4">
      <c r="A24" s="6" t="s">
        <v>14</v>
      </c>
      <c r="B24" s="7">
        <v>0.12</v>
      </c>
      <c r="C24" s="7">
        <v>0.15</v>
      </c>
      <c r="D24" s="8">
        <f t="shared" ref="D24" si="15">B24/C24</f>
        <v>0.8</v>
      </c>
      <c r="E24" s="9">
        <f t="shared" ref="E24" si="16">1/D24</f>
        <v>1.25</v>
      </c>
      <c r="F24" s="7">
        <v>540</v>
      </c>
      <c r="G24" s="7">
        <v>1210</v>
      </c>
      <c r="H24" s="10"/>
      <c r="I24" s="10"/>
      <c r="J24" s="10"/>
      <c r="K24">
        <v>9.8959107806691495</v>
      </c>
    </row>
    <row r="25" spans="1:11" ht="16.3" x14ac:dyDescent="0.4">
      <c r="A25" s="6" t="s">
        <v>3</v>
      </c>
      <c r="B25" s="19"/>
      <c r="C25" s="20"/>
      <c r="D25" s="21"/>
      <c r="E25" s="22"/>
      <c r="F25" s="20"/>
      <c r="G25" s="20">
        <f>C24*F24*G24</f>
        <v>98010</v>
      </c>
      <c r="H25" s="23"/>
      <c r="I25" s="23"/>
      <c r="J25" s="24"/>
    </row>
    <row r="26" spans="1:11" x14ac:dyDescent="0.4">
      <c r="A26" s="18" t="s">
        <v>4</v>
      </c>
      <c r="B26" s="29" t="s">
        <v>15</v>
      </c>
      <c r="C26" s="30"/>
      <c r="D26" s="30"/>
      <c r="E26" s="30"/>
      <c r="F26" s="30"/>
      <c r="G26" s="30"/>
      <c r="H26" s="30"/>
      <c r="I26" s="30"/>
      <c r="J26" s="31"/>
    </row>
    <row r="27" spans="1:11" x14ac:dyDescent="0.4">
      <c r="A27" s="6" t="s">
        <v>17</v>
      </c>
      <c r="B27" s="7">
        <v>1.44</v>
      </c>
      <c r="C27" s="7">
        <v>0.20319999999999999</v>
      </c>
      <c r="D27" s="8">
        <f t="shared" ref="D27" si="17">B27/C27</f>
        <v>7.0866141732283463</v>
      </c>
      <c r="E27" s="9">
        <f t="shared" ref="E27" si="18">1/D27</f>
        <v>0.1411111111111111</v>
      </c>
      <c r="F27" s="7">
        <v>800</v>
      </c>
      <c r="G27" s="7">
        <v>832</v>
      </c>
      <c r="H27" s="10"/>
      <c r="I27" s="10"/>
      <c r="J27" s="10"/>
    </row>
    <row r="28" spans="1:11" x14ac:dyDescent="0.4">
      <c r="A28" s="6" t="s">
        <v>16</v>
      </c>
      <c r="B28" s="7"/>
      <c r="C28" s="7"/>
      <c r="D28" s="8">
        <f>1/E28</f>
        <v>8.378607637421247</v>
      </c>
      <c r="E28" s="9">
        <v>0.119351572871573</v>
      </c>
      <c r="F28" s="7"/>
      <c r="G28" s="7"/>
      <c r="H28" s="10">
        <v>0.9</v>
      </c>
      <c r="I28" s="10">
        <v>0.7</v>
      </c>
      <c r="J28" s="10">
        <v>0.8</v>
      </c>
    </row>
    <row r="29" spans="1:11" x14ac:dyDescent="0.4">
      <c r="A29" s="7" t="s">
        <v>5</v>
      </c>
      <c r="B29" s="7"/>
      <c r="C29" s="7"/>
      <c r="D29" s="8">
        <f>1/E29</f>
        <v>3.8393215669484584</v>
      </c>
      <c r="E29" s="16">
        <f>SUM(E27:E28)</f>
        <v>0.26046268398268413</v>
      </c>
      <c r="F29" s="7"/>
      <c r="G29" s="7"/>
      <c r="H29" s="10"/>
      <c r="I29" s="10"/>
      <c r="J29" s="10"/>
    </row>
    <row r="30" spans="1:11" ht="16.3" x14ac:dyDescent="0.4">
      <c r="A30" s="6" t="s">
        <v>3</v>
      </c>
      <c r="B30" s="7"/>
      <c r="C30" s="7"/>
      <c r="D30" s="8"/>
      <c r="E30" s="9"/>
      <c r="F30" s="7"/>
      <c r="G30" s="17">
        <f>C27*F27*G27+C28*F28*G28</f>
        <v>135249.92000000001</v>
      </c>
      <c r="H30" s="10"/>
      <c r="I30" s="10"/>
      <c r="J30" s="10"/>
    </row>
  </sheetData>
  <mergeCells count="5">
    <mergeCell ref="B10:J10"/>
    <mergeCell ref="B2:J2"/>
    <mergeCell ref="B18:J18"/>
    <mergeCell ref="B23:J23"/>
    <mergeCell ref="B26:J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66D3-EE01-4D10-814A-A7CA9B571C73}">
  <dimension ref="A1:E5"/>
  <sheetViews>
    <sheetView tabSelected="1" zoomScale="175" zoomScaleNormal="175" workbookViewId="0">
      <selection activeCell="C6" sqref="C6"/>
    </sheetView>
  </sheetViews>
  <sheetFormatPr defaultRowHeight="14.6" x14ac:dyDescent="0.4"/>
  <cols>
    <col min="1" max="1" width="9.3046875" style="1" customWidth="1"/>
    <col min="2" max="5" width="11.23046875" customWidth="1"/>
  </cols>
  <sheetData>
    <row r="1" spans="1:5" s="25" customFormat="1" ht="43.75" x14ac:dyDescent="0.4">
      <c r="A1" s="33" t="s">
        <v>23</v>
      </c>
      <c r="B1" s="15" t="s">
        <v>19</v>
      </c>
      <c r="C1" s="15" t="s">
        <v>20</v>
      </c>
      <c r="D1" s="26" t="s">
        <v>25</v>
      </c>
      <c r="E1" s="26" t="s">
        <v>24</v>
      </c>
    </row>
    <row r="2" spans="1:5" x14ac:dyDescent="0.4">
      <c r="A2" s="34"/>
      <c r="B2" s="32" t="s">
        <v>13</v>
      </c>
      <c r="C2" s="32"/>
      <c r="D2" s="32"/>
      <c r="E2" s="32"/>
    </row>
    <row r="3" spans="1:5" x14ac:dyDescent="0.4">
      <c r="A3" s="7" t="s">
        <v>18</v>
      </c>
      <c r="B3" s="8">
        <f>ThermalMass!E24</f>
        <v>1.25</v>
      </c>
      <c r="C3" s="11">
        <f>ThermalMass!G22</f>
        <v>17315.543128990466</v>
      </c>
      <c r="D3" s="7">
        <v>1</v>
      </c>
      <c r="E3" s="7">
        <v>1</v>
      </c>
    </row>
    <row r="4" spans="1:5" x14ac:dyDescent="0.4">
      <c r="A4" s="7" t="s">
        <v>21</v>
      </c>
      <c r="B4" s="8">
        <f>ThermalMass!E24</f>
        <v>1.25</v>
      </c>
      <c r="C4" s="11">
        <f>ThermalMass!G22</f>
        <v>17315.543128990466</v>
      </c>
      <c r="D4" s="7">
        <v>4</v>
      </c>
      <c r="E4" s="7">
        <v>4</v>
      </c>
    </row>
    <row r="5" spans="1:5" x14ac:dyDescent="0.4">
      <c r="A5" s="7" t="s">
        <v>22</v>
      </c>
      <c r="B5" s="8">
        <f>ThermalMass!E24</f>
        <v>1.25</v>
      </c>
      <c r="C5" s="11">
        <f>ThermalMass!G22</f>
        <v>17315.543128990466</v>
      </c>
      <c r="D5" s="7">
        <v>8</v>
      </c>
      <c r="E5" s="7">
        <v>8</v>
      </c>
    </row>
  </sheetData>
  <mergeCells count="2">
    <mergeCell ref="B2:E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ThermalMass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Xing</dc:creator>
  <cp:lastModifiedBy>Lu, Xing</cp:lastModifiedBy>
  <dcterms:created xsi:type="dcterms:W3CDTF">2015-06-05T18:17:20Z</dcterms:created>
  <dcterms:modified xsi:type="dcterms:W3CDTF">2023-07-27T20:52:10Z</dcterms:modified>
</cp:coreProperties>
</file>