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800" windowHeight="12705"/>
  </bookViews>
  <sheets>
    <sheet name="Hiwi-Stundenzettel" sheetId="1" r:id="rId1"/>
  </sheets>
  <definedNames>
    <definedName name="_xlnm.Print_Area" localSheetId="0">'Hiwi-Stundenzettel'!$A$1:$H$50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/>
  <c r="G43"/>
  <c r="L14"/>
  <c r="L21" s="1"/>
  <c r="J20"/>
  <c r="J23" l="1"/>
  <c r="J22"/>
  <c r="M14"/>
  <c r="M25" s="1"/>
  <c r="M30" s="1"/>
  <c r="M20"/>
  <c r="L28"/>
  <c r="H40"/>
  <c r="L20"/>
  <c r="L23" s="1"/>
  <c r="E8"/>
  <c r="E9"/>
  <c r="E10"/>
  <c r="E11"/>
  <c r="E12"/>
  <c r="E13"/>
  <c r="E14"/>
  <c r="E15"/>
  <c r="E16"/>
  <c r="E17"/>
  <c r="E18"/>
  <c r="E19"/>
  <c r="E20"/>
  <c r="E21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M21" l="1"/>
  <c r="M22" s="1"/>
  <c r="M23"/>
  <c r="M24" s="1"/>
  <c r="M29" s="1"/>
  <c r="H43"/>
  <c r="M13"/>
  <c r="L22"/>
  <c r="H42"/>
  <c r="H41" s="1"/>
  <c r="E40"/>
  <c r="E43" s="1"/>
  <c r="H4" l="1"/>
  <c r="H44"/>
  <c r="H45" s="1"/>
</calcChain>
</file>

<file path=xl/sharedStrings.xml><?xml version="1.0" encoding="utf-8"?>
<sst xmlns="http://schemas.openxmlformats.org/spreadsheetml/2006/main" count="58" uniqueCount="55">
  <si>
    <t>Datum</t>
  </si>
  <si>
    <t>Arbeits-stunden</t>
  </si>
  <si>
    <t>Projekt</t>
  </si>
  <si>
    <t>Datum, Unterschrift Hiwi:</t>
  </si>
  <si>
    <t>Sachlich richtig:</t>
  </si>
  <si>
    <t>…………………………………….</t>
  </si>
  <si>
    <t xml:space="preserve">Name:   </t>
  </si>
  <si>
    <t xml:space="preserve">Monat:   </t>
  </si>
  <si>
    <t xml:space="preserve">Betreuender Assistent:   </t>
  </si>
  <si>
    <r>
      <t xml:space="preserve">Beginn                </t>
    </r>
    <r>
      <rPr>
        <sz val="11"/>
        <color theme="1"/>
        <rFont val="Arial"/>
        <family val="2"/>
      </rPr>
      <t>(hh:mm)</t>
    </r>
  </si>
  <si>
    <r>
      <t xml:space="preserve">Ende       </t>
    </r>
    <r>
      <rPr>
        <sz val="11"/>
        <color theme="1"/>
        <rFont val="Arial"/>
        <family val="2"/>
      </rPr>
      <t>(hh:mm</t>
    </r>
    <r>
      <rPr>
        <b/>
        <sz val="11"/>
        <color theme="1"/>
        <rFont val="Arial"/>
        <family val="2"/>
      </rPr>
      <t>)</t>
    </r>
  </si>
  <si>
    <t>Hiwi-Stundenzettel (IfEV)</t>
  </si>
  <si>
    <t>Tage im Jahr</t>
  </si>
  <si>
    <t>Sonntage</t>
  </si>
  <si>
    <t>Samstage</t>
  </si>
  <si>
    <t>Feiertage</t>
  </si>
  <si>
    <t>Arbeitstage</t>
  </si>
  <si>
    <t>Urlaub</t>
  </si>
  <si>
    <t>Hiwi</t>
  </si>
  <si>
    <t>h / Monat</t>
  </si>
  <si>
    <t>h / Woche</t>
  </si>
  <si>
    <t>tats. zu arbeiten im Jahr</t>
  </si>
  <si>
    <t>Stunden lt. Vertrag</t>
  </si>
  <si>
    <t>Stunden / Werktag</t>
  </si>
  <si>
    <t>tats. zu arbeiten pro Monat</t>
  </si>
  <si>
    <t>h / Werktag</t>
  </si>
  <si>
    <t>h / Jahr</t>
  </si>
  <si>
    <t>Vollzeitkraft</t>
  </si>
  <si>
    <t>Der Vertrag beträgt</t>
  </si>
  <si>
    <t>h/Monat.</t>
  </si>
  <si>
    <t>Unter Berücksichtigung des Urlaubs sind</t>
  </si>
  <si>
    <t>h/Monat zu arbeiten</t>
  </si>
  <si>
    <t>h/Tag berücksichtigt.</t>
  </si>
  <si>
    <t>Nachgewiesene Krankentage werden mit</t>
  </si>
  <si>
    <t>Zusammenfassung</t>
  </si>
  <si>
    <t>Stunden laut Vertrag</t>
  </si>
  <si>
    <t>Bilanz</t>
  </si>
  <si>
    <t>Urlaubsanspruch [h]</t>
  </si>
  <si>
    <t>krank [Tage | Stunden]</t>
  </si>
  <si>
    <t>Stunden für diesen Monat laut Vertrag:</t>
  </si>
  <si>
    <r>
      <t xml:space="preserve">Tätigkeit </t>
    </r>
    <r>
      <rPr>
        <sz val="8"/>
        <color theme="1"/>
        <rFont val="Arial"/>
        <family val="2"/>
      </rPr>
      <t>(bzw. Krankmeldung)</t>
    </r>
  </si>
  <si>
    <t>Berücksichtigung von Urlaub und Krankheitstagen</t>
  </si>
  <si>
    <t>h / Krankentag</t>
  </si>
  <si>
    <t>tatsächlich zu arbeiten</t>
  </si>
  <si>
    <t>Urlaubsanteil</t>
  </si>
  <si>
    <t>Der Urlaubsanteil an der Gesamtarbeitszeit ist dabei identisch mit dem einer Vollzeitkraft.</t>
  </si>
  <si>
    <r>
      <t xml:space="preserve">Der </t>
    </r>
    <r>
      <rPr>
        <b/>
        <sz val="11"/>
        <color theme="1"/>
        <rFont val="Calibri"/>
        <family val="2"/>
        <scheme val="minor"/>
      </rPr>
      <t>Urlaubsanspruch</t>
    </r>
    <r>
      <rPr>
        <sz val="11"/>
        <color theme="1"/>
        <rFont val="Calibri"/>
        <family val="2"/>
        <scheme val="minor"/>
      </rPr>
      <t xml:space="preserve"> wird mit den Stunden verrechnet, die im Monat laut Vertrag zu arbeiten sind.</t>
    </r>
  </si>
  <si>
    <t>Anzurechnende Arbeitszeit</t>
  </si>
  <si>
    <r>
      <rPr>
        <b/>
        <sz val="11"/>
        <color theme="1"/>
        <rFont val="Calibri"/>
        <family val="2"/>
        <scheme val="minor"/>
      </rPr>
      <t>Nachgewiesene Krankentage</t>
    </r>
    <r>
      <rPr>
        <sz val="11"/>
        <color theme="1"/>
        <rFont val="Calibri"/>
        <family val="2"/>
        <scheme val="minor"/>
      </rPr>
      <t xml:space="preserve"> werden mit der mittleren Arbeitszeit/Werktag als geleistete Arbeit</t>
    </r>
  </si>
  <si>
    <t>angerechnet, unabhängig davon, ob an den entsprechenden Werktagen Arbeit geplant war oder nicht.</t>
  </si>
  <si>
    <t>Leonhard Pelster</t>
  </si>
  <si>
    <t>Terril Joel Nazareth</t>
  </si>
  <si>
    <t>Debugging</t>
  </si>
  <si>
    <t>04.07.2025</t>
  </si>
  <si>
    <t>Juli 2025</t>
  </si>
</sst>
</file>

<file path=xl/styles.xml><?xml version="1.0" encoding="utf-8"?>
<styleSheet xmlns="http://schemas.openxmlformats.org/spreadsheetml/2006/main">
  <numFmts count="3">
    <numFmt numFmtId="164" formatCode="[hh]:mm"/>
    <numFmt numFmtId="165" formatCode="0.0"/>
    <numFmt numFmtId="166" formatCode="#,##0.0"/>
  </numFmts>
  <fonts count="13">
    <font>
      <sz val="11"/>
      <color theme="1"/>
      <name val="Calibri"/>
      <family val="2"/>
      <scheme val="minor"/>
    </font>
    <font>
      <b/>
      <sz val="17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4">
    <xf numFmtId="0" fontId="0" fillId="0" borderId="0" xfId="0"/>
    <xf numFmtId="14" fontId="0" fillId="0" borderId="1" xfId="0" applyNumberFormat="1" applyBorder="1" applyAlignment="1" applyProtection="1">
      <alignment horizontal="right"/>
      <protection locked="0"/>
    </xf>
    <xf numFmtId="20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/>
    <xf numFmtId="0" fontId="0" fillId="0" borderId="0" xfId="0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9" xfId="0" applyFill="1" applyBorder="1" applyProtection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 applyProtection="1">
      <alignment horizontal="right"/>
    </xf>
    <xf numFmtId="0" fontId="2" fillId="0" borderId="0" xfId="0" applyFont="1" applyBorder="1" applyAlignment="1" applyProtection="1"/>
    <xf numFmtId="0" fontId="0" fillId="3" borderId="0" xfId="0" applyFill="1" applyBorder="1" applyAlignment="1" applyProtection="1"/>
    <xf numFmtId="0" fontId="4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Protection="1"/>
    <xf numFmtId="20" fontId="0" fillId="3" borderId="4" xfId="0" applyNumberFormat="1" applyFill="1" applyBorder="1" applyProtection="1"/>
    <xf numFmtId="2" fontId="0" fillId="3" borderId="1" xfId="0" applyNumberFormat="1" applyFill="1" applyBorder="1" applyAlignment="1" applyProtection="1"/>
    <xf numFmtId="0" fontId="6" fillId="3" borderId="1" xfId="0" applyFont="1" applyFill="1" applyBorder="1" applyAlignment="1" applyProtection="1"/>
    <xf numFmtId="0" fontId="0" fillId="3" borderId="1" xfId="0" applyFill="1" applyBorder="1" applyAlignment="1" applyProtection="1"/>
    <xf numFmtId="0" fontId="0" fillId="0" borderId="0" xfId="0" applyBorder="1" applyAlignment="1" applyProtection="1"/>
    <xf numFmtId="0" fontId="0" fillId="0" borderId="0" xfId="0" applyBorder="1" applyProtection="1"/>
    <xf numFmtId="0" fontId="2" fillId="0" borderId="0" xfId="0" applyFont="1" applyAlignment="1" applyProtection="1">
      <alignment horizontal="right"/>
    </xf>
    <xf numFmtId="0" fontId="2" fillId="0" borderId="0" xfId="0" applyFont="1" applyBorder="1" applyProtection="1"/>
    <xf numFmtId="0" fontId="0" fillId="0" borderId="13" xfId="0" applyBorder="1" applyProtection="1"/>
    <xf numFmtId="0" fontId="9" fillId="0" borderId="13" xfId="0" applyFont="1" applyBorder="1" applyProtection="1"/>
    <xf numFmtId="0" fontId="9" fillId="0" borderId="0" xfId="0" applyFont="1" applyBorder="1" applyProtection="1"/>
    <xf numFmtId="0" fontId="0" fillId="0" borderId="0" xfId="0" applyFont="1" applyBorder="1" applyProtection="1"/>
    <xf numFmtId="0" fontId="0" fillId="0" borderId="0" xfId="0" applyBorder="1" applyAlignment="1" applyProtection="1">
      <alignment vertical="center"/>
    </xf>
    <xf numFmtId="9" fontId="11" fillId="0" borderId="13" xfId="1" applyFont="1" applyBorder="1" applyProtection="1"/>
    <xf numFmtId="9" fontId="11" fillId="0" borderId="0" xfId="1" applyFont="1" applyBorder="1" applyProtection="1"/>
    <xf numFmtId="0" fontId="9" fillId="4" borderId="0" xfId="0" applyFont="1" applyFill="1" applyBorder="1" applyProtection="1"/>
    <xf numFmtId="0" fontId="0" fillId="4" borderId="14" xfId="0" applyFill="1" applyBorder="1" applyProtection="1"/>
    <xf numFmtId="0" fontId="9" fillId="5" borderId="0" xfId="0" applyFont="1" applyFill="1" applyBorder="1" applyProtection="1"/>
    <xf numFmtId="0" fontId="0" fillId="5" borderId="14" xfId="0" applyFill="1" applyBorder="1" applyProtection="1"/>
    <xf numFmtId="2" fontId="0" fillId="5" borderId="0" xfId="0" applyNumberFormat="1" applyFont="1" applyFill="1" applyBorder="1" applyProtection="1"/>
    <xf numFmtId="165" fontId="9" fillId="4" borderId="1" xfId="0" applyNumberFormat="1" applyFont="1" applyFill="1" applyBorder="1" applyAlignment="1" applyProtection="1">
      <alignment horizontal="center" vertical="center"/>
    </xf>
    <xf numFmtId="165" fontId="2" fillId="6" borderId="2" xfId="0" applyNumberFormat="1" applyFont="1" applyFill="1" applyBorder="1" applyAlignment="1" applyProtection="1">
      <alignment horizontal="center"/>
      <protection locked="0"/>
    </xf>
    <xf numFmtId="2" fontId="12" fillId="3" borderId="1" xfId="0" applyNumberFormat="1" applyFont="1" applyFill="1" applyBorder="1" applyAlignment="1" applyProtection="1"/>
    <xf numFmtId="0" fontId="12" fillId="2" borderId="10" xfId="0" applyFont="1" applyFill="1" applyBorder="1" applyAlignment="1" applyProtection="1">
      <alignment vertical="center"/>
    </xf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0" fillId="2" borderId="0" xfId="0" applyFill="1" applyBorder="1" applyProtection="1"/>
    <xf numFmtId="9" fontId="0" fillId="2" borderId="0" xfId="1" applyFont="1" applyFill="1" applyBorder="1" applyProtection="1"/>
    <xf numFmtId="0" fontId="0" fillId="2" borderId="14" xfId="0" applyFill="1" applyBorder="1" applyProtection="1"/>
    <xf numFmtId="0" fontId="9" fillId="2" borderId="0" xfId="0" applyFont="1" applyFill="1" applyBorder="1" applyAlignment="1" applyProtection="1">
      <alignment horizontal="right"/>
    </xf>
    <xf numFmtId="0" fontId="9" fillId="2" borderId="0" xfId="0" applyFont="1" applyFill="1" applyBorder="1" applyProtection="1"/>
    <xf numFmtId="165" fontId="0" fillId="2" borderId="0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0" fontId="0" fillId="2" borderId="15" xfId="0" applyFill="1" applyBorder="1" applyProtection="1"/>
    <xf numFmtId="0" fontId="0" fillId="2" borderId="16" xfId="0" applyFill="1" applyBorder="1" applyProtection="1"/>
    <xf numFmtId="2" fontId="0" fillId="2" borderId="16" xfId="0" applyNumberFormat="1" applyFill="1" applyBorder="1" applyAlignment="1" applyProtection="1">
      <alignment horizontal="center"/>
    </xf>
    <xf numFmtId="0" fontId="0" fillId="2" borderId="17" xfId="0" applyFill="1" applyBorder="1" applyProtection="1"/>
    <xf numFmtId="0" fontId="0" fillId="2" borderId="22" xfId="0" applyFill="1" applyBorder="1" applyProtection="1"/>
    <xf numFmtId="165" fontId="9" fillId="2" borderId="22" xfId="0" applyNumberFormat="1" applyFont="1" applyFill="1" applyBorder="1" applyProtection="1"/>
    <xf numFmtId="0" fontId="0" fillId="2" borderId="23" xfId="0" applyFill="1" applyBorder="1" applyProtection="1"/>
    <xf numFmtId="0" fontId="9" fillId="2" borderId="1" xfId="0" applyFont="1" applyFill="1" applyBorder="1" applyProtection="1"/>
    <xf numFmtId="2" fontId="0" fillId="2" borderId="1" xfId="0" applyNumberFormat="1" applyFill="1" applyBorder="1" applyProtection="1"/>
    <xf numFmtId="0" fontId="0" fillId="2" borderId="25" xfId="0" applyFill="1" applyBorder="1" applyProtection="1"/>
    <xf numFmtId="0" fontId="0" fillId="2" borderId="26" xfId="0" applyFill="1" applyBorder="1" applyProtection="1"/>
    <xf numFmtId="2" fontId="9" fillId="2" borderId="27" xfId="0" applyNumberFormat="1" applyFont="1" applyFill="1" applyBorder="1" applyProtection="1"/>
    <xf numFmtId="0" fontId="0" fillId="2" borderId="28" xfId="0" applyFill="1" applyBorder="1" applyProtection="1"/>
    <xf numFmtId="165" fontId="9" fillId="4" borderId="0" xfId="0" applyNumberFormat="1" applyFont="1" applyFill="1" applyBorder="1" applyProtection="1"/>
    <xf numFmtId="165" fontId="9" fillId="5" borderId="0" xfId="0" applyNumberFormat="1" applyFont="1" applyFill="1" applyBorder="1" applyProtection="1"/>
    <xf numFmtId="166" fontId="9" fillId="0" borderId="0" xfId="0" applyNumberFormat="1" applyFont="1" applyBorder="1" applyProtection="1"/>
    <xf numFmtId="166" fontId="0" fillId="0" borderId="0" xfId="0" applyNumberFormat="1" applyBorder="1" applyProtection="1"/>
    <xf numFmtId="0" fontId="11" fillId="0" borderId="0" xfId="0" applyFont="1" applyBorder="1" applyAlignment="1">
      <alignment vertical="center"/>
    </xf>
    <xf numFmtId="0" fontId="0" fillId="0" borderId="0" xfId="0" applyProtection="1">
      <protection locked="0"/>
    </xf>
    <xf numFmtId="0" fontId="0" fillId="0" borderId="1" xfId="0" applyBorder="1" applyAlignment="1" applyProtection="1">
      <protection locked="0"/>
    </xf>
    <xf numFmtId="0" fontId="7" fillId="3" borderId="2" xfId="0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164" fontId="5" fillId="3" borderId="18" xfId="0" applyNumberFormat="1" applyFont="1" applyFill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3" borderId="1" xfId="0" applyFont="1" applyFill="1" applyBorder="1" applyAlignment="1" applyProtection="1"/>
    <xf numFmtId="0" fontId="0" fillId="0" borderId="1" xfId="0" applyBorder="1" applyAlignment="1" applyProtection="1"/>
    <xf numFmtId="0" fontId="1" fillId="3" borderId="6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  <xf numFmtId="3" fontId="2" fillId="2" borderId="2" xfId="0" quotePrefix="1" applyNumberFormat="1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9" fillId="3" borderId="0" xfId="0" applyFont="1" applyFill="1" applyBorder="1" applyAlignment="1" applyProtection="1">
      <alignment horizontal="right"/>
    </xf>
    <xf numFmtId="0" fontId="9" fillId="3" borderId="0" xfId="0" applyFont="1" applyFill="1" applyAlignment="1" applyProtection="1">
      <alignment horizontal="right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9" fillId="2" borderId="21" xfId="0" applyFont="1" applyFill="1" applyBorder="1" applyAlignment="1" applyProtection="1">
      <alignment vertical="center"/>
    </xf>
    <xf numFmtId="0" fontId="9" fillId="2" borderId="24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right" vertical="center"/>
    </xf>
    <xf numFmtId="0" fontId="7" fillId="3" borderId="1" xfId="0" applyFont="1" applyFill="1" applyBorder="1" applyAlignment="1" applyProtection="1">
      <alignment horizontal="right"/>
    </xf>
    <xf numFmtId="0" fontId="9" fillId="0" borderId="1" xfId="0" applyFont="1" applyBorder="1" applyAlignment="1" applyProtection="1">
      <alignment horizontal="right"/>
    </xf>
    <xf numFmtId="2" fontId="5" fillId="3" borderId="18" xfId="0" applyNumberFormat="1" applyFont="1" applyFill="1" applyBorder="1" applyAlignment="1" applyProtection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3"/>
  <sheetViews>
    <sheetView tabSelected="1" workbookViewId="0">
      <selection activeCell="F15" sqref="F15:G15"/>
    </sheetView>
  </sheetViews>
  <sheetFormatPr defaultColWidth="11.5703125" defaultRowHeight="15"/>
  <cols>
    <col min="1" max="1" width="9.85546875" style="6" customWidth="1"/>
    <col min="2" max="3" width="10.140625" style="6" customWidth="1"/>
    <col min="4" max="4" width="1.140625" style="6" customWidth="1"/>
    <col min="5" max="5" width="9.42578125" style="6" customWidth="1"/>
    <col min="6" max="6" width="23.28515625" style="6" customWidth="1"/>
    <col min="7" max="7" width="10.28515625" style="6" customWidth="1"/>
    <col min="8" max="8" width="15.28515625" style="6" customWidth="1"/>
    <col min="9" max="9" width="11.5703125" style="6"/>
    <col min="10" max="10" width="11.5703125" style="6" customWidth="1"/>
    <col min="11" max="11" width="23.5703125" style="6" customWidth="1"/>
    <col min="12" max="14" width="11.5703125" style="6"/>
    <col min="15" max="15" width="23" style="6" customWidth="1"/>
    <col min="16" max="16384" width="11.5703125" style="6"/>
  </cols>
  <sheetData>
    <row r="1" spans="1:15" ht="21.75">
      <c r="A1" s="80" t="s">
        <v>11</v>
      </c>
      <c r="B1" s="81"/>
      <c r="C1" s="81"/>
      <c r="D1" s="81"/>
      <c r="E1" s="81"/>
      <c r="F1" s="81"/>
      <c r="G1" s="81"/>
      <c r="H1" s="82"/>
      <c r="I1" s="5"/>
      <c r="J1" s="5"/>
    </row>
    <row r="2" spans="1:15" ht="6.75" customHeight="1">
      <c r="A2" s="7"/>
      <c r="B2" s="8"/>
      <c r="C2" s="8"/>
      <c r="D2" s="8"/>
      <c r="E2" s="8"/>
      <c r="F2" s="8"/>
      <c r="G2" s="8"/>
      <c r="H2" s="9"/>
    </row>
    <row r="3" spans="1:15" ht="18">
      <c r="A3" s="10" t="s">
        <v>6</v>
      </c>
      <c r="B3" s="83" t="s">
        <v>51</v>
      </c>
      <c r="C3" s="84"/>
      <c r="D3" s="84"/>
      <c r="E3" s="85"/>
      <c r="F3" s="11" t="s">
        <v>7</v>
      </c>
      <c r="G3" s="86" t="s">
        <v>54</v>
      </c>
      <c r="H3" s="87"/>
      <c r="I3" s="12"/>
      <c r="J3" s="12"/>
    </row>
    <row r="4" spans="1:15" ht="18">
      <c r="A4" s="10"/>
      <c r="B4" s="13"/>
      <c r="C4" s="91" t="s">
        <v>39</v>
      </c>
      <c r="D4" s="92"/>
      <c r="E4" s="92"/>
      <c r="F4" s="92"/>
      <c r="G4" s="40">
        <v>15</v>
      </c>
      <c r="H4" s="39">
        <f>M24</f>
        <v>13.2</v>
      </c>
      <c r="I4" s="12"/>
      <c r="J4" s="12"/>
    </row>
    <row r="5" spans="1:15" ht="18.75" thickBot="1">
      <c r="A5" s="10" t="s">
        <v>8</v>
      </c>
      <c r="B5" s="13"/>
      <c r="C5" s="13"/>
      <c r="D5" s="13"/>
      <c r="E5" s="88" t="s">
        <v>50</v>
      </c>
      <c r="F5" s="89"/>
      <c r="G5" s="89"/>
      <c r="H5" s="90"/>
      <c r="I5" s="12"/>
      <c r="J5" s="12"/>
    </row>
    <row r="6" spans="1:15" ht="30.75" thickTop="1">
      <c r="A6" s="14" t="s">
        <v>0</v>
      </c>
      <c r="B6" s="15" t="s">
        <v>9</v>
      </c>
      <c r="C6" s="15" t="s">
        <v>10</v>
      </c>
      <c r="D6" s="16"/>
      <c r="E6" s="17" t="s">
        <v>1</v>
      </c>
      <c r="F6" s="93" t="s">
        <v>40</v>
      </c>
      <c r="G6" s="94"/>
      <c r="H6" s="15" t="s">
        <v>2</v>
      </c>
      <c r="J6" s="42" t="s">
        <v>41</v>
      </c>
      <c r="K6" s="43"/>
      <c r="L6" s="43"/>
      <c r="M6" s="43"/>
      <c r="N6" s="43"/>
      <c r="O6" s="44"/>
    </row>
    <row r="7" spans="1:15">
      <c r="A7" s="71" t="s">
        <v>53</v>
      </c>
      <c r="B7" s="2">
        <v>0.79166666666666663</v>
      </c>
      <c r="C7" s="2">
        <v>0.85416666666666663</v>
      </c>
      <c r="D7" s="18"/>
      <c r="E7" s="19">
        <f>IF(C7="","",C7-B7)</f>
        <v>6.25E-2</v>
      </c>
      <c r="F7" s="72" t="s">
        <v>52</v>
      </c>
      <c r="G7" s="72"/>
      <c r="H7" s="4"/>
      <c r="J7" s="45" t="s">
        <v>46</v>
      </c>
      <c r="K7" s="46"/>
      <c r="L7" s="47"/>
      <c r="M7" s="46"/>
      <c r="N7" s="46"/>
      <c r="O7" s="48"/>
    </row>
    <row r="8" spans="1:15">
      <c r="A8" s="2"/>
      <c r="B8" s="2"/>
      <c r="C8" s="2"/>
      <c r="D8" s="18"/>
      <c r="E8" s="19" t="str">
        <f t="shared" ref="E8:E39" si="0">IF(C8="","",C8-B8)</f>
        <v/>
      </c>
      <c r="F8" s="72"/>
      <c r="G8" s="72"/>
      <c r="H8" s="4"/>
      <c r="J8" s="45" t="s">
        <v>45</v>
      </c>
      <c r="K8" s="46"/>
      <c r="L8" s="46"/>
      <c r="M8" s="46"/>
      <c r="N8" s="46"/>
      <c r="O8" s="48"/>
    </row>
    <row r="9" spans="1:15">
      <c r="A9" s="1"/>
      <c r="B9" s="2"/>
      <c r="C9" s="2"/>
      <c r="D9" s="18"/>
      <c r="E9" s="19" t="str">
        <f t="shared" si="0"/>
        <v/>
      </c>
      <c r="F9" s="72"/>
      <c r="G9" s="72"/>
      <c r="H9" s="4"/>
      <c r="J9" s="45" t="s">
        <v>48</v>
      </c>
      <c r="K9" s="46"/>
      <c r="L9" s="46"/>
      <c r="M9" s="46"/>
      <c r="N9" s="46"/>
      <c r="O9" s="48"/>
    </row>
    <row r="10" spans="1:15">
      <c r="A10" s="1"/>
      <c r="B10" s="2"/>
      <c r="C10" s="2"/>
      <c r="D10" s="18"/>
      <c r="E10" s="19" t="str">
        <f t="shared" si="0"/>
        <v/>
      </c>
      <c r="F10" s="72"/>
      <c r="G10" s="72"/>
      <c r="H10" s="4"/>
      <c r="J10" s="45" t="s">
        <v>49</v>
      </c>
      <c r="K10" s="46"/>
      <c r="L10" s="46"/>
      <c r="M10" s="46"/>
      <c r="N10" s="46"/>
      <c r="O10" s="48"/>
    </row>
    <row r="11" spans="1:15" ht="15.75" thickBot="1">
      <c r="A11" s="1"/>
      <c r="B11" s="2"/>
      <c r="C11" s="2"/>
      <c r="D11" s="18"/>
      <c r="E11" s="19" t="str">
        <f t="shared" si="0"/>
        <v/>
      </c>
      <c r="F11" s="72"/>
      <c r="G11" s="72"/>
      <c r="H11" s="4"/>
      <c r="J11" s="45"/>
      <c r="K11" s="46"/>
      <c r="L11" s="49" t="s">
        <v>27</v>
      </c>
      <c r="M11" s="49" t="s">
        <v>18</v>
      </c>
      <c r="N11" s="46"/>
      <c r="O11" s="48"/>
    </row>
    <row r="12" spans="1:15">
      <c r="A12" s="1"/>
      <c r="B12" s="2"/>
      <c r="C12" s="2"/>
      <c r="D12" s="18"/>
      <c r="E12" s="19" t="str">
        <f t="shared" si="0"/>
        <v/>
      </c>
      <c r="F12" s="72"/>
      <c r="G12" s="72"/>
      <c r="H12" s="4"/>
      <c r="J12" s="45"/>
      <c r="K12" s="95" t="s">
        <v>22</v>
      </c>
      <c r="L12" s="57"/>
      <c r="M12" s="58">
        <f>G4</f>
        <v>15</v>
      </c>
      <c r="N12" s="59" t="s">
        <v>19</v>
      </c>
      <c r="O12" s="48"/>
    </row>
    <row r="13" spans="1:15">
      <c r="A13" s="1"/>
      <c r="B13" s="2"/>
      <c r="C13" s="2"/>
      <c r="D13" s="18"/>
      <c r="E13" s="19" t="str">
        <f t="shared" si="0"/>
        <v/>
      </c>
      <c r="F13" s="72"/>
      <c r="G13" s="72"/>
      <c r="H13" s="4"/>
      <c r="J13" s="45"/>
      <c r="K13" s="96"/>
      <c r="L13" s="60">
        <v>40</v>
      </c>
      <c r="M13" s="61">
        <f>M14*5</f>
        <v>3.5714285714285716</v>
      </c>
      <c r="N13" s="62" t="s">
        <v>20</v>
      </c>
      <c r="O13" s="48"/>
    </row>
    <row r="14" spans="1:15" ht="15.75" thickBot="1">
      <c r="A14" s="1"/>
      <c r="B14" s="2"/>
      <c r="C14" s="2"/>
      <c r="D14" s="18"/>
      <c r="E14" s="19" t="str">
        <f t="shared" si="0"/>
        <v/>
      </c>
      <c r="F14" s="72"/>
      <c r="G14" s="72"/>
      <c r="H14" s="4"/>
      <c r="J14" s="45"/>
      <c r="K14" s="63" t="s">
        <v>23</v>
      </c>
      <c r="L14" s="64">
        <f>L13/5</f>
        <v>8</v>
      </c>
      <c r="M14" s="64">
        <f>(M12*12)/J20</f>
        <v>0.7142857142857143</v>
      </c>
      <c r="N14" s="65" t="s">
        <v>25</v>
      </c>
      <c r="O14" s="48"/>
    </row>
    <row r="15" spans="1:15">
      <c r="A15" s="1"/>
      <c r="B15" s="2"/>
      <c r="C15" s="2"/>
      <c r="D15" s="18"/>
      <c r="E15" s="19" t="str">
        <f t="shared" si="0"/>
        <v/>
      </c>
      <c r="F15" s="72"/>
      <c r="G15" s="72"/>
      <c r="H15" s="4"/>
      <c r="J15" s="27"/>
      <c r="K15" s="24"/>
      <c r="L15" s="97"/>
      <c r="M15" s="97"/>
      <c r="N15" s="24"/>
      <c r="O15" s="48"/>
    </row>
    <row r="16" spans="1:15">
      <c r="A16" s="1"/>
      <c r="B16" s="2"/>
      <c r="C16" s="2"/>
      <c r="D16" s="18"/>
      <c r="E16" s="19" t="str">
        <f t="shared" si="0"/>
        <v/>
      </c>
      <c r="F16" s="72"/>
      <c r="G16" s="72"/>
      <c r="H16" s="4"/>
      <c r="J16" s="27">
        <v>365</v>
      </c>
      <c r="K16" s="24" t="s">
        <v>12</v>
      </c>
      <c r="L16" s="24"/>
      <c r="M16" s="24"/>
      <c r="N16" s="24"/>
      <c r="O16" s="48"/>
    </row>
    <row r="17" spans="1:15">
      <c r="A17" s="1"/>
      <c r="B17" s="2"/>
      <c r="C17" s="2"/>
      <c r="D17" s="18"/>
      <c r="E17" s="19" t="str">
        <f t="shared" si="0"/>
        <v/>
      </c>
      <c r="F17" s="72"/>
      <c r="G17" s="72"/>
      <c r="H17" s="4"/>
      <c r="J17" s="27">
        <v>-52</v>
      </c>
      <c r="K17" s="24" t="s">
        <v>13</v>
      </c>
      <c r="L17" s="24"/>
      <c r="M17" s="24"/>
      <c r="N17" s="24"/>
      <c r="O17" s="48"/>
    </row>
    <row r="18" spans="1:15">
      <c r="A18" s="1"/>
      <c r="B18" s="2"/>
      <c r="C18" s="2"/>
      <c r="D18" s="18"/>
      <c r="E18" s="19" t="str">
        <f t="shared" si="0"/>
        <v/>
      </c>
      <c r="F18" s="72"/>
      <c r="G18" s="72"/>
      <c r="H18" s="4"/>
      <c r="J18" s="27">
        <v>-52</v>
      </c>
      <c r="K18" s="24" t="s">
        <v>14</v>
      </c>
      <c r="L18" s="24"/>
      <c r="M18" s="24"/>
      <c r="N18" s="24"/>
      <c r="O18" s="48"/>
    </row>
    <row r="19" spans="1:15">
      <c r="A19" s="3"/>
      <c r="B19" s="3"/>
      <c r="C19" s="3"/>
      <c r="D19" s="18"/>
      <c r="E19" s="19" t="str">
        <f t="shared" si="0"/>
        <v/>
      </c>
      <c r="F19" s="72"/>
      <c r="G19" s="72"/>
      <c r="H19" s="4"/>
      <c r="J19" s="27">
        <v>-9</v>
      </c>
      <c r="K19" s="24" t="s">
        <v>15</v>
      </c>
      <c r="L19" s="24"/>
      <c r="M19" s="24"/>
      <c r="N19" s="24"/>
      <c r="O19" s="48"/>
    </row>
    <row r="20" spans="1:15">
      <c r="A20" s="3"/>
      <c r="B20" s="3"/>
      <c r="C20" s="3"/>
      <c r="D20" s="18"/>
      <c r="E20" s="19" t="str">
        <f t="shared" si="0"/>
        <v/>
      </c>
      <c r="F20" s="72"/>
      <c r="G20" s="72"/>
      <c r="H20" s="4"/>
      <c r="J20" s="28">
        <f>SUM(J16:J19)</f>
        <v>252</v>
      </c>
      <c r="K20" s="29" t="s">
        <v>16</v>
      </c>
      <c r="L20" s="68">
        <f>J20*L14</f>
        <v>2016</v>
      </c>
      <c r="M20" s="68">
        <f>M12*12</f>
        <v>180</v>
      </c>
      <c r="N20" s="29" t="s">
        <v>26</v>
      </c>
      <c r="O20" s="48"/>
    </row>
    <row r="21" spans="1:15">
      <c r="A21" s="3"/>
      <c r="B21" s="3"/>
      <c r="C21" s="3"/>
      <c r="D21" s="18"/>
      <c r="E21" s="19" t="str">
        <f t="shared" si="0"/>
        <v/>
      </c>
      <c r="F21" s="72"/>
      <c r="G21" s="72"/>
      <c r="H21" s="4"/>
      <c r="J21" s="27">
        <v>-30</v>
      </c>
      <c r="K21" s="31" t="s">
        <v>17</v>
      </c>
      <c r="L21" s="69">
        <f>J21*L14</f>
        <v>-240</v>
      </c>
      <c r="M21" s="69">
        <f>J21*M14</f>
        <v>-21.428571428571431</v>
      </c>
      <c r="N21" s="30" t="s">
        <v>26</v>
      </c>
      <c r="O21" s="48"/>
    </row>
    <row r="22" spans="1:15">
      <c r="A22" s="3"/>
      <c r="B22" s="3"/>
      <c r="C22" s="3"/>
      <c r="D22" s="18"/>
      <c r="E22" s="19"/>
      <c r="F22" s="72"/>
      <c r="G22" s="72"/>
      <c r="H22" s="4"/>
      <c r="J22" s="32">
        <f>J21/J20*(-1)</f>
        <v>0.11904761904761904</v>
      </c>
      <c r="K22" s="70" t="s">
        <v>44</v>
      </c>
      <c r="L22" s="33">
        <f>L21/L20*(-1)</f>
        <v>0.11904761904761904</v>
      </c>
      <c r="M22" s="33">
        <f>M21/M20*(-1)</f>
        <v>0.11904761904761905</v>
      </c>
      <c r="N22" s="30"/>
      <c r="O22" s="48"/>
    </row>
    <row r="23" spans="1:15">
      <c r="A23" s="3"/>
      <c r="B23" s="3"/>
      <c r="C23" s="3"/>
      <c r="D23" s="18"/>
      <c r="E23" s="19" t="str">
        <f t="shared" si="0"/>
        <v/>
      </c>
      <c r="F23" s="72"/>
      <c r="G23" s="72"/>
      <c r="H23" s="4"/>
      <c r="J23" s="28">
        <f>J20+J21</f>
        <v>222</v>
      </c>
      <c r="K23" s="29" t="s">
        <v>21</v>
      </c>
      <c r="L23" s="68">
        <f>L20+L21</f>
        <v>1776</v>
      </c>
      <c r="M23" s="68">
        <f>J23*M14</f>
        <v>158.57142857142858</v>
      </c>
      <c r="N23" s="29" t="s">
        <v>26</v>
      </c>
      <c r="O23" s="48"/>
    </row>
    <row r="24" spans="1:15">
      <c r="A24" s="3"/>
      <c r="B24" s="3"/>
      <c r="C24" s="3"/>
      <c r="D24" s="18"/>
      <c r="E24" s="19" t="str">
        <f t="shared" si="0"/>
        <v/>
      </c>
      <c r="F24" s="72"/>
      <c r="G24" s="72"/>
      <c r="H24" s="4"/>
      <c r="J24" s="27"/>
      <c r="K24" s="24"/>
      <c r="L24" s="29"/>
      <c r="M24" s="66">
        <f>ROUND(M23/12,1)</f>
        <v>13.2</v>
      </c>
      <c r="N24" s="34" t="s">
        <v>24</v>
      </c>
      <c r="O24" s="35"/>
    </row>
    <row r="25" spans="1:15">
      <c r="A25" s="3"/>
      <c r="B25" s="3"/>
      <c r="C25" s="3"/>
      <c r="D25" s="18"/>
      <c r="E25" s="19" t="str">
        <f t="shared" si="0"/>
        <v/>
      </c>
      <c r="F25" s="72"/>
      <c r="G25" s="72"/>
      <c r="H25" s="4"/>
      <c r="J25" s="27"/>
      <c r="K25" s="24"/>
      <c r="L25" s="24"/>
      <c r="M25" s="67">
        <f>ROUND(M14,1)</f>
        <v>0.7</v>
      </c>
      <c r="N25" s="36" t="s">
        <v>42</v>
      </c>
      <c r="O25" s="37"/>
    </row>
    <row r="26" spans="1:15">
      <c r="A26" s="3"/>
      <c r="B26" s="3"/>
      <c r="C26" s="3"/>
      <c r="D26" s="18"/>
      <c r="E26" s="19" t="str">
        <f t="shared" si="0"/>
        <v/>
      </c>
      <c r="F26" s="72"/>
      <c r="G26" s="72"/>
      <c r="H26" s="4"/>
      <c r="J26" s="45"/>
      <c r="K26" s="46"/>
      <c r="L26" s="46"/>
      <c r="M26" s="46"/>
      <c r="N26" s="46"/>
      <c r="O26" s="48"/>
    </row>
    <row r="27" spans="1:15">
      <c r="A27" s="3"/>
      <c r="B27" s="3"/>
      <c r="C27" s="3"/>
      <c r="D27" s="18"/>
      <c r="E27" s="19" t="str">
        <f t="shared" si="0"/>
        <v/>
      </c>
      <c r="F27" s="72"/>
      <c r="G27" s="72"/>
      <c r="H27" s="4"/>
      <c r="J27" s="45"/>
      <c r="K27" s="50" t="s">
        <v>34</v>
      </c>
      <c r="L27" s="46"/>
      <c r="M27" s="46"/>
      <c r="N27" s="46"/>
      <c r="O27" s="48"/>
    </row>
    <row r="28" spans="1:15">
      <c r="A28" s="3"/>
      <c r="B28" s="3"/>
      <c r="C28" s="3"/>
      <c r="D28" s="18"/>
      <c r="E28" s="19" t="str">
        <f t="shared" si="0"/>
        <v/>
      </c>
      <c r="F28" s="72"/>
      <c r="G28" s="72"/>
      <c r="H28" s="4"/>
      <c r="J28" s="45"/>
      <c r="K28" s="46" t="s">
        <v>28</v>
      </c>
      <c r="L28" s="51">
        <f>M12</f>
        <v>15</v>
      </c>
      <c r="M28" s="46" t="s">
        <v>29</v>
      </c>
      <c r="N28" s="46"/>
      <c r="O28" s="48"/>
    </row>
    <row r="29" spans="1:15">
      <c r="A29" s="3"/>
      <c r="B29" s="3"/>
      <c r="C29" s="3"/>
      <c r="D29" s="18"/>
      <c r="E29" s="19" t="str">
        <f t="shared" si="0"/>
        <v/>
      </c>
      <c r="F29" s="72"/>
      <c r="G29" s="72"/>
      <c r="H29" s="4"/>
      <c r="J29" s="45"/>
      <c r="K29" s="46" t="s">
        <v>30</v>
      </c>
      <c r="L29" s="46"/>
      <c r="M29" s="52">
        <f>M24</f>
        <v>13.2</v>
      </c>
      <c r="N29" s="46" t="s">
        <v>31</v>
      </c>
      <c r="O29" s="48"/>
    </row>
    <row r="30" spans="1:15" ht="15.75" thickBot="1">
      <c r="A30" s="3"/>
      <c r="B30" s="3"/>
      <c r="C30" s="3"/>
      <c r="D30" s="18"/>
      <c r="E30" s="19" t="str">
        <f t="shared" si="0"/>
        <v/>
      </c>
      <c r="F30" s="72"/>
      <c r="G30" s="72"/>
      <c r="H30" s="4"/>
      <c r="J30" s="53"/>
      <c r="K30" s="54" t="s">
        <v>33</v>
      </c>
      <c r="L30" s="54"/>
      <c r="M30" s="55">
        <f>M25</f>
        <v>0.7</v>
      </c>
      <c r="N30" s="54" t="s">
        <v>32</v>
      </c>
      <c r="O30" s="56"/>
    </row>
    <row r="31" spans="1:15" ht="15.75" thickTop="1">
      <c r="A31" s="3"/>
      <c r="B31" s="3"/>
      <c r="C31" s="3"/>
      <c r="D31" s="18"/>
      <c r="E31" s="19" t="str">
        <f t="shared" si="0"/>
        <v/>
      </c>
      <c r="F31" s="72"/>
      <c r="G31" s="72"/>
      <c r="H31" s="4"/>
    </row>
    <row r="32" spans="1:15">
      <c r="A32" s="3"/>
      <c r="B32" s="3"/>
      <c r="C32" s="3"/>
      <c r="D32" s="18"/>
      <c r="E32" s="19" t="str">
        <f t="shared" si="0"/>
        <v/>
      </c>
      <c r="F32" s="72"/>
      <c r="G32" s="72"/>
      <c r="H32" s="4"/>
    </row>
    <row r="33" spans="1:10">
      <c r="A33" s="3"/>
      <c r="B33" s="3"/>
      <c r="C33" s="3"/>
      <c r="D33" s="18"/>
      <c r="E33" s="19" t="str">
        <f t="shared" si="0"/>
        <v/>
      </c>
      <c r="F33" s="72"/>
      <c r="G33" s="72"/>
      <c r="H33" s="4"/>
    </row>
    <row r="34" spans="1:10">
      <c r="A34" s="3"/>
      <c r="B34" s="3"/>
      <c r="C34" s="3"/>
      <c r="D34" s="18"/>
      <c r="E34" s="19" t="str">
        <f t="shared" si="0"/>
        <v/>
      </c>
      <c r="F34" s="72"/>
      <c r="G34" s="72"/>
      <c r="H34" s="4"/>
    </row>
    <row r="35" spans="1:10">
      <c r="A35" s="3"/>
      <c r="B35" s="3"/>
      <c r="C35" s="3"/>
      <c r="D35" s="18"/>
      <c r="E35" s="19" t="str">
        <f t="shared" si="0"/>
        <v/>
      </c>
      <c r="F35" s="72"/>
      <c r="G35" s="72"/>
      <c r="H35" s="4"/>
    </row>
    <row r="36" spans="1:10">
      <c r="A36" s="3"/>
      <c r="B36" s="3"/>
      <c r="C36" s="3"/>
      <c r="D36" s="18"/>
      <c r="E36" s="19" t="str">
        <f t="shared" si="0"/>
        <v/>
      </c>
      <c r="F36" s="72"/>
      <c r="G36" s="72"/>
      <c r="H36" s="4"/>
    </row>
    <row r="37" spans="1:10">
      <c r="A37" s="3"/>
      <c r="B37" s="3"/>
      <c r="C37" s="3"/>
      <c r="D37" s="18"/>
      <c r="E37" s="19" t="str">
        <f t="shared" si="0"/>
        <v/>
      </c>
      <c r="F37" s="72"/>
      <c r="G37" s="72"/>
      <c r="H37" s="4"/>
    </row>
    <row r="38" spans="1:10">
      <c r="A38" s="3"/>
      <c r="B38" s="3"/>
      <c r="C38" s="3"/>
      <c r="D38" s="18"/>
      <c r="E38" s="19" t="str">
        <f t="shared" si="0"/>
        <v/>
      </c>
      <c r="F38" s="72"/>
      <c r="G38" s="72"/>
      <c r="H38" s="4"/>
    </row>
    <row r="39" spans="1:10">
      <c r="A39" s="3"/>
      <c r="B39" s="3"/>
      <c r="C39" s="3"/>
      <c r="D39" s="18"/>
      <c r="E39" s="19" t="str">
        <f t="shared" si="0"/>
        <v/>
      </c>
      <c r="F39" s="72"/>
      <c r="G39" s="72"/>
      <c r="H39" s="4"/>
    </row>
    <row r="40" spans="1:10">
      <c r="A40" s="98"/>
      <c r="B40" s="98"/>
      <c r="C40" s="98"/>
      <c r="D40" s="98"/>
      <c r="E40" s="75">
        <f>SUM(E7:E39)</f>
        <v>6.25E-2</v>
      </c>
      <c r="F40" s="78" t="s">
        <v>35</v>
      </c>
      <c r="G40" s="79"/>
      <c r="H40" s="20">
        <f>M12</f>
        <v>15</v>
      </c>
    </row>
    <row r="41" spans="1:10">
      <c r="A41" s="98"/>
      <c r="B41" s="98"/>
      <c r="C41" s="98"/>
      <c r="D41" s="98"/>
      <c r="E41" s="76"/>
      <c r="F41" s="78" t="s">
        <v>37</v>
      </c>
      <c r="G41" s="79"/>
      <c r="H41" s="20">
        <f>H40-H42</f>
        <v>1.8000000000000007</v>
      </c>
    </row>
    <row r="42" spans="1:10" ht="15.75">
      <c r="A42" s="98"/>
      <c r="B42" s="98"/>
      <c r="C42" s="98"/>
      <c r="D42" s="98"/>
      <c r="E42" s="77"/>
      <c r="F42" s="73" t="s">
        <v>43</v>
      </c>
      <c r="G42" s="74"/>
      <c r="H42" s="41">
        <f>M24</f>
        <v>13.2</v>
      </c>
    </row>
    <row r="43" spans="1:10">
      <c r="A43" s="98"/>
      <c r="B43" s="98"/>
      <c r="C43" s="98"/>
      <c r="D43" s="98"/>
      <c r="E43" s="101">
        <f>(E40*60*24)/60</f>
        <v>1.5</v>
      </c>
      <c r="F43" s="21" t="s">
        <v>38</v>
      </c>
      <c r="G43" s="22">
        <f>COUNTIF(F7:G39,"krank")</f>
        <v>0</v>
      </c>
      <c r="H43" s="38">
        <f>ROUND(G43*M25,1)</f>
        <v>0</v>
      </c>
    </row>
    <row r="44" spans="1:10" ht="15.75">
      <c r="A44" s="98"/>
      <c r="B44" s="98"/>
      <c r="C44" s="98"/>
      <c r="D44" s="98"/>
      <c r="E44" s="102"/>
      <c r="F44" s="99" t="s">
        <v>47</v>
      </c>
      <c r="G44" s="100"/>
      <c r="H44" s="41">
        <f>E43+H43</f>
        <v>1.5</v>
      </c>
    </row>
    <row r="45" spans="1:10" ht="12" customHeight="1">
      <c r="A45" s="98"/>
      <c r="B45" s="98"/>
      <c r="C45" s="98"/>
      <c r="D45" s="98"/>
      <c r="E45" s="103"/>
      <c r="F45" s="99" t="s">
        <v>36</v>
      </c>
      <c r="G45" s="100"/>
      <c r="H45" s="41">
        <f>H44-H42</f>
        <v>-11.7</v>
      </c>
      <c r="I45" s="23"/>
      <c r="J45" s="23"/>
    </row>
    <row r="46" spans="1:10">
      <c r="A46" s="24"/>
      <c r="B46" s="24"/>
      <c r="C46" s="24"/>
      <c r="D46" s="24"/>
      <c r="E46" s="24"/>
      <c r="F46" s="24"/>
      <c r="G46" s="24"/>
      <c r="H46" s="24"/>
    </row>
    <row r="47" spans="1:10">
      <c r="A47" s="24"/>
      <c r="B47" s="24"/>
      <c r="C47" s="24"/>
      <c r="D47" s="24"/>
      <c r="E47" s="24"/>
      <c r="F47" s="24"/>
      <c r="G47" s="24"/>
      <c r="H47" s="24"/>
    </row>
    <row r="48" spans="1:10" ht="18">
      <c r="A48" s="24"/>
      <c r="B48" s="24"/>
      <c r="D48" s="25" t="s">
        <v>3</v>
      </c>
      <c r="E48" s="24"/>
      <c r="F48" s="26" t="s">
        <v>5</v>
      </c>
      <c r="G48" s="26"/>
      <c r="H48" s="24"/>
    </row>
    <row r="49" spans="1:8" ht="5.25" customHeight="1">
      <c r="A49" s="24"/>
      <c r="B49" s="24"/>
      <c r="D49" s="25"/>
      <c r="E49" s="24"/>
      <c r="F49" s="26"/>
      <c r="G49" s="26"/>
      <c r="H49" s="24"/>
    </row>
    <row r="50" spans="1:8" ht="18">
      <c r="A50" s="24"/>
      <c r="B50" s="24"/>
      <c r="C50" s="24"/>
      <c r="D50" s="25" t="s">
        <v>4</v>
      </c>
      <c r="E50" s="24"/>
      <c r="F50" s="26" t="s">
        <v>5</v>
      </c>
      <c r="G50" s="26"/>
      <c r="H50" s="24"/>
    </row>
    <row r="51" spans="1:8">
      <c r="A51" s="24"/>
      <c r="B51" s="24"/>
      <c r="C51" s="24"/>
      <c r="D51" s="24"/>
      <c r="E51" s="24"/>
      <c r="F51" s="24"/>
      <c r="G51" s="24"/>
      <c r="H51" s="24"/>
    </row>
    <row r="52" spans="1:8">
      <c r="A52" s="24"/>
      <c r="B52" s="24"/>
      <c r="C52" s="24"/>
      <c r="D52" s="24"/>
      <c r="E52" s="24"/>
      <c r="F52" s="24"/>
      <c r="G52" s="24"/>
      <c r="H52" s="24"/>
    </row>
    <row r="53" spans="1:8">
      <c r="A53" s="24"/>
      <c r="B53" s="24"/>
      <c r="C53" s="24"/>
      <c r="D53" s="24"/>
      <c r="E53" s="24"/>
      <c r="F53" s="24"/>
      <c r="G53" s="24"/>
      <c r="H53" s="24"/>
    </row>
  </sheetData>
  <sheetProtection sheet="1" objects="1" scenarios="1" selectLockedCells="1"/>
  <mergeCells count="49">
    <mergeCell ref="K12:K13"/>
    <mergeCell ref="L15:M15"/>
    <mergeCell ref="F26:G26"/>
    <mergeCell ref="A40:D45"/>
    <mergeCell ref="F44:G44"/>
    <mergeCell ref="F45:G45"/>
    <mergeCell ref="F16:G16"/>
    <mergeCell ref="F17:G17"/>
    <mergeCell ref="F18:G18"/>
    <mergeCell ref="F19:G19"/>
    <mergeCell ref="F20:G20"/>
    <mergeCell ref="F21:G21"/>
    <mergeCell ref="F23:G23"/>
    <mergeCell ref="F24:G24"/>
    <mergeCell ref="F25:G25"/>
    <mergeCell ref="E43:E45"/>
    <mergeCell ref="A1:H1"/>
    <mergeCell ref="B3:E3"/>
    <mergeCell ref="G3:H3"/>
    <mergeCell ref="F12:G12"/>
    <mergeCell ref="F13:G13"/>
    <mergeCell ref="E5:H5"/>
    <mergeCell ref="C4:F4"/>
    <mergeCell ref="F6:G6"/>
    <mergeCell ref="F7:G7"/>
    <mergeCell ref="F8:G8"/>
    <mergeCell ref="F10:G10"/>
    <mergeCell ref="F11:G11"/>
    <mergeCell ref="F9:G9"/>
    <mergeCell ref="F14:G14"/>
    <mergeCell ref="F15:G15"/>
    <mergeCell ref="F34:G34"/>
    <mergeCell ref="F35:G35"/>
    <mergeCell ref="F33:G33"/>
    <mergeCell ref="F22:G22"/>
    <mergeCell ref="F29:G29"/>
    <mergeCell ref="F30:G30"/>
    <mergeCell ref="F31:G31"/>
    <mergeCell ref="F32:G32"/>
    <mergeCell ref="F27:G27"/>
    <mergeCell ref="F36:G36"/>
    <mergeCell ref="F42:G42"/>
    <mergeCell ref="E40:E42"/>
    <mergeCell ref="F28:G28"/>
    <mergeCell ref="F41:G41"/>
    <mergeCell ref="F40:G40"/>
    <mergeCell ref="F37:G37"/>
    <mergeCell ref="F38:G38"/>
    <mergeCell ref="F39:G39"/>
  </mergeCells>
  <pageMargins left="0.70866141732283472" right="0.70866141732283472" top="0.78740157480314965" bottom="0.78740157480314965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Hiwi-Stundenzettel</vt:lpstr>
      <vt:lpstr>'Hiwi-Stundenzettel'!Print_Area</vt:lpstr>
    </vt:vector>
  </TitlesOfParts>
  <Company>TU Braunschweig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jurischka</dc:creator>
  <cp:lastModifiedBy>HP</cp:lastModifiedBy>
  <cp:lastPrinted>2024-07-08T08:27:44Z</cp:lastPrinted>
  <dcterms:created xsi:type="dcterms:W3CDTF">2010-03-03T12:13:20Z</dcterms:created>
  <dcterms:modified xsi:type="dcterms:W3CDTF">2025-07-04T18:12:33Z</dcterms:modified>
</cp:coreProperties>
</file>