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erry\OneDrive\文件\GitHub\download-racing-result\"/>
    </mc:Choice>
  </mc:AlternateContent>
  <xr:revisionPtr revIDLastSave="0" documentId="13_ncr:1_{928A07AC-9ED5-4FAF-BAA5-CA313DF3C856}" xr6:coauthVersionLast="47" xr6:coauthVersionMax="47" xr10:uidLastSave="{00000000-0000-0000-0000-000000000000}"/>
  <bookViews>
    <workbookView xWindow="-120" yWindow="-120" windowWidth="29040" windowHeight="15720" activeTab="10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工作表1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1" l="1" a="1"/>
  <c r="P2" i="11"/>
  <c r="L3" i="11"/>
  <c r="L4" i="11"/>
  <c r="L5" i="11"/>
  <c r="L6" i="11"/>
  <c r="L7" i="11"/>
  <c r="L8" i="11"/>
  <c r="L9" i="11"/>
  <c r="L10" i="11"/>
  <c r="L11" i="11"/>
  <c r="L12" i="11"/>
  <c r="L2" i="11"/>
  <c r="N3" i="11" a="1"/>
  <c r="O4" i="11" a="1"/>
  <c r="P5" i="11" a="1"/>
  <c r="N7" i="11" a="1"/>
  <c r="O8" i="11" a="1"/>
  <c r="P9" i="11" a="1"/>
  <c r="P4" i="11" a="1"/>
  <c r="N10" i="11" a="1"/>
  <c r="N9" i="11" a="1"/>
  <c r="O3" i="11" a="1"/>
  <c r="N6" i="11" a="1"/>
  <c r="O7" i="11" a="1"/>
  <c r="P8" i="11" a="1"/>
  <c r="O11" i="11" a="1"/>
  <c r="P12" i="11" a="1"/>
  <c r="P11" i="11" a="1"/>
  <c r="N5" i="11" a="1"/>
  <c r="P7" i="11" a="1"/>
  <c r="N11" i="11" a="1"/>
  <c r="P3" i="11" a="1"/>
  <c r="O6" i="11" a="1"/>
  <c r="O10" i="11" a="1"/>
  <c r="O5" i="11" a="1"/>
  <c r="P10" i="11" a="1"/>
  <c r="O12" i="11" a="1"/>
  <c r="N4" i="11" a="1"/>
  <c r="P6" i="11" a="1"/>
  <c r="N8" i="11" a="1"/>
  <c r="O9" i="11" a="1"/>
  <c r="N12" i="11" a="1"/>
  <c r="O2" i="11" a="1"/>
  <c r="N2" i="11" a="1"/>
  <c r="M3" i="11" a="1"/>
  <c r="M7" i="11" a="1"/>
  <c r="M11" i="11" a="1"/>
  <c r="M9" i="11" a="1"/>
  <c r="M12" i="11" a="1"/>
  <c r="M4" i="11" a="1"/>
  <c r="M8" i="11" a="1"/>
  <c r="M5" i="11" a="1"/>
  <c r="M10" i="11" a="1"/>
  <c r="M6" i="11" a="1"/>
  <c r="M2" i="11" a="1"/>
  <c r="H3" i="11" a="1"/>
  <c r="I3" i="11" a="1"/>
  <c r="H4" i="11" a="1"/>
  <c r="H6" i="11" a="1"/>
  <c r="H8" i="11" a="1"/>
  <c r="H10" i="11" a="1"/>
  <c r="I10" i="11" a="1"/>
  <c r="H9" i="11" a="1"/>
  <c r="I7" i="11" a="1"/>
  <c r="I11" i="11" a="1"/>
  <c r="I4" i="11" a="1"/>
  <c r="I6" i="11" a="1"/>
  <c r="I8" i="11" a="1"/>
  <c r="H5" i="11" a="1"/>
  <c r="H7" i="11" a="1"/>
  <c r="H11" i="11" a="1"/>
  <c r="I5" i="11" a="1"/>
  <c r="I9" i="11" a="1"/>
  <c r="I2" i="11" a="1"/>
  <c r="H2" i="11" a="1"/>
  <c r="G7" i="11" a="1"/>
  <c r="G4" i="11" a="1"/>
  <c r="G8" i="11" a="1"/>
  <c r="G9" i="11" a="1"/>
  <c r="G5" i="11" a="1"/>
  <c r="G6" i="11" a="1"/>
  <c r="G10" i="11" a="1"/>
  <c r="G3" i="11" a="1"/>
  <c r="G11" i="11" a="1"/>
  <c r="G2" i="11" a="1"/>
  <c r="F3" i="11" a="1"/>
  <c r="F8" i="11" a="1"/>
  <c r="F4" i="11" a="1"/>
  <c r="F9" i="11" a="1"/>
  <c r="F5" i="11" a="1"/>
  <c r="F6" i="11" a="1"/>
  <c r="F10" i="11" a="1"/>
  <c r="F7" i="11" a="1"/>
  <c r="F11" i="11" a="1"/>
  <c r="F2" i="11" a="1"/>
  <c r="E3" i="11"/>
  <c r="E4" i="11"/>
  <c r="E11" i="11"/>
  <c r="E5" i="11"/>
  <c r="E6" i="11"/>
  <c r="E7" i="11"/>
  <c r="E8" i="11"/>
  <c r="E9" i="11"/>
  <c r="E10" i="11"/>
  <c r="E2" i="11"/>
  <c r="D3" i="11"/>
  <c r="D11" i="11"/>
  <c r="D9" i="11"/>
  <c r="D4" i="11"/>
  <c r="D10" i="11"/>
  <c r="D5" i="11"/>
  <c r="D6" i="11"/>
  <c r="D7" i="11"/>
  <c r="D8" i="11"/>
  <c r="D2" i="11"/>
  <c r="C3" i="11" a="1"/>
  <c r="C7" i="11" a="1"/>
  <c r="C11" i="11" a="1"/>
  <c r="C8" i="11" a="1"/>
  <c r="C9" i="11" a="1"/>
  <c r="C4" i="11" a="1"/>
  <c r="C5" i="11" a="1"/>
  <c r="C10" i="11" a="1"/>
  <c r="C6" i="11" a="1"/>
  <c r="C2" i="11" a="1"/>
  <c r="B3" i="11" a="1"/>
  <c r="B7" i="11" a="1"/>
  <c r="B11" i="11" a="1"/>
  <c r="B8" i="11" a="1"/>
  <c r="B4" i="11" a="1"/>
  <c r="B5" i="11" a="1"/>
  <c r="B9" i="11" a="1"/>
  <c r="B6" i="11" a="1"/>
  <c r="B10" i="11" a="1"/>
  <c r="B2" i="11" a="1"/>
  <c r="N12" i="11" l="1"/>
  <c r="O9" i="11"/>
  <c r="N8" i="11"/>
  <c r="P6" i="11"/>
  <c r="N4" i="11"/>
  <c r="O12" i="11"/>
  <c r="P10" i="11"/>
  <c r="O5" i="11"/>
  <c r="O10" i="11"/>
  <c r="O6" i="11"/>
  <c r="P3" i="11"/>
  <c r="N11" i="11"/>
  <c r="P7" i="11"/>
  <c r="N5" i="11"/>
  <c r="P11" i="11"/>
  <c r="P12" i="11"/>
  <c r="O11" i="11"/>
  <c r="P8" i="11"/>
  <c r="O7" i="11"/>
  <c r="N6" i="11"/>
  <c r="O3" i="11"/>
  <c r="N9" i="11"/>
  <c r="N10" i="11"/>
  <c r="P4" i="11"/>
  <c r="P9" i="11"/>
  <c r="O8" i="11"/>
  <c r="N7" i="11"/>
  <c r="P5" i="11"/>
  <c r="O4" i="11"/>
  <c r="N3" i="11"/>
  <c r="O2" i="11"/>
  <c r="N2" i="11"/>
  <c r="M6" i="11"/>
  <c r="M10" i="11"/>
  <c r="M5" i="11"/>
  <c r="M8" i="11"/>
  <c r="M4" i="11"/>
  <c r="M12" i="11"/>
  <c r="M9" i="11"/>
  <c r="M11" i="11"/>
  <c r="M7" i="11"/>
  <c r="M3" i="11"/>
  <c r="M2" i="11"/>
  <c r="I9" i="11"/>
  <c r="I5" i="11"/>
  <c r="H11" i="11"/>
  <c r="H7" i="11"/>
  <c r="H5" i="11"/>
  <c r="I8" i="11"/>
  <c r="I6" i="11"/>
  <c r="I4" i="11"/>
  <c r="I11" i="11"/>
  <c r="I7" i="11"/>
  <c r="H9" i="11"/>
  <c r="I10" i="11"/>
  <c r="H10" i="11"/>
  <c r="H8" i="11"/>
  <c r="H6" i="11"/>
  <c r="H4" i="11"/>
  <c r="I3" i="11"/>
  <c r="H3" i="11"/>
  <c r="I2" i="11"/>
  <c r="H2" i="11"/>
  <c r="G11" i="11"/>
  <c r="G3" i="11"/>
  <c r="G10" i="11"/>
  <c r="G6" i="11"/>
  <c r="G5" i="11"/>
  <c r="G9" i="11"/>
  <c r="G8" i="11"/>
  <c r="G4" i="11"/>
  <c r="G7" i="11"/>
  <c r="G2" i="11"/>
  <c r="F11" i="11"/>
  <c r="F7" i="11"/>
  <c r="F10" i="11"/>
  <c r="F6" i="11"/>
  <c r="F5" i="11"/>
  <c r="F9" i="11"/>
  <c r="F4" i="11"/>
  <c r="F8" i="11"/>
  <c r="F3" i="11"/>
  <c r="F2" i="11"/>
  <c r="C6" i="11"/>
  <c r="C10" i="11"/>
  <c r="C5" i="11"/>
  <c r="C4" i="11"/>
  <c r="C9" i="11"/>
  <c r="C8" i="11"/>
  <c r="C11" i="11"/>
  <c r="C7" i="11"/>
  <c r="C3" i="11"/>
  <c r="C2" i="11"/>
  <c r="B10" i="11"/>
  <c r="B6" i="11"/>
  <c r="B9" i="11"/>
  <c r="B5" i="11"/>
  <c r="B4" i="11"/>
  <c r="B8" i="11"/>
  <c r="B11" i="11"/>
  <c r="B7" i="11"/>
  <c r="B3" i="11"/>
  <c r="B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<sst xmlns="http://schemas.openxmlformats.org/spreadsheetml/2006/main" count="1219" uniqueCount="348">
  <si>
    <t>場次</t>
  </si>
  <si>
    <t>班次</t>
  </si>
  <si>
    <t>路程</t>
  </si>
  <si>
    <t>馬匹編號</t>
  </si>
  <si>
    <t>馬名</t>
  </si>
  <si>
    <t>騎師</t>
  </si>
  <si>
    <t>練馬師</t>
  </si>
  <si>
    <t>評分</t>
  </si>
  <si>
    <t>上次日期</t>
  </si>
  <si>
    <t>上賽距今日數</t>
  </si>
  <si>
    <t>上次班次</t>
  </si>
  <si>
    <t>上次場地狀況</t>
  </si>
  <si>
    <t>負磅</t>
  </si>
  <si>
    <t>上次負磅</t>
  </si>
  <si>
    <t>上次負磅 +/-</t>
  </si>
  <si>
    <t>檔位</t>
  </si>
  <si>
    <t>上次檔位</t>
  </si>
  <si>
    <t>上次檔位 +/-</t>
  </si>
  <si>
    <t>最佳時間</t>
  </si>
  <si>
    <t>近2次較快完成秒速</t>
  </si>
  <si>
    <t>彎位400</t>
  </si>
  <si>
    <t>近2次較快完成最後 400</t>
  </si>
  <si>
    <t>近2次較快完成最後 800</t>
  </si>
  <si>
    <t xml:space="preserve"> 第五班</t>
  </si>
  <si>
    <t>鐵甲驌龍</t>
  </si>
  <si>
    <t xml:space="preserve">
鍾易禮 (-2)
</t>
  </si>
  <si>
    <t>告東尼</t>
  </si>
  <si>
    <t>2025/09/14</t>
  </si>
  <si>
    <t xml:space="preserve">第四班 </t>
  </si>
  <si>
    <t>好地至快地</t>
  </si>
  <si>
    <t>志在福星</t>
  </si>
  <si>
    <t xml:space="preserve">
布文
</t>
  </si>
  <si>
    <t>韋達</t>
  </si>
  <si>
    <t xml:space="preserve">第五班 </t>
  </si>
  <si>
    <t>1.21.48</t>
  </si>
  <si>
    <t>宇宙之光</t>
  </si>
  <si>
    <t xml:space="preserve">
奧爾民
</t>
  </si>
  <si>
    <t>徐雨石</t>
  </si>
  <si>
    <t>2025/01/05</t>
  </si>
  <si>
    <t>好地</t>
  </si>
  <si>
    <t>1.22.92</t>
  </si>
  <si>
    <t>威威父子</t>
  </si>
  <si>
    <t xml:space="preserve">
潘頓
</t>
  </si>
  <si>
    <t>賀賢</t>
  </si>
  <si>
    <t>1.21.89</t>
  </si>
  <si>
    <t>龍又生</t>
  </si>
  <si>
    <t xml:space="preserve">
希威森
</t>
  </si>
  <si>
    <t>呂健威</t>
  </si>
  <si>
    <t>2025/07/05</t>
  </si>
  <si>
    <t>1.22.29</t>
  </si>
  <si>
    <t>添喜運</t>
  </si>
  <si>
    <t xml:space="preserve">
艾兆禮
</t>
  </si>
  <si>
    <t>伍鵬志</t>
  </si>
  <si>
    <t>1.21.65</t>
  </si>
  <si>
    <t>宇宙動力</t>
  </si>
  <si>
    <t xml:space="preserve">
梁家俊
</t>
  </si>
  <si>
    <t>鄭俊偉</t>
  </si>
  <si>
    <t>2025/06/08</t>
  </si>
  <si>
    <t>1.23.43</t>
  </si>
  <si>
    <t>熊噹噹</t>
  </si>
  <si>
    <t xml:space="preserve">
金誠剛
</t>
  </si>
  <si>
    <t>蘇偉賢</t>
  </si>
  <si>
    <t>1.21.68</t>
  </si>
  <si>
    <t>競駿天下</t>
  </si>
  <si>
    <t xml:space="preserve">
田泰安
</t>
  </si>
  <si>
    <t>桂福特</t>
  </si>
  <si>
    <t>2025/07/13</t>
  </si>
  <si>
    <t>1.22.10</t>
  </si>
  <si>
    <t>幻影旋風</t>
  </si>
  <si>
    <t xml:space="preserve">
周俊樂 (-2)
</t>
  </si>
  <si>
    <t>丁冠豪</t>
  </si>
  <si>
    <t>2024/12/08</t>
  </si>
  <si>
    <t>1.22.69</t>
  </si>
  <si>
    <t>荃程路通</t>
  </si>
  <si>
    <t xml:space="preserve">
黃寶妮 (-7)
</t>
  </si>
  <si>
    <t>文家良</t>
  </si>
  <si>
    <t>2025/06/28</t>
  </si>
  <si>
    <t>1.21.70</t>
  </si>
  <si>
    <t>不假外求</t>
  </si>
  <si>
    <t xml:space="preserve">
班德禮
</t>
  </si>
  <si>
    <t>黎昭昇</t>
  </si>
  <si>
    <t>1.22.18</t>
  </si>
  <si>
    <t>夢幻駿駒</t>
  </si>
  <si>
    <t xml:space="preserve">
巴度
</t>
  </si>
  <si>
    <t>方嘉柏</t>
  </si>
  <si>
    <t>1.22.09</t>
  </si>
  <si>
    <t>背背龍</t>
  </si>
  <si>
    <t xml:space="preserve">
蔡明紹
</t>
  </si>
  <si>
    <t>巫偉傑</t>
  </si>
  <si>
    <t>1.22.40</t>
  </si>
  <si>
    <t xml:space="preserve"> 第四班</t>
  </si>
  <si>
    <t>馬鳳凰</t>
  </si>
  <si>
    <t xml:space="preserve">
霍宏聲
</t>
  </si>
  <si>
    <t>游達榮</t>
  </si>
  <si>
    <t>2025/03/02</t>
  </si>
  <si>
    <t>1.09.63</t>
  </si>
  <si>
    <t>枕頭之星</t>
  </si>
  <si>
    <t xml:space="preserve">
潘大衛
</t>
  </si>
  <si>
    <t>廖康銘</t>
  </si>
  <si>
    <t>2025/09/07</t>
  </si>
  <si>
    <t>錶之極光</t>
  </si>
  <si>
    <t>1.09.00</t>
  </si>
  <si>
    <t>海綠寶</t>
  </si>
  <si>
    <t>姚本輝</t>
  </si>
  <si>
    <t>1.09.30</t>
  </si>
  <si>
    <t>勇敢孖寶</t>
  </si>
  <si>
    <t xml:space="preserve">
何澤堯
</t>
  </si>
  <si>
    <t>開心菓</t>
  </si>
  <si>
    <t>蔡約翰</t>
  </si>
  <si>
    <t>事事感恩</t>
  </si>
  <si>
    <t>沈集成</t>
  </si>
  <si>
    <t>好精神</t>
  </si>
  <si>
    <t>葉楚航</t>
  </si>
  <si>
    <t>2025/01/19</t>
  </si>
  <si>
    <t>1.09.08</t>
  </si>
  <si>
    <t>快樂之友</t>
  </si>
  <si>
    <t>2025/06/22</t>
  </si>
  <si>
    <t>1.10.61</t>
  </si>
  <si>
    <t>金風萬里</t>
  </si>
  <si>
    <t>2025/06/14</t>
  </si>
  <si>
    <t>1.09.61</t>
  </si>
  <si>
    <t>甜蝦女</t>
  </si>
  <si>
    <t>2025/05/25</t>
  </si>
  <si>
    <t>帥炸</t>
  </si>
  <si>
    <t>2025/07/01</t>
  </si>
  <si>
    <t>1.10.16</t>
  </si>
  <si>
    <t>快步流星</t>
  </si>
  <si>
    <t xml:space="preserve">
董明朗
</t>
  </si>
  <si>
    <t>2024/10/01</t>
  </si>
  <si>
    <t>1.10.02</t>
  </si>
  <si>
    <t>賢心星</t>
  </si>
  <si>
    <t>2024/12/15</t>
  </si>
  <si>
    <t>1.10.23</t>
  </si>
  <si>
    <t>同喜</t>
  </si>
  <si>
    <t>1.09.43</t>
  </si>
  <si>
    <t>幸運福星</t>
  </si>
  <si>
    <t>2025/01/12</t>
  </si>
  <si>
    <t>陽光寶貝</t>
  </si>
  <si>
    <t xml:space="preserve">
黃智弘 (-5)
</t>
  </si>
  <si>
    <t>1.09.53</t>
  </si>
  <si>
    <t>超勁火力</t>
  </si>
  <si>
    <t xml:space="preserve">
艾道拿
</t>
  </si>
  <si>
    <t>2024/09/08</t>
  </si>
  <si>
    <t>1.09.58</t>
  </si>
  <si>
    <t>魅力星</t>
  </si>
  <si>
    <t>1.09.46</t>
  </si>
  <si>
    <t>快樂奇兵</t>
  </si>
  <si>
    <t>1.09.89</t>
  </si>
  <si>
    <t>歷險大將</t>
  </si>
  <si>
    <t>2025/05/04</t>
  </si>
  <si>
    <t>1.09.84</t>
  </si>
  <si>
    <t>劍無情</t>
  </si>
  <si>
    <t xml:space="preserve">
楊明綸
</t>
  </si>
  <si>
    <t>2024/11/09</t>
  </si>
  <si>
    <t xml:space="preserve">第三班 </t>
  </si>
  <si>
    <t>讓愛高飛</t>
  </si>
  <si>
    <t>1.09.18</t>
  </si>
  <si>
    <t>焦點</t>
  </si>
  <si>
    <t xml:space="preserve">
潘明輝
</t>
  </si>
  <si>
    <t>2025/04/13</t>
  </si>
  <si>
    <t>1.09.90</t>
  </si>
  <si>
    <t>謙謙君子</t>
  </si>
  <si>
    <t>1.09.40</t>
  </si>
  <si>
    <t>專家</t>
  </si>
  <si>
    <t>1.09.80</t>
  </si>
  <si>
    <t>飛躍凱旋</t>
  </si>
  <si>
    <t>有心意</t>
  </si>
  <si>
    <t>羅富全</t>
  </si>
  <si>
    <t>1.09.98</t>
  </si>
  <si>
    <t>舞林寶典</t>
  </si>
  <si>
    <t>做好自己</t>
  </si>
  <si>
    <t>2025/03/30</t>
  </si>
  <si>
    <t>1.09.69</t>
  </si>
  <si>
    <t>奇異歡星</t>
  </si>
  <si>
    <t>1.08.69</t>
  </si>
  <si>
    <t>嵐臣</t>
  </si>
  <si>
    <t>英駿威楓</t>
  </si>
  <si>
    <t>最好玩</t>
  </si>
  <si>
    <t>非凡時刻</t>
  </si>
  <si>
    <t>2025/05/31</t>
  </si>
  <si>
    <t>1.10.54</t>
  </si>
  <si>
    <t>高感</t>
  </si>
  <si>
    <t>1.09.19</t>
  </si>
  <si>
    <t>閃電星福</t>
  </si>
  <si>
    <t>2025/09/21</t>
  </si>
  <si>
    <t>黏地</t>
  </si>
  <si>
    <t>1.10.81</t>
  </si>
  <si>
    <t>皇帝英豪</t>
  </si>
  <si>
    <t>1.09.50</t>
  </si>
  <si>
    <t>文明福星</t>
  </si>
  <si>
    <t>大衛希斯</t>
  </si>
  <si>
    <t>勁者</t>
  </si>
  <si>
    <t>1.09.22</t>
  </si>
  <si>
    <t>駿馬之星</t>
  </si>
  <si>
    <t>2024/10/13</t>
  </si>
  <si>
    <t>1.10.36</t>
  </si>
  <si>
    <t>新力驕</t>
  </si>
  <si>
    <t>1.09.39</t>
  </si>
  <si>
    <t>東方飛影</t>
  </si>
  <si>
    <t>2025/05/18</t>
  </si>
  <si>
    <t>1.47.08</t>
  </si>
  <si>
    <t>北海盜</t>
  </si>
  <si>
    <t>1.48.08</t>
  </si>
  <si>
    <t>包裝旋風</t>
  </si>
  <si>
    <t>1.46.88</t>
  </si>
  <si>
    <t>爆出美麗</t>
  </si>
  <si>
    <t>1.47.60</t>
  </si>
  <si>
    <t>獎星</t>
  </si>
  <si>
    <t>2025/02/16</t>
  </si>
  <si>
    <t>1.47.68</t>
  </si>
  <si>
    <t>年年友福</t>
  </si>
  <si>
    <t>1.47.35</t>
  </si>
  <si>
    <t>綻放的心</t>
  </si>
  <si>
    <t>2025/02/23</t>
  </si>
  <si>
    <t>幸運同行</t>
  </si>
  <si>
    <t>1.48.53</t>
  </si>
  <si>
    <t>歡樂老撾</t>
  </si>
  <si>
    <t>至臻完美</t>
  </si>
  <si>
    <t>風起雲湧</t>
  </si>
  <si>
    <t>1.47.66</t>
  </si>
  <si>
    <t>夢照發</t>
  </si>
  <si>
    <t>1.48.97</t>
  </si>
  <si>
    <t>雙贏</t>
  </si>
  <si>
    <t>1.47.14</t>
  </si>
  <si>
    <t>光輝歲月</t>
  </si>
  <si>
    <t>2025/01/01</t>
  </si>
  <si>
    <t>至高心得</t>
  </si>
  <si>
    <t>卓越蒨鋒</t>
  </si>
  <si>
    <t>2024/12/22</t>
  </si>
  <si>
    <t>1.22.23</t>
  </si>
  <si>
    <t>白鷺金剛</t>
  </si>
  <si>
    <t>中國心</t>
  </si>
  <si>
    <t>1.21.96</t>
  </si>
  <si>
    <t>凱旋王者</t>
  </si>
  <si>
    <t>好地至黏地</t>
  </si>
  <si>
    <t>精算激流</t>
  </si>
  <si>
    <t>1.21.54</t>
  </si>
  <si>
    <t>彩虹七色</t>
  </si>
  <si>
    <t>如蝶翩翩</t>
  </si>
  <si>
    <t>1.22.06</t>
  </si>
  <si>
    <t>本能</t>
  </si>
  <si>
    <t>1.23.03</t>
  </si>
  <si>
    <t>起舞奜奜</t>
  </si>
  <si>
    <t>知道穩勝</t>
  </si>
  <si>
    <t>後無來者</t>
  </si>
  <si>
    <t>1.21.35</t>
  </si>
  <si>
    <t>銀騰</t>
  </si>
  <si>
    <t>1.22.04</t>
  </si>
  <si>
    <t>旋風傳奇</t>
  </si>
  <si>
    <t>1.21.42</t>
  </si>
  <si>
    <t>美麗第一</t>
  </si>
  <si>
    <t xml:space="preserve">第一班 </t>
  </si>
  <si>
    <t>0.55.67</t>
  </si>
  <si>
    <t>賢者無敵</t>
  </si>
  <si>
    <t xml:space="preserve">三級賽 </t>
  </si>
  <si>
    <t>0.56.36</t>
  </si>
  <si>
    <t>精算暴雪</t>
  </si>
  <si>
    <t>氣勢</t>
  </si>
  <si>
    <t>0.55.75</t>
  </si>
  <si>
    <t>舉步生風</t>
  </si>
  <si>
    <t xml:space="preserve">第二班 </t>
  </si>
  <si>
    <t>0.55.83</t>
  </si>
  <si>
    <t>魔術控制</t>
  </si>
  <si>
    <t>0.55.74</t>
  </si>
  <si>
    <t>天天同樂</t>
  </si>
  <si>
    <t>0.56.12</t>
  </si>
  <si>
    <t>水晶酒杯</t>
  </si>
  <si>
    <t xml:space="preserve">
黃智弘
</t>
  </si>
  <si>
    <t>0.55.53</t>
  </si>
  <si>
    <t xml:space="preserve"> 第二班</t>
  </si>
  <si>
    <t>康樂高球</t>
  </si>
  <si>
    <t>1.21.19</t>
  </si>
  <si>
    <t>神虎龍駒</t>
  </si>
  <si>
    <t>1.20.88</t>
  </si>
  <si>
    <t>健康愉快</t>
  </si>
  <si>
    <t>1.20.82</t>
  </si>
  <si>
    <t>得道猴王</t>
  </si>
  <si>
    <t>1.21.32</t>
  </si>
  <si>
    <t>遙遙領先</t>
  </si>
  <si>
    <t>2024/12/01</t>
  </si>
  <si>
    <t>1.21.41</t>
  </si>
  <si>
    <t>潮州精神</t>
  </si>
  <si>
    <t>1.20.48</t>
  </si>
  <si>
    <t>傑出漢子</t>
  </si>
  <si>
    <t>1.21.39</t>
  </si>
  <si>
    <t>米奇</t>
  </si>
  <si>
    <t>1.21.15</t>
  </si>
  <si>
    <t>飛輪步</t>
  </si>
  <si>
    <t>1.21.26</t>
  </si>
  <si>
    <t>大浪圖田</t>
  </si>
  <si>
    <t>1.21.36</t>
  </si>
  <si>
    <t xml:space="preserve"> 第三班</t>
  </si>
  <si>
    <t>韋金主</t>
  </si>
  <si>
    <t>帥帥友福</t>
  </si>
  <si>
    <t>2024/11/24</t>
  </si>
  <si>
    <t>1.09.14</t>
  </si>
  <si>
    <t>風火猴王</t>
  </si>
  <si>
    <t>1.11.62</t>
  </si>
  <si>
    <t>盈妍威楓</t>
  </si>
  <si>
    <t>哈羅威</t>
  </si>
  <si>
    <t>1.08.75</t>
  </si>
  <si>
    <t>千杯敬典</t>
  </si>
  <si>
    <t>1.09.20</t>
  </si>
  <si>
    <t>鈁糖武士</t>
  </si>
  <si>
    <t>非凡達</t>
  </si>
  <si>
    <t>1.09.02</t>
  </si>
  <si>
    <t>天星</t>
  </si>
  <si>
    <t>1.08.64</t>
  </si>
  <si>
    <t>百威多贏</t>
  </si>
  <si>
    <t>1.09.59</t>
  </si>
  <si>
    <t>幸運星球</t>
  </si>
  <si>
    <t>1.08.63</t>
  </si>
  <si>
    <t>顯勝高昇</t>
  </si>
  <si>
    <t>1.09.36</t>
  </si>
  <si>
    <t>廚神</t>
  </si>
  <si>
    <t>1.10.13</t>
  </si>
  <si>
    <t>肯佩斯</t>
  </si>
  <si>
    <t>1.09.52</t>
  </si>
  <si>
    <t>德心知遇</t>
  </si>
  <si>
    <t>1.22.27</t>
  </si>
  <si>
    <t>巴閉仔</t>
  </si>
  <si>
    <t>1.21.59</t>
  </si>
  <si>
    <t>正極</t>
  </si>
  <si>
    <t>1.22.24</t>
  </si>
  <si>
    <t>喜尊龍</t>
  </si>
  <si>
    <t>1.20.76</t>
  </si>
  <si>
    <t>銀亮奔騰</t>
  </si>
  <si>
    <t>1.21.56</t>
  </si>
  <si>
    <t>幸運多彩</t>
  </si>
  <si>
    <t>亞機拉</t>
  </si>
  <si>
    <t>2025/03/23</t>
  </si>
  <si>
    <t>1.20.99</t>
  </si>
  <si>
    <t>壯志凌雲</t>
  </si>
  <si>
    <t>1.21.78</t>
  </si>
  <si>
    <t>滿心星</t>
  </si>
  <si>
    <t>嘉應巨昇</t>
  </si>
  <si>
    <t>1.21.64</t>
  </si>
  <si>
    <t>紫荊拼搏</t>
  </si>
  <si>
    <t>1.21.50</t>
  </si>
  <si>
    <t>勁沙塵</t>
  </si>
  <si>
    <t>1.21.10</t>
  </si>
  <si>
    <t>瑞祺威楓</t>
  </si>
  <si>
    <t>1.22.20</t>
  </si>
  <si>
    <t>一支箭</t>
  </si>
  <si>
    <t>1.23.17</t>
  </si>
  <si>
    <t>兩次較快</t>
  </si>
  <si>
    <t>最後400</t>
    <phoneticPr fontId="2" type="noConversion"/>
  </si>
  <si>
    <t>最後800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</si>
</sst>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opLeftCell="D1" workbookViewId="0">
      <selection activeCell="T13" sqref="T13"/>
    </sheetView>
  </sheetViews>
  <sheetFormatPr defaultRowHeight="15.75" x14ac:dyDescent="0.25"/>
  <cols>
    <col min="20" max="20" width="22.5703125" bestFit="1" customWidth="1"/>
    <col min="21" max="21" width="9.7109375" bestFit="1" customWidth="1"/>
    <col min="22" max="23" width="27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t="s">
        <v>23</v>
      </c>
      <c r="C2">
        <v>1400</v>
      </c>
      <c r="D2">
        <v>1</v>
      </c>
      <c r="E2" t="s">
        <v>24</v>
      </c>
      <c r="F2" t="s">
        <v>25</v>
      </c>
      <c r="G2" t="s">
        <v>26</v>
      </c>
      <c r="H2">
        <v>40</v>
      </c>
      <c r="I2" t="s">
        <v>27</v>
      </c>
      <c r="J2">
        <v>17</v>
      </c>
      <c r="K2" t="s">
        <v>28</v>
      </c>
      <c r="L2" t="s">
        <v>29</v>
      </c>
      <c r="M2">
        <v>135</v>
      </c>
      <c r="N2">
        <v>119</v>
      </c>
      <c r="O2">
        <v>16</v>
      </c>
      <c r="P2">
        <v>10</v>
      </c>
      <c r="Q2">
        <v>5</v>
      </c>
      <c r="R2">
        <v>5</v>
      </c>
      <c r="T2">
        <v>82.34</v>
      </c>
      <c r="U2">
        <v>21.98</v>
      </c>
      <c r="V2">
        <v>22.51</v>
      </c>
      <c r="W2">
        <v>44.49</v>
      </c>
    </row>
    <row r="3" spans="1:23" x14ac:dyDescent="0.25">
      <c r="A3">
        <v>1</v>
      </c>
      <c r="B3" t="s">
        <v>23</v>
      </c>
      <c r="C3">
        <v>1400</v>
      </c>
      <c r="D3">
        <v>2</v>
      </c>
      <c r="E3" t="s">
        <v>30</v>
      </c>
      <c r="F3" t="s">
        <v>31</v>
      </c>
      <c r="G3" t="s">
        <v>32</v>
      </c>
      <c r="H3">
        <v>39</v>
      </c>
      <c r="I3" t="s">
        <v>27</v>
      </c>
      <c r="J3">
        <v>17</v>
      </c>
      <c r="K3" t="s">
        <v>33</v>
      </c>
      <c r="L3" t="s">
        <v>29</v>
      </c>
      <c r="M3">
        <v>134</v>
      </c>
      <c r="N3">
        <v>132</v>
      </c>
      <c r="O3">
        <v>2</v>
      </c>
      <c r="P3">
        <v>9</v>
      </c>
      <c r="Q3">
        <v>1</v>
      </c>
      <c r="R3">
        <v>8</v>
      </c>
      <c r="S3" t="s">
        <v>34</v>
      </c>
      <c r="T3">
        <v>81.650000000000006</v>
      </c>
      <c r="U3">
        <v>22.48</v>
      </c>
      <c r="V3">
        <v>23.58</v>
      </c>
      <c r="W3">
        <v>46.06</v>
      </c>
    </row>
    <row r="4" spans="1:23" x14ac:dyDescent="0.25">
      <c r="A4">
        <v>1</v>
      </c>
      <c r="B4" t="s">
        <v>23</v>
      </c>
      <c r="C4">
        <v>1400</v>
      </c>
      <c r="D4">
        <v>3</v>
      </c>
      <c r="E4" t="s">
        <v>35</v>
      </c>
      <c r="F4" t="s">
        <v>36</v>
      </c>
      <c r="G4" t="s">
        <v>37</v>
      </c>
      <c r="H4">
        <v>39</v>
      </c>
      <c r="I4" t="s">
        <v>38</v>
      </c>
      <c r="J4">
        <v>269</v>
      </c>
      <c r="K4" t="s">
        <v>28</v>
      </c>
      <c r="L4" t="s">
        <v>39</v>
      </c>
      <c r="M4">
        <v>134</v>
      </c>
      <c r="N4">
        <v>124</v>
      </c>
      <c r="O4">
        <v>10</v>
      </c>
      <c r="P4">
        <v>5</v>
      </c>
      <c r="Q4">
        <v>4</v>
      </c>
      <c r="R4">
        <v>1</v>
      </c>
      <c r="S4" t="s">
        <v>40</v>
      </c>
      <c r="T4">
        <v>83.09</v>
      </c>
      <c r="U4">
        <v>23.12</v>
      </c>
      <c r="V4">
        <v>23.94</v>
      </c>
      <c r="W4">
        <v>47.06</v>
      </c>
    </row>
    <row r="5" spans="1:23" x14ac:dyDescent="0.25">
      <c r="A5">
        <v>1</v>
      </c>
      <c r="B5" t="s">
        <v>23</v>
      </c>
      <c r="C5">
        <v>1400</v>
      </c>
      <c r="D5">
        <v>4</v>
      </c>
      <c r="E5" t="s">
        <v>41</v>
      </c>
      <c r="F5" t="s">
        <v>42</v>
      </c>
      <c r="G5" t="s">
        <v>43</v>
      </c>
      <c r="H5">
        <v>39</v>
      </c>
      <c r="I5" t="s">
        <v>27</v>
      </c>
      <c r="J5">
        <v>17</v>
      </c>
      <c r="K5" t="s">
        <v>33</v>
      </c>
      <c r="L5" t="s">
        <v>29</v>
      </c>
      <c r="M5">
        <v>134</v>
      </c>
      <c r="N5">
        <v>125</v>
      </c>
      <c r="O5">
        <v>9</v>
      </c>
      <c r="P5">
        <v>8</v>
      </c>
      <c r="Q5">
        <v>1</v>
      </c>
      <c r="R5">
        <v>7</v>
      </c>
      <c r="S5" t="s">
        <v>44</v>
      </c>
      <c r="T5">
        <v>82.15</v>
      </c>
      <c r="U5">
        <v>23.09</v>
      </c>
      <c r="V5">
        <v>23.21</v>
      </c>
      <c r="W5">
        <v>46.3</v>
      </c>
    </row>
    <row r="6" spans="1:23" x14ac:dyDescent="0.25">
      <c r="A6">
        <v>1</v>
      </c>
      <c r="B6" t="s">
        <v>23</v>
      </c>
      <c r="C6">
        <v>1400</v>
      </c>
      <c r="D6">
        <v>5</v>
      </c>
      <c r="E6" t="s">
        <v>45</v>
      </c>
      <c r="F6" t="s">
        <v>46</v>
      </c>
      <c r="G6" t="s">
        <v>47</v>
      </c>
      <c r="H6">
        <v>37</v>
      </c>
      <c r="I6" t="s">
        <v>48</v>
      </c>
      <c r="J6">
        <v>88</v>
      </c>
      <c r="K6" t="s">
        <v>28</v>
      </c>
      <c r="L6" t="s">
        <v>29</v>
      </c>
      <c r="M6">
        <v>132</v>
      </c>
      <c r="N6">
        <v>116</v>
      </c>
      <c r="O6">
        <v>16</v>
      </c>
      <c r="P6">
        <v>7</v>
      </c>
      <c r="Q6">
        <v>9</v>
      </c>
      <c r="R6">
        <v>-2</v>
      </c>
      <c r="S6" t="s">
        <v>49</v>
      </c>
      <c r="T6">
        <v>82.49</v>
      </c>
      <c r="U6">
        <v>22.95</v>
      </c>
      <c r="V6">
        <v>22.61</v>
      </c>
      <c r="W6">
        <v>45.56</v>
      </c>
    </row>
    <row r="7" spans="1:23" x14ac:dyDescent="0.25">
      <c r="A7">
        <v>1</v>
      </c>
      <c r="B7" t="s">
        <v>23</v>
      </c>
      <c r="C7">
        <v>1400</v>
      </c>
      <c r="D7">
        <v>6</v>
      </c>
      <c r="E7" t="s">
        <v>50</v>
      </c>
      <c r="F7" t="s">
        <v>51</v>
      </c>
      <c r="G7" t="s">
        <v>52</v>
      </c>
      <c r="H7">
        <v>37</v>
      </c>
      <c r="I7" t="s">
        <v>27</v>
      </c>
      <c r="J7">
        <v>17</v>
      </c>
      <c r="K7" t="s">
        <v>33</v>
      </c>
      <c r="L7" t="s">
        <v>29</v>
      </c>
      <c r="M7">
        <v>132</v>
      </c>
      <c r="N7">
        <v>132</v>
      </c>
      <c r="O7">
        <v>0</v>
      </c>
      <c r="P7">
        <v>14</v>
      </c>
      <c r="Q7">
        <v>2</v>
      </c>
      <c r="R7">
        <v>12</v>
      </c>
      <c r="S7" t="s">
        <v>53</v>
      </c>
      <c r="T7">
        <v>82.03</v>
      </c>
      <c r="U7">
        <v>23.22</v>
      </c>
      <c r="V7">
        <v>23.93</v>
      </c>
      <c r="W7">
        <v>47.15</v>
      </c>
    </row>
    <row r="8" spans="1:23" x14ac:dyDescent="0.25">
      <c r="A8">
        <v>1</v>
      </c>
      <c r="B8" t="s">
        <v>23</v>
      </c>
      <c r="C8">
        <v>1400</v>
      </c>
      <c r="D8">
        <v>7</v>
      </c>
      <c r="E8" t="s">
        <v>54</v>
      </c>
      <c r="F8" t="s">
        <v>55</v>
      </c>
      <c r="G8" t="s">
        <v>56</v>
      </c>
      <c r="H8">
        <v>35</v>
      </c>
      <c r="I8" t="s">
        <v>57</v>
      </c>
      <c r="J8">
        <v>115</v>
      </c>
      <c r="K8" t="s">
        <v>28</v>
      </c>
      <c r="L8" t="s">
        <v>29</v>
      </c>
      <c r="M8">
        <v>130</v>
      </c>
      <c r="N8">
        <v>113</v>
      </c>
      <c r="O8">
        <v>17</v>
      </c>
      <c r="P8">
        <v>6</v>
      </c>
      <c r="Q8">
        <v>3</v>
      </c>
      <c r="R8">
        <v>3</v>
      </c>
      <c r="S8" t="s">
        <v>58</v>
      </c>
      <c r="T8">
        <v>83.74</v>
      </c>
      <c r="U8">
        <v>23.4</v>
      </c>
      <c r="V8">
        <v>23.73</v>
      </c>
      <c r="W8">
        <v>47.13</v>
      </c>
    </row>
    <row r="9" spans="1:23" x14ac:dyDescent="0.25">
      <c r="A9">
        <v>1</v>
      </c>
      <c r="B9" t="s">
        <v>23</v>
      </c>
      <c r="C9">
        <v>1400</v>
      </c>
      <c r="D9">
        <v>8</v>
      </c>
      <c r="E9" t="s">
        <v>59</v>
      </c>
      <c r="F9" t="s">
        <v>60</v>
      </c>
      <c r="G9" t="s">
        <v>61</v>
      </c>
      <c r="H9">
        <v>35</v>
      </c>
      <c r="I9" t="s">
        <v>27</v>
      </c>
      <c r="J9">
        <v>17</v>
      </c>
      <c r="K9" t="s">
        <v>33</v>
      </c>
      <c r="L9" t="s">
        <v>29</v>
      </c>
      <c r="M9">
        <v>130</v>
      </c>
      <c r="N9">
        <v>130</v>
      </c>
      <c r="O9">
        <v>0</v>
      </c>
      <c r="P9">
        <v>1</v>
      </c>
      <c r="Q9">
        <v>6</v>
      </c>
      <c r="R9">
        <v>-5</v>
      </c>
      <c r="S9" t="s">
        <v>62</v>
      </c>
      <c r="T9">
        <v>81.59</v>
      </c>
      <c r="U9">
        <v>22.64</v>
      </c>
      <c r="V9">
        <v>23.54</v>
      </c>
      <c r="W9">
        <v>46.18</v>
      </c>
    </row>
    <row r="10" spans="1:23" x14ac:dyDescent="0.25">
      <c r="A10">
        <v>1</v>
      </c>
      <c r="B10" t="s">
        <v>23</v>
      </c>
      <c r="C10">
        <v>1400</v>
      </c>
      <c r="D10">
        <v>9</v>
      </c>
      <c r="E10" t="s">
        <v>63</v>
      </c>
      <c r="F10" t="s">
        <v>64</v>
      </c>
      <c r="G10" t="s">
        <v>65</v>
      </c>
      <c r="H10">
        <v>35</v>
      </c>
      <c r="I10" t="s">
        <v>66</v>
      </c>
      <c r="J10">
        <v>80</v>
      </c>
      <c r="K10" t="s">
        <v>33</v>
      </c>
      <c r="L10" t="s">
        <v>29</v>
      </c>
      <c r="M10">
        <v>130</v>
      </c>
      <c r="N10">
        <v>133</v>
      </c>
      <c r="O10">
        <v>-3</v>
      </c>
      <c r="P10">
        <v>4</v>
      </c>
      <c r="Q10">
        <v>10</v>
      </c>
      <c r="R10">
        <v>-6</v>
      </c>
      <c r="S10" t="s">
        <v>67</v>
      </c>
      <c r="T10">
        <v>82.51</v>
      </c>
      <c r="U10">
        <v>23.21</v>
      </c>
      <c r="V10">
        <v>23.5</v>
      </c>
      <c r="W10">
        <v>46.71</v>
      </c>
    </row>
    <row r="11" spans="1:23" x14ac:dyDescent="0.25">
      <c r="A11">
        <v>1</v>
      </c>
      <c r="B11" t="s">
        <v>23</v>
      </c>
      <c r="C11">
        <v>1400</v>
      </c>
      <c r="D11">
        <v>10</v>
      </c>
      <c r="E11" t="s">
        <v>68</v>
      </c>
      <c r="F11" t="s">
        <v>69</v>
      </c>
      <c r="G11" t="s">
        <v>70</v>
      </c>
      <c r="H11">
        <v>32</v>
      </c>
      <c r="I11" t="s">
        <v>71</v>
      </c>
      <c r="J11">
        <v>297</v>
      </c>
      <c r="K11" t="s">
        <v>28</v>
      </c>
      <c r="L11" t="s">
        <v>39</v>
      </c>
      <c r="M11">
        <v>127</v>
      </c>
      <c r="N11">
        <v>130</v>
      </c>
      <c r="O11">
        <v>-3</v>
      </c>
      <c r="P11">
        <v>2</v>
      </c>
      <c r="Q11">
        <v>3</v>
      </c>
      <c r="R11">
        <v>-1</v>
      </c>
      <c r="S11" t="s">
        <v>72</v>
      </c>
      <c r="T11">
        <v>82.710000000000008</v>
      </c>
      <c r="U11">
        <v>22.99</v>
      </c>
      <c r="V11">
        <v>23.63</v>
      </c>
      <c r="W11">
        <v>46.62</v>
      </c>
    </row>
    <row r="12" spans="1:23" x14ac:dyDescent="0.25">
      <c r="A12">
        <v>1</v>
      </c>
      <c r="B12" t="s">
        <v>23</v>
      </c>
      <c r="C12">
        <v>1400</v>
      </c>
      <c r="D12">
        <v>11</v>
      </c>
      <c r="E12" t="s">
        <v>73</v>
      </c>
      <c r="F12" t="s">
        <v>74</v>
      </c>
      <c r="G12" t="s">
        <v>75</v>
      </c>
      <c r="H12">
        <v>28</v>
      </c>
      <c r="I12" t="s">
        <v>76</v>
      </c>
      <c r="J12">
        <v>95</v>
      </c>
      <c r="K12" t="s">
        <v>33</v>
      </c>
      <c r="L12" t="s">
        <v>39</v>
      </c>
      <c r="M12">
        <v>123</v>
      </c>
      <c r="N12">
        <v>123</v>
      </c>
      <c r="O12">
        <v>0</v>
      </c>
      <c r="P12">
        <v>12</v>
      </c>
      <c r="Q12">
        <v>14</v>
      </c>
      <c r="R12">
        <v>-2</v>
      </c>
      <c r="S12" t="s">
        <v>77</v>
      </c>
      <c r="T12">
        <v>82.031000000000006</v>
      </c>
      <c r="U12">
        <v>23.05</v>
      </c>
      <c r="V12">
        <v>22.78</v>
      </c>
      <c r="W12">
        <v>45.83</v>
      </c>
    </row>
    <row r="13" spans="1:23" x14ac:dyDescent="0.25">
      <c r="A13">
        <v>1</v>
      </c>
      <c r="B13" t="s">
        <v>23</v>
      </c>
      <c r="C13">
        <v>1400</v>
      </c>
      <c r="D13">
        <v>12</v>
      </c>
      <c r="E13" t="s">
        <v>78</v>
      </c>
      <c r="F13" t="s">
        <v>79</v>
      </c>
      <c r="G13" t="s">
        <v>80</v>
      </c>
      <c r="H13">
        <v>26</v>
      </c>
      <c r="I13" t="s">
        <v>27</v>
      </c>
      <c r="J13">
        <v>17</v>
      </c>
      <c r="K13" t="s">
        <v>33</v>
      </c>
      <c r="L13" t="s">
        <v>29</v>
      </c>
      <c r="M13">
        <v>121</v>
      </c>
      <c r="N13">
        <v>124</v>
      </c>
      <c r="O13">
        <v>-3</v>
      </c>
      <c r="P13">
        <v>11</v>
      </c>
      <c r="Q13">
        <v>11</v>
      </c>
      <c r="R13">
        <v>0</v>
      </c>
      <c r="S13" t="s">
        <v>81</v>
      </c>
      <c r="T13">
        <v>82.14</v>
      </c>
      <c r="U13">
        <v>23.17</v>
      </c>
      <c r="V13">
        <v>23.74</v>
      </c>
      <c r="W13">
        <v>46.91</v>
      </c>
    </row>
    <row r="14" spans="1:23" x14ac:dyDescent="0.25">
      <c r="A14">
        <v>1</v>
      </c>
      <c r="B14" t="s">
        <v>23</v>
      </c>
      <c r="C14">
        <v>1400</v>
      </c>
      <c r="D14">
        <v>13</v>
      </c>
      <c r="E14" t="s">
        <v>82</v>
      </c>
      <c r="F14" t="s">
        <v>83</v>
      </c>
      <c r="G14" t="s">
        <v>84</v>
      </c>
      <c r="H14">
        <v>23</v>
      </c>
      <c r="I14" t="s">
        <v>27</v>
      </c>
      <c r="J14">
        <v>17</v>
      </c>
      <c r="K14" t="s">
        <v>33</v>
      </c>
      <c r="L14" t="s">
        <v>29</v>
      </c>
      <c r="M14">
        <v>118</v>
      </c>
      <c r="N14">
        <v>116</v>
      </c>
      <c r="O14">
        <v>2</v>
      </c>
      <c r="P14">
        <v>13</v>
      </c>
      <c r="Q14">
        <v>13</v>
      </c>
      <c r="R14">
        <v>0</v>
      </c>
      <c r="S14" t="s">
        <v>85</v>
      </c>
      <c r="T14">
        <v>82.12</v>
      </c>
      <c r="U14">
        <v>23.09</v>
      </c>
      <c r="V14">
        <v>22.97</v>
      </c>
      <c r="W14">
        <v>46.06</v>
      </c>
    </row>
    <row r="15" spans="1:23" x14ac:dyDescent="0.25">
      <c r="A15">
        <v>1</v>
      </c>
      <c r="B15" t="s">
        <v>23</v>
      </c>
      <c r="C15">
        <v>1400</v>
      </c>
      <c r="D15">
        <v>14</v>
      </c>
      <c r="E15" t="s">
        <v>86</v>
      </c>
      <c r="F15" t="s">
        <v>87</v>
      </c>
      <c r="G15" t="s">
        <v>88</v>
      </c>
      <c r="H15">
        <v>21</v>
      </c>
      <c r="I15" t="s">
        <v>27</v>
      </c>
      <c r="J15">
        <v>17</v>
      </c>
      <c r="K15" t="s">
        <v>33</v>
      </c>
      <c r="L15" t="s">
        <v>29</v>
      </c>
      <c r="M15">
        <v>116</v>
      </c>
      <c r="N15">
        <v>119</v>
      </c>
      <c r="O15">
        <v>-3</v>
      </c>
      <c r="P15">
        <v>3</v>
      </c>
      <c r="Q15">
        <v>5</v>
      </c>
      <c r="R15">
        <v>-2</v>
      </c>
      <c r="S15" t="s">
        <v>89</v>
      </c>
      <c r="T15">
        <v>82.32</v>
      </c>
      <c r="U15">
        <v>23.21</v>
      </c>
      <c r="V15">
        <v>23.88</v>
      </c>
      <c r="W15">
        <v>47.09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"/>
  <sheetViews>
    <sheetView workbookViewId="0"/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2</v>
      </c>
      <c r="B2" t="s">
        <v>90</v>
      </c>
      <c r="C2">
        <v>1200</v>
      </c>
      <c r="D2">
        <v>1</v>
      </c>
      <c r="E2" t="s">
        <v>91</v>
      </c>
      <c r="F2" t="s">
        <v>92</v>
      </c>
      <c r="G2" t="s">
        <v>93</v>
      </c>
      <c r="H2">
        <v>58</v>
      </c>
      <c r="I2" t="s">
        <v>94</v>
      </c>
      <c r="J2">
        <v>213</v>
      </c>
      <c r="K2" t="s">
        <v>28</v>
      </c>
      <c r="L2" t="s">
        <v>39</v>
      </c>
      <c r="M2">
        <v>135</v>
      </c>
      <c r="N2">
        <v>134</v>
      </c>
      <c r="O2">
        <v>1</v>
      </c>
      <c r="P2">
        <v>10</v>
      </c>
      <c r="Q2">
        <v>2</v>
      </c>
      <c r="R2">
        <v>8</v>
      </c>
      <c r="S2" t="s">
        <v>95</v>
      </c>
      <c r="T2">
        <v>70</v>
      </c>
      <c r="U2">
        <v>22.47</v>
      </c>
      <c r="V2">
        <v>22.42</v>
      </c>
      <c r="W2">
        <v>44.89</v>
      </c>
    </row>
    <row r="3" spans="1:23" x14ac:dyDescent="0.25">
      <c r="A3">
        <v>2</v>
      </c>
      <c r="B3" t="s">
        <v>90</v>
      </c>
      <c r="C3">
        <v>1200</v>
      </c>
      <c r="D3">
        <v>2</v>
      </c>
      <c r="E3" t="s">
        <v>96</v>
      </c>
      <c r="F3" t="s">
        <v>97</v>
      </c>
      <c r="G3" t="s">
        <v>98</v>
      </c>
      <c r="H3">
        <v>57</v>
      </c>
      <c r="I3" t="s">
        <v>99</v>
      </c>
      <c r="J3">
        <v>24</v>
      </c>
      <c r="K3" t="s">
        <v>28</v>
      </c>
      <c r="L3" t="s">
        <v>39</v>
      </c>
      <c r="M3">
        <v>134</v>
      </c>
      <c r="N3">
        <v>134</v>
      </c>
      <c r="O3">
        <v>0</v>
      </c>
      <c r="P3">
        <v>14</v>
      </c>
      <c r="Q3">
        <v>1</v>
      </c>
      <c r="R3">
        <v>13</v>
      </c>
      <c r="T3">
        <v>70.95</v>
      </c>
      <c r="U3">
        <v>20.89</v>
      </c>
      <c r="V3">
        <v>23.3</v>
      </c>
      <c r="W3">
        <v>44.19</v>
      </c>
    </row>
    <row r="4" spans="1:23" x14ac:dyDescent="0.25">
      <c r="A4">
        <v>2</v>
      </c>
      <c r="B4" t="s">
        <v>90</v>
      </c>
      <c r="C4">
        <v>1200</v>
      </c>
      <c r="D4">
        <v>3</v>
      </c>
      <c r="E4" t="s">
        <v>100</v>
      </c>
      <c r="F4" t="s">
        <v>31</v>
      </c>
      <c r="G4" t="s">
        <v>75</v>
      </c>
      <c r="H4">
        <v>54</v>
      </c>
      <c r="I4" t="s">
        <v>99</v>
      </c>
      <c r="J4">
        <v>24</v>
      </c>
      <c r="K4" t="s">
        <v>28</v>
      </c>
      <c r="L4" t="s">
        <v>39</v>
      </c>
      <c r="M4">
        <v>131</v>
      </c>
      <c r="N4">
        <v>131</v>
      </c>
      <c r="O4">
        <v>0</v>
      </c>
      <c r="P4">
        <v>2</v>
      </c>
      <c r="Q4">
        <v>13</v>
      </c>
      <c r="R4">
        <v>-11</v>
      </c>
      <c r="S4" t="s">
        <v>101</v>
      </c>
      <c r="T4">
        <v>68.539999999999992</v>
      </c>
      <c r="U4">
        <v>22.08</v>
      </c>
      <c r="V4">
        <v>22.37</v>
      </c>
      <c r="W4">
        <v>44.45</v>
      </c>
    </row>
    <row r="5" spans="1:23" x14ac:dyDescent="0.25">
      <c r="A5">
        <v>2</v>
      </c>
      <c r="B5" t="s">
        <v>90</v>
      </c>
      <c r="C5">
        <v>1200</v>
      </c>
      <c r="D5">
        <v>4</v>
      </c>
      <c r="E5" t="s">
        <v>102</v>
      </c>
      <c r="F5" t="s">
        <v>36</v>
      </c>
      <c r="G5" t="s">
        <v>103</v>
      </c>
      <c r="H5">
        <v>53</v>
      </c>
      <c r="I5" t="s">
        <v>27</v>
      </c>
      <c r="J5">
        <v>17</v>
      </c>
      <c r="K5" t="s">
        <v>28</v>
      </c>
      <c r="L5" t="s">
        <v>29</v>
      </c>
      <c r="M5">
        <v>130</v>
      </c>
      <c r="N5">
        <v>133</v>
      </c>
      <c r="O5">
        <v>-3</v>
      </c>
      <c r="P5">
        <v>8</v>
      </c>
      <c r="Q5">
        <v>6</v>
      </c>
      <c r="R5">
        <v>2</v>
      </c>
      <c r="S5" t="s">
        <v>104</v>
      </c>
      <c r="T5">
        <v>69.34</v>
      </c>
      <c r="U5">
        <v>22.04</v>
      </c>
      <c r="V5">
        <v>23.07</v>
      </c>
      <c r="W5">
        <v>45.11</v>
      </c>
    </row>
    <row r="6" spans="1:23" x14ac:dyDescent="0.25">
      <c r="A6">
        <v>2</v>
      </c>
      <c r="B6" t="s">
        <v>90</v>
      </c>
      <c r="C6">
        <v>1200</v>
      </c>
      <c r="D6">
        <v>5</v>
      </c>
      <c r="E6" t="s">
        <v>105</v>
      </c>
      <c r="F6" t="s">
        <v>106</v>
      </c>
      <c r="G6" t="s">
        <v>47</v>
      </c>
      <c r="H6">
        <v>52</v>
      </c>
      <c r="M6">
        <v>129</v>
      </c>
      <c r="P6">
        <v>3</v>
      </c>
    </row>
    <row r="7" spans="1:23" x14ac:dyDescent="0.25">
      <c r="A7">
        <v>2</v>
      </c>
      <c r="B7" t="s">
        <v>90</v>
      </c>
      <c r="C7">
        <v>1200</v>
      </c>
      <c r="D7">
        <v>6</v>
      </c>
      <c r="E7" t="s">
        <v>107</v>
      </c>
      <c r="F7" t="s">
        <v>64</v>
      </c>
      <c r="G7" t="s">
        <v>108</v>
      </c>
      <c r="H7">
        <v>52</v>
      </c>
      <c r="M7">
        <v>129</v>
      </c>
      <c r="P7">
        <v>5</v>
      </c>
    </row>
    <row r="8" spans="1:23" x14ac:dyDescent="0.25">
      <c r="A8">
        <v>2</v>
      </c>
      <c r="B8" t="s">
        <v>90</v>
      </c>
      <c r="C8">
        <v>1200</v>
      </c>
      <c r="D8">
        <v>7</v>
      </c>
      <c r="E8" t="s">
        <v>109</v>
      </c>
      <c r="F8" t="s">
        <v>79</v>
      </c>
      <c r="G8" t="s">
        <v>110</v>
      </c>
      <c r="H8">
        <v>52</v>
      </c>
      <c r="M8">
        <v>129</v>
      </c>
      <c r="P8">
        <v>1</v>
      </c>
    </row>
    <row r="9" spans="1:23" x14ac:dyDescent="0.25">
      <c r="A9">
        <v>2</v>
      </c>
      <c r="B9" t="s">
        <v>90</v>
      </c>
      <c r="C9">
        <v>1200</v>
      </c>
      <c r="D9">
        <v>8</v>
      </c>
      <c r="E9" t="s">
        <v>111</v>
      </c>
      <c r="F9" t="s">
        <v>51</v>
      </c>
      <c r="G9" t="s">
        <v>112</v>
      </c>
      <c r="H9">
        <v>51</v>
      </c>
      <c r="I9" t="s">
        <v>113</v>
      </c>
      <c r="J9">
        <v>255</v>
      </c>
      <c r="K9" t="s">
        <v>28</v>
      </c>
      <c r="L9" t="s">
        <v>39</v>
      </c>
      <c r="M9">
        <v>128</v>
      </c>
      <c r="N9">
        <v>127</v>
      </c>
      <c r="O9">
        <v>1</v>
      </c>
      <c r="P9">
        <v>13</v>
      </c>
      <c r="Q9">
        <v>8</v>
      </c>
      <c r="R9">
        <v>5</v>
      </c>
      <c r="S9" t="s">
        <v>114</v>
      </c>
      <c r="T9">
        <v>70.13</v>
      </c>
      <c r="U9">
        <v>22.06</v>
      </c>
      <c r="V9">
        <v>23.06</v>
      </c>
      <c r="W9">
        <v>45.12</v>
      </c>
    </row>
    <row r="10" spans="1:23" x14ac:dyDescent="0.25">
      <c r="A10">
        <v>2</v>
      </c>
      <c r="B10" t="s">
        <v>90</v>
      </c>
      <c r="C10">
        <v>1200</v>
      </c>
      <c r="D10">
        <v>9</v>
      </c>
      <c r="E10" t="s">
        <v>115</v>
      </c>
      <c r="F10" t="s">
        <v>55</v>
      </c>
      <c r="G10" t="s">
        <v>88</v>
      </c>
      <c r="H10">
        <v>51</v>
      </c>
      <c r="I10" t="s">
        <v>116</v>
      </c>
      <c r="J10">
        <v>101</v>
      </c>
      <c r="K10" t="s">
        <v>28</v>
      </c>
      <c r="L10" t="s">
        <v>39</v>
      </c>
      <c r="M10">
        <v>128</v>
      </c>
      <c r="N10">
        <v>127</v>
      </c>
      <c r="O10">
        <v>1</v>
      </c>
      <c r="P10">
        <v>4</v>
      </c>
      <c r="Q10">
        <v>10</v>
      </c>
      <c r="R10">
        <v>-6</v>
      </c>
      <c r="S10" t="s">
        <v>117</v>
      </c>
      <c r="T10">
        <v>70.37</v>
      </c>
      <c r="U10">
        <v>22.48</v>
      </c>
      <c r="V10">
        <v>23.78</v>
      </c>
      <c r="W10">
        <v>46.26</v>
      </c>
    </row>
    <row r="11" spans="1:23" x14ac:dyDescent="0.25">
      <c r="A11">
        <v>2</v>
      </c>
      <c r="B11" t="s">
        <v>90</v>
      </c>
      <c r="C11">
        <v>1200</v>
      </c>
      <c r="D11">
        <v>10</v>
      </c>
      <c r="E11" t="s">
        <v>118</v>
      </c>
      <c r="F11" t="s">
        <v>42</v>
      </c>
      <c r="G11" t="s">
        <v>80</v>
      </c>
      <c r="H11">
        <v>48</v>
      </c>
      <c r="I11" t="s">
        <v>119</v>
      </c>
      <c r="J11">
        <v>109</v>
      </c>
      <c r="K11" t="s">
        <v>28</v>
      </c>
      <c r="L11" t="s">
        <v>39</v>
      </c>
      <c r="M11">
        <v>125</v>
      </c>
      <c r="N11">
        <v>128</v>
      </c>
      <c r="O11">
        <v>-3</v>
      </c>
      <c r="P11">
        <v>6</v>
      </c>
      <c r="Q11">
        <v>8</v>
      </c>
      <c r="R11">
        <v>-2</v>
      </c>
      <c r="S11" t="s">
        <v>120</v>
      </c>
      <c r="T11">
        <v>69.38</v>
      </c>
      <c r="U11">
        <v>22.09</v>
      </c>
      <c r="V11">
        <v>22.85</v>
      </c>
      <c r="W11">
        <v>44.94</v>
      </c>
    </row>
    <row r="12" spans="1:23" x14ac:dyDescent="0.25">
      <c r="A12">
        <v>2</v>
      </c>
      <c r="B12" t="s">
        <v>90</v>
      </c>
      <c r="C12">
        <v>1200</v>
      </c>
      <c r="D12">
        <v>11</v>
      </c>
      <c r="E12" t="s">
        <v>121</v>
      </c>
      <c r="F12" t="s">
        <v>60</v>
      </c>
      <c r="G12" t="s">
        <v>32</v>
      </c>
      <c r="H12">
        <v>47</v>
      </c>
      <c r="I12" t="s">
        <v>122</v>
      </c>
      <c r="J12">
        <v>129</v>
      </c>
      <c r="K12" t="s">
        <v>28</v>
      </c>
      <c r="L12" t="s">
        <v>39</v>
      </c>
      <c r="M12">
        <v>124</v>
      </c>
      <c r="N12">
        <v>126</v>
      </c>
      <c r="O12">
        <v>-2</v>
      </c>
      <c r="P12">
        <v>9</v>
      </c>
      <c r="Q12">
        <v>12</v>
      </c>
      <c r="R12">
        <v>-3</v>
      </c>
      <c r="T12">
        <v>71.14</v>
      </c>
      <c r="U12">
        <v>23.32</v>
      </c>
      <c r="V12">
        <v>26.14</v>
      </c>
      <c r="W12">
        <v>49.46</v>
      </c>
    </row>
    <row r="13" spans="1:23" x14ac:dyDescent="0.25">
      <c r="A13">
        <v>2</v>
      </c>
      <c r="B13" t="s">
        <v>90</v>
      </c>
      <c r="C13">
        <v>1200</v>
      </c>
      <c r="D13">
        <v>12</v>
      </c>
      <c r="E13" t="s">
        <v>123</v>
      </c>
      <c r="F13" t="s">
        <v>87</v>
      </c>
      <c r="G13" t="s">
        <v>61</v>
      </c>
      <c r="H13">
        <v>43</v>
      </c>
      <c r="I13" t="s">
        <v>124</v>
      </c>
      <c r="J13">
        <v>92</v>
      </c>
      <c r="K13" t="s">
        <v>28</v>
      </c>
      <c r="L13" t="s">
        <v>39</v>
      </c>
      <c r="M13">
        <v>120</v>
      </c>
      <c r="N13">
        <v>121</v>
      </c>
      <c r="O13">
        <v>-1</v>
      </c>
      <c r="P13">
        <v>12</v>
      </c>
      <c r="Q13">
        <v>6</v>
      </c>
      <c r="R13">
        <v>6</v>
      </c>
      <c r="S13" t="s">
        <v>125</v>
      </c>
      <c r="T13">
        <v>69.69</v>
      </c>
      <c r="U13">
        <v>23.47</v>
      </c>
      <c r="V13">
        <v>23.67</v>
      </c>
      <c r="W13">
        <v>47.14</v>
      </c>
    </row>
    <row r="14" spans="1:23" x14ac:dyDescent="0.25">
      <c r="A14">
        <v>2</v>
      </c>
      <c r="B14" t="s">
        <v>90</v>
      </c>
      <c r="C14">
        <v>1200</v>
      </c>
      <c r="D14">
        <v>13</v>
      </c>
      <c r="E14" t="s">
        <v>126</v>
      </c>
      <c r="F14" t="s">
        <v>127</v>
      </c>
      <c r="G14" t="s">
        <v>43</v>
      </c>
      <c r="H14">
        <v>42</v>
      </c>
      <c r="I14" t="s">
        <v>128</v>
      </c>
      <c r="J14">
        <v>365</v>
      </c>
      <c r="K14" t="s">
        <v>28</v>
      </c>
      <c r="L14" t="s">
        <v>29</v>
      </c>
      <c r="M14">
        <v>119</v>
      </c>
      <c r="N14">
        <v>130</v>
      </c>
      <c r="O14">
        <v>-11</v>
      </c>
      <c r="P14">
        <v>11</v>
      </c>
      <c r="Q14">
        <v>4</v>
      </c>
      <c r="R14">
        <v>7</v>
      </c>
      <c r="S14" t="s">
        <v>129</v>
      </c>
      <c r="T14">
        <v>70.150000000000006</v>
      </c>
      <c r="U14">
        <v>22.18</v>
      </c>
      <c r="V14">
        <v>24</v>
      </c>
      <c r="W14">
        <v>46.18</v>
      </c>
    </row>
    <row r="15" spans="1:23" x14ac:dyDescent="0.25">
      <c r="A15">
        <v>2</v>
      </c>
      <c r="B15" t="s">
        <v>90</v>
      </c>
      <c r="C15">
        <v>1200</v>
      </c>
      <c r="D15">
        <v>14</v>
      </c>
      <c r="E15" t="s">
        <v>130</v>
      </c>
      <c r="F15" t="s">
        <v>46</v>
      </c>
      <c r="G15" t="s">
        <v>84</v>
      </c>
      <c r="H15">
        <v>41</v>
      </c>
      <c r="I15" t="s">
        <v>131</v>
      </c>
      <c r="J15">
        <v>290</v>
      </c>
      <c r="K15" t="s">
        <v>28</v>
      </c>
      <c r="L15" t="s">
        <v>39</v>
      </c>
      <c r="M15">
        <v>118</v>
      </c>
      <c r="N15">
        <v>123</v>
      </c>
      <c r="O15">
        <v>-5</v>
      </c>
      <c r="P15">
        <v>7</v>
      </c>
      <c r="Q15">
        <v>10</v>
      </c>
      <c r="R15">
        <v>-3</v>
      </c>
      <c r="S15" t="s">
        <v>132</v>
      </c>
      <c r="T15">
        <v>71.33</v>
      </c>
      <c r="U15">
        <v>23.11</v>
      </c>
      <c r="V15">
        <v>22.72</v>
      </c>
      <c r="W15">
        <v>45.83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5"/>
  <sheetViews>
    <sheetView workbookViewId="0"/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3</v>
      </c>
      <c r="B2" t="s">
        <v>23</v>
      </c>
      <c r="C2">
        <v>1200</v>
      </c>
      <c r="D2">
        <v>1</v>
      </c>
      <c r="E2" t="s">
        <v>133</v>
      </c>
      <c r="F2" t="s">
        <v>36</v>
      </c>
      <c r="G2" t="s">
        <v>32</v>
      </c>
      <c r="H2">
        <v>39</v>
      </c>
      <c r="I2" t="s">
        <v>66</v>
      </c>
      <c r="J2">
        <v>80</v>
      </c>
      <c r="K2" t="s">
        <v>28</v>
      </c>
      <c r="L2" t="s">
        <v>29</v>
      </c>
      <c r="M2">
        <v>135</v>
      </c>
      <c r="N2">
        <v>119</v>
      </c>
      <c r="O2">
        <v>16</v>
      </c>
      <c r="P2">
        <v>8</v>
      </c>
      <c r="Q2">
        <v>6</v>
      </c>
      <c r="R2">
        <v>2</v>
      </c>
      <c r="S2" t="s">
        <v>134</v>
      </c>
      <c r="T2">
        <v>69.75</v>
      </c>
      <c r="U2">
        <v>22.63</v>
      </c>
      <c r="V2">
        <v>22.85</v>
      </c>
      <c r="W2">
        <v>45.48</v>
      </c>
    </row>
    <row r="3" spans="1:23" x14ac:dyDescent="0.25">
      <c r="A3">
        <v>3</v>
      </c>
      <c r="B3" t="s">
        <v>23</v>
      </c>
      <c r="C3">
        <v>1200</v>
      </c>
      <c r="D3">
        <v>2</v>
      </c>
      <c r="E3" t="s">
        <v>135</v>
      </c>
      <c r="F3" t="s">
        <v>25</v>
      </c>
      <c r="G3" t="s">
        <v>88</v>
      </c>
      <c r="H3">
        <v>37</v>
      </c>
      <c r="I3" t="s">
        <v>136</v>
      </c>
      <c r="J3">
        <v>262</v>
      </c>
      <c r="K3" t="s">
        <v>28</v>
      </c>
      <c r="L3" t="s">
        <v>39</v>
      </c>
      <c r="M3">
        <v>133</v>
      </c>
      <c r="N3">
        <v>121</v>
      </c>
      <c r="O3">
        <v>12</v>
      </c>
      <c r="P3">
        <v>4</v>
      </c>
      <c r="Q3">
        <v>11</v>
      </c>
      <c r="R3">
        <v>-7</v>
      </c>
      <c r="S3" t="s">
        <v>95</v>
      </c>
      <c r="T3">
        <v>69.84</v>
      </c>
      <c r="U3">
        <v>22.39</v>
      </c>
      <c r="V3">
        <v>23.45</v>
      </c>
      <c r="W3">
        <v>45.84</v>
      </c>
    </row>
    <row r="4" spans="1:23" x14ac:dyDescent="0.25">
      <c r="A4">
        <v>3</v>
      </c>
      <c r="B4" t="s">
        <v>23</v>
      </c>
      <c r="C4">
        <v>1200</v>
      </c>
      <c r="D4">
        <v>3</v>
      </c>
      <c r="E4" t="s">
        <v>137</v>
      </c>
      <c r="F4" t="s">
        <v>138</v>
      </c>
      <c r="G4" t="s">
        <v>52</v>
      </c>
      <c r="H4">
        <v>37</v>
      </c>
      <c r="I4" t="s">
        <v>99</v>
      </c>
      <c r="J4">
        <v>24</v>
      </c>
      <c r="K4" t="s">
        <v>33</v>
      </c>
      <c r="L4" t="s">
        <v>39</v>
      </c>
      <c r="M4">
        <v>133</v>
      </c>
      <c r="N4">
        <v>133</v>
      </c>
      <c r="O4">
        <v>0</v>
      </c>
      <c r="P4">
        <v>9</v>
      </c>
      <c r="Q4">
        <v>11</v>
      </c>
      <c r="R4">
        <v>-2</v>
      </c>
      <c r="S4" t="s">
        <v>139</v>
      </c>
      <c r="T4">
        <v>69.45</v>
      </c>
      <c r="U4">
        <v>22.39</v>
      </c>
      <c r="V4">
        <v>23.29</v>
      </c>
      <c r="W4">
        <v>45.68</v>
      </c>
    </row>
    <row r="5" spans="1:23" x14ac:dyDescent="0.25">
      <c r="A5">
        <v>3</v>
      </c>
      <c r="B5" t="s">
        <v>23</v>
      </c>
      <c r="C5">
        <v>1200</v>
      </c>
      <c r="D5">
        <v>4</v>
      </c>
      <c r="E5" t="s">
        <v>140</v>
      </c>
      <c r="F5" t="s">
        <v>141</v>
      </c>
      <c r="G5" t="s">
        <v>98</v>
      </c>
      <c r="H5">
        <v>37</v>
      </c>
      <c r="I5" t="s">
        <v>142</v>
      </c>
      <c r="J5">
        <v>388</v>
      </c>
      <c r="K5" t="s">
        <v>28</v>
      </c>
      <c r="L5" t="s">
        <v>39</v>
      </c>
      <c r="M5">
        <v>133</v>
      </c>
      <c r="N5">
        <v>115</v>
      </c>
      <c r="O5">
        <v>18</v>
      </c>
      <c r="P5">
        <v>14</v>
      </c>
      <c r="Q5">
        <v>6</v>
      </c>
      <c r="R5">
        <v>8</v>
      </c>
      <c r="S5" t="s">
        <v>143</v>
      </c>
      <c r="T5">
        <v>70.31</v>
      </c>
      <c r="U5">
        <v>22.19</v>
      </c>
      <c r="V5">
        <v>22.57</v>
      </c>
      <c r="W5">
        <v>44.76</v>
      </c>
    </row>
    <row r="6" spans="1:23" x14ac:dyDescent="0.25">
      <c r="A6">
        <v>3</v>
      </c>
      <c r="B6" t="s">
        <v>23</v>
      </c>
      <c r="C6">
        <v>1200</v>
      </c>
      <c r="D6">
        <v>5</v>
      </c>
      <c r="E6" t="s">
        <v>144</v>
      </c>
      <c r="F6" t="s">
        <v>31</v>
      </c>
      <c r="G6" t="s">
        <v>108</v>
      </c>
      <c r="H6">
        <v>36</v>
      </c>
      <c r="I6" t="s">
        <v>99</v>
      </c>
      <c r="J6">
        <v>24</v>
      </c>
      <c r="K6" t="s">
        <v>33</v>
      </c>
      <c r="L6" t="s">
        <v>39</v>
      </c>
      <c r="M6">
        <v>132</v>
      </c>
      <c r="N6">
        <v>133</v>
      </c>
      <c r="O6">
        <v>-1</v>
      </c>
      <c r="P6">
        <v>6</v>
      </c>
      <c r="Q6">
        <v>4</v>
      </c>
      <c r="R6">
        <v>2</v>
      </c>
      <c r="S6" t="s">
        <v>145</v>
      </c>
      <c r="T6">
        <v>69.53</v>
      </c>
      <c r="U6">
        <v>22.63</v>
      </c>
      <c r="V6">
        <v>23.42</v>
      </c>
      <c r="W6">
        <v>46.05</v>
      </c>
    </row>
    <row r="7" spans="1:23" x14ac:dyDescent="0.25">
      <c r="A7">
        <v>3</v>
      </c>
      <c r="B7" t="s">
        <v>23</v>
      </c>
      <c r="C7">
        <v>1200</v>
      </c>
      <c r="D7">
        <v>6</v>
      </c>
      <c r="E7" t="s">
        <v>146</v>
      </c>
      <c r="F7" t="s">
        <v>42</v>
      </c>
      <c r="G7" t="s">
        <v>43</v>
      </c>
      <c r="H7">
        <v>34</v>
      </c>
      <c r="I7" t="s">
        <v>94</v>
      </c>
      <c r="J7">
        <v>213</v>
      </c>
      <c r="K7" t="s">
        <v>33</v>
      </c>
      <c r="L7" t="s">
        <v>39</v>
      </c>
      <c r="M7">
        <v>130</v>
      </c>
      <c r="N7">
        <v>135</v>
      </c>
      <c r="O7">
        <v>-5</v>
      </c>
      <c r="P7">
        <v>5</v>
      </c>
      <c r="Q7">
        <v>7</v>
      </c>
      <c r="R7">
        <v>-2</v>
      </c>
      <c r="S7" t="s">
        <v>147</v>
      </c>
      <c r="T7">
        <v>69.73</v>
      </c>
      <c r="U7">
        <v>22.57</v>
      </c>
      <c r="V7">
        <v>23.04</v>
      </c>
      <c r="W7">
        <v>45.61</v>
      </c>
    </row>
    <row r="8" spans="1:23" x14ac:dyDescent="0.25">
      <c r="A8">
        <v>3</v>
      </c>
      <c r="B8" t="s">
        <v>23</v>
      </c>
      <c r="C8">
        <v>1200</v>
      </c>
      <c r="D8">
        <v>7</v>
      </c>
      <c r="E8" t="s">
        <v>148</v>
      </c>
      <c r="F8" t="s">
        <v>60</v>
      </c>
      <c r="G8" t="s">
        <v>37</v>
      </c>
      <c r="H8">
        <v>33</v>
      </c>
      <c r="I8" t="s">
        <v>149</v>
      </c>
      <c r="J8">
        <v>150</v>
      </c>
      <c r="K8" t="s">
        <v>28</v>
      </c>
      <c r="L8" t="s">
        <v>29</v>
      </c>
      <c r="M8">
        <v>129</v>
      </c>
      <c r="N8">
        <v>117</v>
      </c>
      <c r="O8">
        <v>12</v>
      </c>
      <c r="P8">
        <v>12</v>
      </c>
      <c r="Q8">
        <v>7</v>
      </c>
      <c r="R8">
        <v>5</v>
      </c>
      <c r="S8" t="s">
        <v>150</v>
      </c>
      <c r="T8">
        <v>70.349999999999994</v>
      </c>
      <c r="U8">
        <v>22.2</v>
      </c>
      <c r="V8">
        <v>23.06</v>
      </c>
      <c r="W8">
        <v>45.26</v>
      </c>
    </row>
    <row r="9" spans="1:23" x14ac:dyDescent="0.25">
      <c r="A9">
        <v>3</v>
      </c>
      <c r="B9" t="s">
        <v>23</v>
      </c>
      <c r="C9">
        <v>1200</v>
      </c>
      <c r="D9">
        <v>8</v>
      </c>
      <c r="E9" t="s">
        <v>151</v>
      </c>
      <c r="F9" t="s">
        <v>152</v>
      </c>
      <c r="G9" t="s">
        <v>26</v>
      </c>
      <c r="H9">
        <v>33</v>
      </c>
      <c r="I9" t="s">
        <v>153</v>
      </c>
      <c r="J9">
        <v>326</v>
      </c>
      <c r="K9" t="s">
        <v>154</v>
      </c>
      <c r="L9" t="s">
        <v>29</v>
      </c>
      <c r="M9">
        <v>129</v>
      </c>
      <c r="N9">
        <v>116</v>
      </c>
      <c r="O9">
        <v>13</v>
      </c>
      <c r="P9">
        <v>11</v>
      </c>
      <c r="Q9">
        <v>11</v>
      </c>
      <c r="R9">
        <v>0</v>
      </c>
      <c r="S9" t="s">
        <v>95</v>
      </c>
      <c r="T9">
        <v>69.819999999999993</v>
      </c>
      <c r="U9">
        <v>22.12</v>
      </c>
      <c r="V9">
        <v>23.02</v>
      </c>
      <c r="W9">
        <v>45.14</v>
      </c>
    </row>
    <row r="10" spans="1:23" x14ac:dyDescent="0.25">
      <c r="A10">
        <v>3</v>
      </c>
      <c r="B10" t="s">
        <v>23</v>
      </c>
      <c r="C10">
        <v>1200</v>
      </c>
      <c r="D10">
        <v>9</v>
      </c>
      <c r="E10" t="s">
        <v>155</v>
      </c>
      <c r="F10" t="s">
        <v>55</v>
      </c>
      <c r="G10" t="s">
        <v>56</v>
      </c>
      <c r="H10">
        <v>33</v>
      </c>
      <c r="I10" t="s">
        <v>99</v>
      </c>
      <c r="J10">
        <v>24</v>
      </c>
      <c r="K10" t="s">
        <v>33</v>
      </c>
      <c r="L10" t="s">
        <v>39</v>
      </c>
      <c r="M10">
        <v>129</v>
      </c>
      <c r="N10">
        <v>122</v>
      </c>
      <c r="O10">
        <v>7</v>
      </c>
      <c r="P10">
        <v>2</v>
      </c>
      <c r="Q10">
        <v>14</v>
      </c>
      <c r="R10">
        <v>-12</v>
      </c>
      <c r="S10" t="s">
        <v>156</v>
      </c>
      <c r="T10">
        <v>68.78</v>
      </c>
      <c r="U10">
        <v>22.23</v>
      </c>
      <c r="V10">
        <v>22.5</v>
      </c>
      <c r="W10">
        <v>44.73</v>
      </c>
    </row>
    <row r="11" spans="1:23" x14ac:dyDescent="0.25">
      <c r="A11">
        <v>3</v>
      </c>
      <c r="B11" t="s">
        <v>23</v>
      </c>
      <c r="C11">
        <v>1200</v>
      </c>
      <c r="D11">
        <v>10</v>
      </c>
      <c r="E11" t="s">
        <v>157</v>
      </c>
      <c r="F11" t="s">
        <v>158</v>
      </c>
      <c r="G11" t="s">
        <v>93</v>
      </c>
      <c r="H11">
        <v>32</v>
      </c>
      <c r="I11" t="s">
        <v>159</v>
      </c>
      <c r="J11">
        <v>171</v>
      </c>
      <c r="K11" t="s">
        <v>33</v>
      </c>
      <c r="L11" t="s">
        <v>39</v>
      </c>
      <c r="M11">
        <v>128</v>
      </c>
      <c r="N11">
        <v>133</v>
      </c>
      <c r="O11">
        <v>-5</v>
      </c>
      <c r="P11">
        <v>1</v>
      </c>
      <c r="Q11">
        <v>11</v>
      </c>
      <c r="R11">
        <v>-10</v>
      </c>
      <c r="S11" t="s">
        <v>160</v>
      </c>
      <c r="T11">
        <v>70.260000000000005</v>
      </c>
      <c r="U11">
        <v>22.61</v>
      </c>
      <c r="V11">
        <v>22.48</v>
      </c>
      <c r="W11">
        <v>45.09</v>
      </c>
    </row>
    <row r="12" spans="1:23" x14ac:dyDescent="0.25">
      <c r="A12">
        <v>3</v>
      </c>
      <c r="B12" t="s">
        <v>23</v>
      </c>
      <c r="C12">
        <v>1200</v>
      </c>
      <c r="D12">
        <v>11</v>
      </c>
      <c r="E12" t="s">
        <v>161</v>
      </c>
      <c r="F12" t="s">
        <v>51</v>
      </c>
      <c r="G12" t="s">
        <v>112</v>
      </c>
      <c r="H12">
        <v>28</v>
      </c>
      <c r="I12" t="s">
        <v>57</v>
      </c>
      <c r="J12">
        <v>115</v>
      </c>
      <c r="K12" t="s">
        <v>33</v>
      </c>
      <c r="L12" t="s">
        <v>29</v>
      </c>
      <c r="M12">
        <v>124</v>
      </c>
      <c r="N12">
        <v>129</v>
      </c>
      <c r="O12">
        <v>-5</v>
      </c>
      <c r="P12">
        <v>13</v>
      </c>
      <c r="Q12">
        <v>2</v>
      </c>
      <c r="R12">
        <v>11</v>
      </c>
      <c r="S12" t="s">
        <v>162</v>
      </c>
      <c r="T12">
        <v>69.789999999999992</v>
      </c>
      <c r="U12">
        <v>22.4</v>
      </c>
      <c r="V12">
        <v>22.57</v>
      </c>
      <c r="W12">
        <v>44.97</v>
      </c>
    </row>
    <row r="13" spans="1:23" x14ac:dyDescent="0.25">
      <c r="A13">
        <v>3</v>
      </c>
      <c r="B13" t="s">
        <v>23</v>
      </c>
      <c r="C13">
        <v>1200</v>
      </c>
      <c r="D13">
        <v>12</v>
      </c>
      <c r="E13" t="s">
        <v>163</v>
      </c>
      <c r="F13" t="s">
        <v>79</v>
      </c>
      <c r="G13" t="s">
        <v>70</v>
      </c>
      <c r="H13">
        <v>27</v>
      </c>
      <c r="I13" t="s">
        <v>76</v>
      </c>
      <c r="J13">
        <v>95</v>
      </c>
      <c r="K13" t="s">
        <v>33</v>
      </c>
      <c r="L13" t="s">
        <v>39</v>
      </c>
      <c r="M13">
        <v>123</v>
      </c>
      <c r="N13">
        <v>126</v>
      </c>
      <c r="O13">
        <v>-3</v>
      </c>
      <c r="P13">
        <v>7</v>
      </c>
      <c r="Q13">
        <v>5</v>
      </c>
      <c r="R13">
        <v>2</v>
      </c>
      <c r="S13" t="s">
        <v>164</v>
      </c>
      <c r="T13">
        <v>69.84</v>
      </c>
      <c r="U13">
        <v>22.07</v>
      </c>
      <c r="V13">
        <v>23.42</v>
      </c>
      <c r="W13">
        <v>45.49</v>
      </c>
    </row>
    <row r="14" spans="1:23" x14ac:dyDescent="0.25">
      <c r="A14">
        <v>3</v>
      </c>
      <c r="B14" t="s">
        <v>23</v>
      </c>
      <c r="C14">
        <v>1200</v>
      </c>
      <c r="D14">
        <v>13</v>
      </c>
      <c r="E14" t="s">
        <v>165</v>
      </c>
      <c r="F14" t="s">
        <v>64</v>
      </c>
      <c r="G14" t="s">
        <v>65</v>
      </c>
      <c r="H14">
        <v>26</v>
      </c>
      <c r="I14" t="s">
        <v>131</v>
      </c>
      <c r="J14">
        <v>290</v>
      </c>
      <c r="K14" t="s">
        <v>33</v>
      </c>
      <c r="L14" t="s">
        <v>39</v>
      </c>
      <c r="M14">
        <v>122</v>
      </c>
      <c r="N14">
        <v>125</v>
      </c>
      <c r="O14">
        <v>-3</v>
      </c>
      <c r="P14">
        <v>10</v>
      </c>
      <c r="Q14">
        <v>11</v>
      </c>
      <c r="R14">
        <v>-1</v>
      </c>
      <c r="S14" t="s">
        <v>147</v>
      </c>
      <c r="T14">
        <v>69.94</v>
      </c>
      <c r="U14">
        <v>22.99</v>
      </c>
      <c r="V14">
        <v>23.28</v>
      </c>
      <c r="W14">
        <v>46.27</v>
      </c>
    </row>
    <row r="15" spans="1:23" x14ac:dyDescent="0.25">
      <c r="A15">
        <v>3</v>
      </c>
      <c r="B15" t="s">
        <v>23</v>
      </c>
      <c r="C15">
        <v>1200</v>
      </c>
      <c r="D15">
        <v>14</v>
      </c>
      <c r="E15" t="s">
        <v>166</v>
      </c>
      <c r="F15" t="s">
        <v>83</v>
      </c>
      <c r="G15" t="s">
        <v>167</v>
      </c>
      <c r="H15">
        <v>23</v>
      </c>
      <c r="I15" t="s">
        <v>149</v>
      </c>
      <c r="J15">
        <v>150</v>
      </c>
      <c r="K15" t="s">
        <v>33</v>
      </c>
      <c r="L15" t="s">
        <v>29</v>
      </c>
      <c r="M15">
        <v>119</v>
      </c>
      <c r="N15">
        <v>128</v>
      </c>
      <c r="O15">
        <v>-9</v>
      </c>
      <c r="P15">
        <v>3</v>
      </c>
      <c r="Q15">
        <v>1</v>
      </c>
      <c r="R15">
        <v>2</v>
      </c>
      <c r="S15" t="s">
        <v>168</v>
      </c>
      <c r="T15">
        <v>69.930000000000007</v>
      </c>
      <c r="U15">
        <v>22.71</v>
      </c>
      <c r="V15">
        <v>22.5</v>
      </c>
      <c r="W15">
        <v>45.21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5"/>
  <sheetViews>
    <sheetView workbookViewId="0"/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4</v>
      </c>
      <c r="B2" t="s">
        <v>90</v>
      </c>
      <c r="C2">
        <v>1200</v>
      </c>
      <c r="D2">
        <v>1</v>
      </c>
      <c r="E2" t="s">
        <v>169</v>
      </c>
      <c r="F2" t="s">
        <v>31</v>
      </c>
      <c r="G2" t="s">
        <v>84</v>
      </c>
      <c r="H2">
        <v>59</v>
      </c>
      <c r="I2" t="s">
        <v>57</v>
      </c>
      <c r="J2">
        <v>115</v>
      </c>
      <c r="K2" t="s">
        <v>28</v>
      </c>
      <c r="L2" t="s">
        <v>29</v>
      </c>
      <c r="M2">
        <v>135</v>
      </c>
      <c r="N2">
        <v>135</v>
      </c>
      <c r="O2">
        <v>0</v>
      </c>
      <c r="P2">
        <v>6</v>
      </c>
      <c r="Q2">
        <v>11</v>
      </c>
      <c r="R2">
        <v>-5</v>
      </c>
      <c r="T2">
        <v>69.59</v>
      </c>
      <c r="U2">
        <v>20.75</v>
      </c>
      <c r="V2">
        <v>22.4</v>
      </c>
      <c r="W2">
        <v>43.15</v>
      </c>
    </row>
    <row r="3" spans="1:23" x14ac:dyDescent="0.25">
      <c r="A3">
        <v>4</v>
      </c>
      <c r="B3" t="s">
        <v>90</v>
      </c>
      <c r="C3">
        <v>1200</v>
      </c>
      <c r="D3">
        <v>2</v>
      </c>
      <c r="E3" t="s">
        <v>170</v>
      </c>
      <c r="F3" t="s">
        <v>127</v>
      </c>
      <c r="G3" t="s">
        <v>47</v>
      </c>
      <c r="H3">
        <v>58</v>
      </c>
      <c r="I3" t="s">
        <v>171</v>
      </c>
      <c r="J3">
        <v>185</v>
      </c>
      <c r="K3" t="s">
        <v>28</v>
      </c>
      <c r="L3" t="s">
        <v>39</v>
      </c>
      <c r="M3">
        <v>134</v>
      </c>
      <c r="N3">
        <v>128</v>
      </c>
      <c r="O3">
        <v>6</v>
      </c>
      <c r="P3">
        <v>12</v>
      </c>
      <c r="Q3">
        <v>6</v>
      </c>
      <c r="R3">
        <v>6</v>
      </c>
      <c r="S3" t="s">
        <v>172</v>
      </c>
      <c r="T3">
        <v>70.03</v>
      </c>
      <c r="U3">
        <v>22.24</v>
      </c>
      <c r="V3">
        <v>23.11</v>
      </c>
      <c r="W3">
        <v>45.35</v>
      </c>
    </row>
    <row r="4" spans="1:23" x14ac:dyDescent="0.25">
      <c r="A4">
        <v>4</v>
      </c>
      <c r="B4" t="s">
        <v>90</v>
      </c>
      <c r="C4">
        <v>1200</v>
      </c>
      <c r="D4">
        <v>3</v>
      </c>
      <c r="E4" t="s">
        <v>173</v>
      </c>
      <c r="F4" t="s">
        <v>64</v>
      </c>
      <c r="G4" t="s">
        <v>93</v>
      </c>
      <c r="H4">
        <v>54</v>
      </c>
      <c r="I4" t="s">
        <v>57</v>
      </c>
      <c r="J4">
        <v>115</v>
      </c>
      <c r="K4" t="s">
        <v>28</v>
      </c>
      <c r="L4" t="s">
        <v>29</v>
      </c>
      <c r="M4">
        <v>130</v>
      </c>
      <c r="N4">
        <v>132</v>
      </c>
      <c r="O4">
        <v>-2</v>
      </c>
      <c r="P4">
        <v>8</v>
      </c>
      <c r="Q4">
        <v>11</v>
      </c>
      <c r="R4">
        <v>-3</v>
      </c>
      <c r="S4" t="s">
        <v>174</v>
      </c>
      <c r="T4">
        <v>68.81</v>
      </c>
      <c r="U4">
        <v>21.58</v>
      </c>
      <c r="V4">
        <v>22.36</v>
      </c>
      <c r="W4">
        <v>43.94</v>
      </c>
    </row>
    <row r="5" spans="1:23" x14ac:dyDescent="0.25">
      <c r="A5">
        <v>4</v>
      </c>
      <c r="B5" t="s">
        <v>90</v>
      </c>
      <c r="C5">
        <v>1200</v>
      </c>
      <c r="D5">
        <v>4</v>
      </c>
      <c r="E5" t="s">
        <v>175</v>
      </c>
      <c r="F5" t="s">
        <v>69</v>
      </c>
      <c r="G5" t="s">
        <v>88</v>
      </c>
      <c r="H5">
        <v>52</v>
      </c>
      <c r="M5">
        <v>128</v>
      </c>
      <c r="P5">
        <v>11</v>
      </c>
    </row>
    <row r="6" spans="1:23" x14ac:dyDescent="0.25">
      <c r="A6">
        <v>4</v>
      </c>
      <c r="B6" t="s">
        <v>90</v>
      </c>
      <c r="C6">
        <v>1200</v>
      </c>
      <c r="D6">
        <v>5</v>
      </c>
      <c r="E6" t="s">
        <v>176</v>
      </c>
      <c r="F6" t="s">
        <v>83</v>
      </c>
      <c r="G6" t="s">
        <v>43</v>
      </c>
      <c r="H6">
        <v>52</v>
      </c>
      <c r="M6">
        <v>128</v>
      </c>
      <c r="P6">
        <v>10</v>
      </c>
    </row>
    <row r="7" spans="1:23" x14ac:dyDescent="0.25">
      <c r="A7">
        <v>4</v>
      </c>
      <c r="B7" t="s">
        <v>90</v>
      </c>
      <c r="C7">
        <v>1200</v>
      </c>
      <c r="D7">
        <v>6</v>
      </c>
      <c r="E7" t="s">
        <v>177</v>
      </c>
      <c r="F7" t="s">
        <v>36</v>
      </c>
      <c r="G7" t="s">
        <v>112</v>
      </c>
      <c r="H7">
        <v>51</v>
      </c>
      <c r="I7" t="s">
        <v>66</v>
      </c>
      <c r="J7">
        <v>80</v>
      </c>
      <c r="K7" t="s">
        <v>28</v>
      </c>
      <c r="L7" t="s">
        <v>29</v>
      </c>
      <c r="M7">
        <v>127</v>
      </c>
      <c r="N7">
        <v>133</v>
      </c>
      <c r="O7">
        <v>-6</v>
      </c>
      <c r="P7">
        <v>4</v>
      </c>
      <c r="Q7">
        <v>1</v>
      </c>
      <c r="R7">
        <v>3</v>
      </c>
      <c r="S7" t="s">
        <v>125</v>
      </c>
      <c r="T7">
        <v>70.2</v>
      </c>
      <c r="U7">
        <v>22.59</v>
      </c>
      <c r="V7">
        <v>23.34</v>
      </c>
      <c r="W7">
        <v>45.93</v>
      </c>
    </row>
    <row r="8" spans="1:23" x14ac:dyDescent="0.25">
      <c r="A8">
        <v>4</v>
      </c>
      <c r="B8" t="s">
        <v>90</v>
      </c>
      <c r="C8">
        <v>1200</v>
      </c>
      <c r="D8">
        <v>7</v>
      </c>
      <c r="E8" t="s">
        <v>178</v>
      </c>
      <c r="F8" t="s">
        <v>92</v>
      </c>
      <c r="G8" t="s">
        <v>98</v>
      </c>
      <c r="H8">
        <v>50</v>
      </c>
      <c r="I8" t="s">
        <v>179</v>
      </c>
      <c r="J8">
        <v>123</v>
      </c>
      <c r="K8" t="s">
        <v>28</v>
      </c>
      <c r="L8" t="s">
        <v>39</v>
      </c>
      <c r="M8">
        <v>126</v>
      </c>
      <c r="N8">
        <v>127</v>
      </c>
      <c r="O8">
        <v>-1</v>
      </c>
      <c r="P8">
        <v>9</v>
      </c>
      <c r="Q8">
        <v>7</v>
      </c>
      <c r="R8">
        <v>2</v>
      </c>
      <c r="S8" t="s">
        <v>180</v>
      </c>
      <c r="T8">
        <v>70.61</v>
      </c>
      <c r="U8">
        <v>22.5</v>
      </c>
      <c r="V8">
        <v>24.23</v>
      </c>
      <c r="W8">
        <v>46.73</v>
      </c>
    </row>
    <row r="9" spans="1:23" x14ac:dyDescent="0.25">
      <c r="A9">
        <v>4</v>
      </c>
      <c r="B9" t="s">
        <v>90</v>
      </c>
      <c r="C9">
        <v>1200</v>
      </c>
      <c r="D9">
        <v>8</v>
      </c>
      <c r="E9" t="s">
        <v>181</v>
      </c>
      <c r="F9" t="s">
        <v>42</v>
      </c>
      <c r="G9" t="s">
        <v>80</v>
      </c>
      <c r="H9">
        <v>49</v>
      </c>
      <c r="I9" t="s">
        <v>27</v>
      </c>
      <c r="J9">
        <v>17</v>
      </c>
      <c r="K9" t="s">
        <v>28</v>
      </c>
      <c r="L9" t="s">
        <v>29</v>
      </c>
      <c r="M9">
        <v>125</v>
      </c>
      <c r="N9">
        <v>129</v>
      </c>
      <c r="O9">
        <v>-4</v>
      </c>
      <c r="P9">
        <v>13</v>
      </c>
      <c r="Q9">
        <v>2</v>
      </c>
      <c r="R9">
        <v>11</v>
      </c>
      <c r="S9" t="s">
        <v>182</v>
      </c>
      <c r="T9">
        <v>69.62</v>
      </c>
      <c r="U9">
        <v>22.42</v>
      </c>
      <c r="V9">
        <v>22.7</v>
      </c>
      <c r="W9">
        <v>45.12</v>
      </c>
    </row>
    <row r="10" spans="1:23" x14ac:dyDescent="0.25">
      <c r="A10">
        <v>4</v>
      </c>
      <c r="B10" t="s">
        <v>90</v>
      </c>
      <c r="C10">
        <v>1200</v>
      </c>
      <c r="D10">
        <v>9</v>
      </c>
      <c r="E10" t="s">
        <v>183</v>
      </c>
      <c r="F10" t="s">
        <v>60</v>
      </c>
      <c r="G10" t="s">
        <v>110</v>
      </c>
      <c r="H10">
        <v>47</v>
      </c>
      <c r="I10" t="s">
        <v>184</v>
      </c>
      <c r="J10">
        <v>10</v>
      </c>
      <c r="K10" t="s">
        <v>28</v>
      </c>
      <c r="L10" t="s">
        <v>185</v>
      </c>
      <c r="M10">
        <v>123</v>
      </c>
      <c r="N10">
        <v>125</v>
      </c>
      <c r="O10">
        <v>-2</v>
      </c>
      <c r="P10">
        <v>14</v>
      </c>
      <c r="Q10">
        <v>9</v>
      </c>
      <c r="R10">
        <v>5</v>
      </c>
      <c r="S10" t="s">
        <v>186</v>
      </c>
      <c r="T10">
        <v>70.989999999999995</v>
      </c>
      <c r="U10">
        <v>22.81</v>
      </c>
      <c r="V10">
        <v>24.08</v>
      </c>
      <c r="W10">
        <v>46.89</v>
      </c>
    </row>
    <row r="11" spans="1:23" x14ac:dyDescent="0.25">
      <c r="A11">
        <v>4</v>
      </c>
      <c r="B11" t="s">
        <v>90</v>
      </c>
      <c r="C11">
        <v>1200</v>
      </c>
      <c r="D11">
        <v>10</v>
      </c>
      <c r="E11" t="s">
        <v>187</v>
      </c>
      <c r="F11" t="s">
        <v>46</v>
      </c>
      <c r="G11" t="s">
        <v>32</v>
      </c>
      <c r="H11">
        <v>46</v>
      </c>
      <c r="M11">
        <v>122</v>
      </c>
      <c r="P11">
        <v>5</v>
      </c>
      <c r="S11" t="s">
        <v>188</v>
      </c>
    </row>
    <row r="12" spans="1:23" x14ac:dyDescent="0.25">
      <c r="A12">
        <v>4</v>
      </c>
      <c r="B12" t="s">
        <v>90</v>
      </c>
      <c r="C12">
        <v>1200</v>
      </c>
      <c r="D12">
        <v>11</v>
      </c>
      <c r="E12" t="s">
        <v>189</v>
      </c>
      <c r="F12" t="s">
        <v>141</v>
      </c>
      <c r="G12" t="s">
        <v>190</v>
      </c>
      <c r="H12">
        <v>46</v>
      </c>
      <c r="I12" t="s">
        <v>149</v>
      </c>
      <c r="J12">
        <v>150</v>
      </c>
      <c r="K12" t="s">
        <v>33</v>
      </c>
      <c r="L12" t="s">
        <v>29</v>
      </c>
      <c r="M12">
        <v>122</v>
      </c>
      <c r="N12">
        <v>135</v>
      </c>
      <c r="O12">
        <v>-13</v>
      </c>
      <c r="P12">
        <v>3</v>
      </c>
      <c r="Q12">
        <v>11</v>
      </c>
      <c r="R12">
        <v>-8</v>
      </c>
      <c r="S12" t="s">
        <v>129</v>
      </c>
      <c r="T12">
        <v>70.05</v>
      </c>
      <c r="U12">
        <v>22.48</v>
      </c>
      <c r="V12">
        <v>23.41</v>
      </c>
      <c r="W12">
        <v>45.89</v>
      </c>
    </row>
    <row r="13" spans="1:23" x14ac:dyDescent="0.25">
      <c r="A13">
        <v>4</v>
      </c>
      <c r="B13" t="s">
        <v>90</v>
      </c>
      <c r="C13">
        <v>1200</v>
      </c>
      <c r="D13">
        <v>12</v>
      </c>
      <c r="E13" t="s">
        <v>191</v>
      </c>
      <c r="F13" t="s">
        <v>158</v>
      </c>
      <c r="G13" t="s">
        <v>108</v>
      </c>
      <c r="H13">
        <v>45</v>
      </c>
      <c r="I13" t="s">
        <v>27</v>
      </c>
      <c r="J13">
        <v>17</v>
      </c>
      <c r="K13" t="s">
        <v>28</v>
      </c>
      <c r="L13" t="s">
        <v>29</v>
      </c>
      <c r="M13">
        <v>121</v>
      </c>
      <c r="N13">
        <v>124</v>
      </c>
      <c r="O13">
        <v>-3</v>
      </c>
      <c r="P13">
        <v>1</v>
      </c>
      <c r="Q13">
        <v>11</v>
      </c>
      <c r="R13">
        <v>-10</v>
      </c>
      <c r="S13" t="s">
        <v>192</v>
      </c>
      <c r="T13">
        <v>69.069999999999993</v>
      </c>
      <c r="U13">
        <v>22.07</v>
      </c>
      <c r="V13">
        <v>23.02</v>
      </c>
      <c r="W13">
        <v>45.09</v>
      </c>
    </row>
    <row r="14" spans="1:23" x14ac:dyDescent="0.25">
      <c r="A14">
        <v>4</v>
      </c>
      <c r="B14" t="s">
        <v>90</v>
      </c>
      <c r="C14">
        <v>1200</v>
      </c>
      <c r="D14">
        <v>13</v>
      </c>
      <c r="E14" t="s">
        <v>193</v>
      </c>
      <c r="F14" t="s">
        <v>87</v>
      </c>
      <c r="G14" t="s">
        <v>167</v>
      </c>
      <c r="H14">
        <v>44</v>
      </c>
      <c r="I14" t="s">
        <v>194</v>
      </c>
      <c r="J14">
        <v>353</v>
      </c>
      <c r="K14" t="s">
        <v>28</v>
      </c>
      <c r="L14" t="s">
        <v>29</v>
      </c>
      <c r="M14">
        <v>120</v>
      </c>
      <c r="N14">
        <v>125</v>
      </c>
      <c r="O14">
        <v>-5</v>
      </c>
      <c r="P14">
        <v>2</v>
      </c>
      <c r="Q14">
        <v>13</v>
      </c>
      <c r="R14">
        <v>-11</v>
      </c>
      <c r="S14" t="s">
        <v>195</v>
      </c>
      <c r="T14">
        <v>69.819999999999993</v>
      </c>
      <c r="U14">
        <v>22.29</v>
      </c>
      <c r="V14">
        <v>23.7</v>
      </c>
      <c r="W14">
        <v>45.99</v>
      </c>
    </row>
    <row r="15" spans="1:23" x14ac:dyDescent="0.25">
      <c r="A15">
        <v>4</v>
      </c>
      <c r="B15" t="s">
        <v>90</v>
      </c>
      <c r="C15">
        <v>1200</v>
      </c>
      <c r="D15">
        <v>14</v>
      </c>
      <c r="E15" t="s">
        <v>196</v>
      </c>
      <c r="F15" t="s">
        <v>51</v>
      </c>
      <c r="G15" t="s">
        <v>61</v>
      </c>
      <c r="H15">
        <v>42</v>
      </c>
      <c r="I15" t="s">
        <v>27</v>
      </c>
      <c r="J15">
        <v>17</v>
      </c>
      <c r="K15" t="s">
        <v>28</v>
      </c>
      <c r="L15" t="s">
        <v>29</v>
      </c>
      <c r="M15">
        <v>118</v>
      </c>
      <c r="N15">
        <v>122</v>
      </c>
      <c r="O15">
        <v>-4</v>
      </c>
      <c r="P15">
        <v>7</v>
      </c>
      <c r="Q15">
        <v>11</v>
      </c>
      <c r="R15">
        <v>-4</v>
      </c>
      <c r="S15" t="s">
        <v>197</v>
      </c>
      <c r="T15">
        <v>69.16</v>
      </c>
      <c r="U15">
        <v>21.6</v>
      </c>
      <c r="V15">
        <v>22.96</v>
      </c>
      <c r="W15">
        <v>44.56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/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5</v>
      </c>
      <c r="B2" t="s">
        <v>90</v>
      </c>
      <c r="C2">
        <v>1800</v>
      </c>
      <c r="D2">
        <v>1</v>
      </c>
      <c r="E2" t="s">
        <v>198</v>
      </c>
      <c r="F2" t="s">
        <v>42</v>
      </c>
      <c r="G2" t="s">
        <v>190</v>
      </c>
      <c r="H2">
        <v>60</v>
      </c>
      <c r="I2" t="s">
        <v>199</v>
      </c>
      <c r="J2">
        <v>136</v>
      </c>
      <c r="K2" t="s">
        <v>28</v>
      </c>
      <c r="L2" t="s">
        <v>29</v>
      </c>
      <c r="M2">
        <v>135</v>
      </c>
      <c r="N2">
        <v>132</v>
      </c>
      <c r="O2">
        <v>3</v>
      </c>
      <c r="P2">
        <v>13</v>
      </c>
      <c r="Q2">
        <v>5</v>
      </c>
      <c r="R2">
        <v>8</v>
      </c>
      <c r="S2" t="s">
        <v>200</v>
      </c>
      <c r="T2">
        <v>107.57</v>
      </c>
      <c r="U2">
        <v>23.72</v>
      </c>
      <c r="V2">
        <v>23.09</v>
      </c>
      <c r="W2">
        <v>46.81</v>
      </c>
    </row>
    <row r="3" spans="1:23" x14ac:dyDescent="0.25">
      <c r="A3">
        <v>5</v>
      </c>
      <c r="B3" t="s">
        <v>90</v>
      </c>
      <c r="C3">
        <v>1800</v>
      </c>
      <c r="D3">
        <v>2</v>
      </c>
      <c r="E3" t="s">
        <v>201</v>
      </c>
      <c r="F3" t="s">
        <v>51</v>
      </c>
      <c r="G3" t="s">
        <v>43</v>
      </c>
      <c r="H3">
        <v>59</v>
      </c>
      <c r="I3" t="s">
        <v>199</v>
      </c>
      <c r="J3">
        <v>136</v>
      </c>
      <c r="K3" t="s">
        <v>28</v>
      </c>
      <c r="L3" t="s">
        <v>29</v>
      </c>
      <c r="M3">
        <v>134</v>
      </c>
      <c r="N3">
        <v>135</v>
      </c>
      <c r="O3">
        <v>-1</v>
      </c>
      <c r="P3">
        <v>5</v>
      </c>
      <c r="Q3">
        <v>4</v>
      </c>
      <c r="R3">
        <v>1</v>
      </c>
      <c r="S3" t="s">
        <v>202</v>
      </c>
      <c r="T3">
        <v>108.35</v>
      </c>
      <c r="U3">
        <v>23.35</v>
      </c>
      <c r="V3">
        <v>23.46</v>
      </c>
      <c r="W3">
        <v>46.81</v>
      </c>
    </row>
    <row r="4" spans="1:23" x14ac:dyDescent="0.25">
      <c r="A4">
        <v>5</v>
      </c>
      <c r="B4" t="s">
        <v>90</v>
      </c>
      <c r="C4">
        <v>1800</v>
      </c>
      <c r="D4">
        <v>3</v>
      </c>
      <c r="E4" t="s">
        <v>203</v>
      </c>
      <c r="F4" t="s">
        <v>31</v>
      </c>
      <c r="G4" t="s">
        <v>52</v>
      </c>
      <c r="H4">
        <v>59</v>
      </c>
      <c r="I4" t="s">
        <v>119</v>
      </c>
      <c r="J4">
        <v>109</v>
      </c>
      <c r="K4" t="s">
        <v>154</v>
      </c>
      <c r="L4" t="s">
        <v>39</v>
      </c>
      <c r="M4">
        <v>134</v>
      </c>
      <c r="N4">
        <v>122</v>
      </c>
      <c r="O4">
        <v>12</v>
      </c>
      <c r="P4">
        <v>14</v>
      </c>
      <c r="Q4">
        <v>7</v>
      </c>
      <c r="R4">
        <v>7</v>
      </c>
      <c r="S4" t="s">
        <v>204</v>
      </c>
      <c r="T4">
        <v>108.62</v>
      </c>
      <c r="U4">
        <v>23.43</v>
      </c>
      <c r="V4">
        <v>23.37</v>
      </c>
      <c r="W4">
        <v>46.8</v>
      </c>
    </row>
    <row r="5" spans="1:23" x14ac:dyDescent="0.25">
      <c r="A5">
        <v>5</v>
      </c>
      <c r="B5" t="s">
        <v>90</v>
      </c>
      <c r="C5">
        <v>1800</v>
      </c>
      <c r="D5">
        <v>4</v>
      </c>
      <c r="E5" t="s">
        <v>205</v>
      </c>
      <c r="F5" t="s">
        <v>25</v>
      </c>
      <c r="G5" t="s">
        <v>26</v>
      </c>
      <c r="H5">
        <v>55</v>
      </c>
      <c r="I5" t="s">
        <v>48</v>
      </c>
      <c r="J5">
        <v>88</v>
      </c>
      <c r="K5" t="s">
        <v>28</v>
      </c>
      <c r="L5" t="s">
        <v>29</v>
      </c>
      <c r="M5">
        <v>130</v>
      </c>
      <c r="N5">
        <v>133</v>
      </c>
      <c r="O5">
        <v>-3</v>
      </c>
      <c r="P5">
        <v>1</v>
      </c>
      <c r="Q5">
        <v>11</v>
      </c>
      <c r="R5">
        <v>-10</v>
      </c>
      <c r="S5" t="s">
        <v>206</v>
      </c>
      <c r="T5">
        <v>106.99</v>
      </c>
      <c r="U5">
        <v>23.58</v>
      </c>
      <c r="V5">
        <v>23.4</v>
      </c>
      <c r="W5">
        <v>46.98</v>
      </c>
    </row>
    <row r="6" spans="1:23" x14ac:dyDescent="0.25">
      <c r="A6">
        <v>5</v>
      </c>
      <c r="B6" t="s">
        <v>90</v>
      </c>
      <c r="C6">
        <v>1800</v>
      </c>
      <c r="D6">
        <v>5</v>
      </c>
      <c r="E6" t="s">
        <v>207</v>
      </c>
      <c r="F6" t="s">
        <v>87</v>
      </c>
      <c r="G6" t="s">
        <v>167</v>
      </c>
      <c r="H6">
        <v>52</v>
      </c>
      <c r="I6" t="s">
        <v>208</v>
      </c>
      <c r="J6">
        <v>227</v>
      </c>
      <c r="K6" t="s">
        <v>28</v>
      </c>
      <c r="L6" t="s">
        <v>29</v>
      </c>
      <c r="M6">
        <v>127</v>
      </c>
      <c r="N6">
        <v>134</v>
      </c>
      <c r="O6">
        <v>-7</v>
      </c>
      <c r="P6">
        <v>7</v>
      </c>
      <c r="Q6">
        <v>7</v>
      </c>
      <c r="R6">
        <v>0</v>
      </c>
      <c r="S6" t="s">
        <v>209</v>
      </c>
      <c r="T6">
        <v>107.58</v>
      </c>
      <c r="U6">
        <v>24.53</v>
      </c>
      <c r="V6">
        <v>24.23</v>
      </c>
      <c r="W6">
        <v>48.76</v>
      </c>
    </row>
    <row r="7" spans="1:23" x14ac:dyDescent="0.25">
      <c r="A7">
        <v>5</v>
      </c>
      <c r="B7" t="s">
        <v>90</v>
      </c>
      <c r="C7">
        <v>1800</v>
      </c>
      <c r="D7">
        <v>6</v>
      </c>
      <c r="E7" t="s">
        <v>210</v>
      </c>
      <c r="F7" t="s">
        <v>64</v>
      </c>
      <c r="G7" t="s">
        <v>110</v>
      </c>
      <c r="H7">
        <v>52</v>
      </c>
      <c r="I7" t="s">
        <v>48</v>
      </c>
      <c r="J7">
        <v>88</v>
      </c>
      <c r="K7" t="s">
        <v>28</v>
      </c>
      <c r="L7" t="s">
        <v>29</v>
      </c>
      <c r="M7">
        <v>127</v>
      </c>
      <c r="N7">
        <v>119</v>
      </c>
      <c r="O7">
        <v>8</v>
      </c>
      <c r="P7">
        <v>3</v>
      </c>
      <c r="Q7">
        <v>8</v>
      </c>
      <c r="R7">
        <v>-5</v>
      </c>
      <c r="S7" t="s">
        <v>211</v>
      </c>
      <c r="T7">
        <v>107.19</v>
      </c>
      <c r="U7">
        <v>23.7</v>
      </c>
      <c r="V7">
        <v>23.35</v>
      </c>
      <c r="W7">
        <v>47.05</v>
      </c>
    </row>
    <row r="8" spans="1:23" x14ac:dyDescent="0.25">
      <c r="A8">
        <v>5</v>
      </c>
      <c r="B8" t="s">
        <v>90</v>
      </c>
      <c r="C8">
        <v>1800</v>
      </c>
      <c r="D8">
        <v>7</v>
      </c>
      <c r="E8" t="s">
        <v>212</v>
      </c>
      <c r="F8" t="s">
        <v>60</v>
      </c>
      <c r="G8" t="s">
        <v>32</v>
      </c>
      <c r="H8">
        <v>48</v>
      </c>
      <c r="I8" t="s">
        <v>213</v>
      </c>
      <c r="J8">
        <v>220</v>
      </c>
      <c r="K8" t="s">
        <v>28</v>
      </c>
      <c r="L8" t="s">
        <v>39</v>
      </c>
      <c r="M8">
        <v>123</v>
      </c>
      <c r="N8">
        <v>135</v>
      </c>
      <c r="O8">
        <v>-12</v>
      </c>
      <c r="P8">
        <v>8</v>
      </c>
      <c r="Q8">
        <v>3</v>
      </c>
      <c r="R8">
        <v>5</v>
      </c>
      <c r="T8">
        <v>108.9</v>
      </c>
      <c r="U8">
        <v>23.99</v>
      </c>
      <c r="V8">
        <v>23.9</v>
      </c>
      <c r="W8">
        <v>47.89</v>
      </c>
    </row>
    <row r="9" spans="1:23" x14ac:dyDescent="0.25">
      <c r="A9">
        <v>5</v>
      </c>
      <c r="B9" t="s">
        <v>90</v>
      </c>
      <c r="C9">
        <v>1800</v>
      </c>
      <c r="D9">
        <v>8</v>
      </c>
      <c r="E9" t="s">
        <v>214</v>
      </c>
      <c r="F9" t="s">
        <v>141</v>
      </c>
      <c r="G9" t="s">
        <v>108</v>
      </c>
      <c r="H9">
        <v>48</v>
      </c>
      <c r="I9" t="s">
        <v>119</v>
      </c>
      <c r="J9">
        <v>109</v>
      </c>
      <c r="K9" t="s">
        <v>28</v>
      </c>
      <c r="L9" t="s">
        <v>39</v>
      </c>
      <c r="M9">
        <v>123</v>
      </c>
      <c r="N9">
        <v>123</v>
      </c>
      <c r="O9">
        <v>0</v>
      </c>
      <c r="P9">
        <v>9</v>
      </c>
      <c r="Q9">
        <v>8</v>
      </c>
      <c r="R9">
        <v>1</v>
      </c>
      <c r="S9" t="s">
        <v>215</v>
      </c>
      <c r="T9">
        <v>108.59</v>
      </c>
      <c r="U9">
        <v>23.61</v>
      </c>
      <c r="V9">
        <v>23.83</v>
      </c>
      <c r="W9">
        <v>47.44</v>
      </c>
    </row>
    <row r="10" spans="1:23" x14ac:dyDescent="0.25">
      <c r="A10">
        <v>5</v>
      </c>
      <c r="B10" t="s">
        <v>90</v>
      </c>
      <c r="C10">
        <v>1800</v>
      </c>
      <c r="D10">
        <v>9</v>
      </c>
      <c r="E10" t="s">
        <v>216</v>
      </c>
      <c r="F10" t="s">
        <v>138</v>
      </c>
      <c r="G10" t="s">
        <v>103</v>
      </c>
      <c r="H10">
        <v>47</v>
      </c>
      <c r="M10">
        <v>122</v>
      </c>
      <c r="P10">
        <v>10</v>
      </c>
    </row>
    <row r="11" spans="1:23" x14ac:dyDescent="0.25">
      <c r="A11">
        <v>5</v>
      </c>
      <c r="B11" t="s">
        <v>90</v>
      </c>
      <c r="C11">
        <v>1800</v>
      </c>
      <c r="D11">
        <v>10</v>
      </c>
      <c r="E11" t="s">
        <v>217</v>
      </c>
      <c r="F11" t="s">
        <v>55</v>
      </c>
      <c r="G11" t="s">
        <v>88</v>
      </c>
      <c r="H11">
        <v>47</v>
      </c>
      <c r="M11">
        <v>122</v>
      </c>
      <c r="P11">
        <v>11</v>
      </c>
    </row>
    <row r="12" spans="1:23" x14ac:dyDescent="0.25">
      <c r="A12">
        <v>5</v>
      </c>
      <c r="B12" t="s">
        <v>90</v>
      </c>
      <c r="C12">
        <v>1800</v>
      </c>
      <c r="D12">
        <v>11</v>
      </c>
      <c r="E12" t="s">
        <v>218</v>
      </c>
      <c r="F12" t="s">
        <v>46</v>
      </c>
      <c r="G12" t="s">
        <v>61</v>
      </c>
      <c r="H12">
        <v>43</v>
      </c>
      <c r="I12" t="s">
        <v>199</v>
      </c>
      <c r="J12">
        <v>136</v>
      </c>
      <c r="K12" t="s">
        <v>28</v>
      </c>
      <c r="L12" t="s">
        <v>29</v>
      </c>
      <c r="M12">
        <v>118</v>
      </c>
      <c r="N12">
        <v>123</v>
      </c>
      <c r="O12">
        <v>-5</v>
      </c>
      <c r="P12">
        <v>2</v>
      </c>
      <c r="Q12">
        <v>6</v>
      </c>
      <c r="R12">
        <v>-4</v>
      </c>
      <c r="S12" t="s">
        <v>219</v>
      </c>
      <c r="T12">
        <v>107.36</v>
      </c>
      <c r="U12">
        <v>24.12</v>
      </c>
      <c r="V12">
        <v>23.71</v>
      </c>
      <c r="W12">
        <v>47.83</v>
      </c>
    </row>
    <row r="13" spans="1:23" x14ac:dyDescent="0.25">
      <c r="A13">
        <v>5</v>
      </c>
      <c r="B13" t="s">
        <v>90</v>
      </c>
      <c r="C13">
        <v>1800</v>
      </c>
      <c r="D13">
        <v>12</v>
      </c>
      <c r="E13" t="s">
        <v>220</v>
      </c>
      <c r="F13" t="s">
        <v>83</v>
      </c>
      <c r="G13" t="s">
        <v>80</v>
      </c>
      <c r="H13">
        <v>43</v>
      </c>
      <c r="I13" t="s">
        <v>76</v>
      </c>
      <c r="J13">
        <v>95</v>
      </c>
      <c r="K13" t="s">
        <v>28</v>
      </c>
      <c r="L13" t="s">
        <v>39</v>
      </c>
      <c r="M13">
        <v>118</v>
      </c>
      <c r="N13">
        <v>128</v>
      </c>
      <c r="O13">
        <v>-10</v>
      </c>
      <c r="P13">
        <v>6</v>
      </c>
      <c r="Q13">
        <v>9</v>
      </c>
      <c r="R13">
        <v>-3</v>
      </c>
      <c r="S13" t="s">
        <v>221</v>
      </c>
      <c r="T13">
        <v>108.1</v>
      </c>
      <c r="U13">
        <v>23.69</v>
      </c>
      <c r="V13">
        <v>23.82</v>
      </c>
      <c r="W13">
        <v>47.51</v>
      </c>
    </row>
    <row r="14" spans="1:23" x14ac:dyDescent="0.25">
      <c r="A14">
        <v>5</v>
      </c>
      <c r="B14" t="s">
        <v>90</v>
      </c>
      <c r="C14">
        <v>1800</v>
      </c>
      <c r="D14">
        <v>13</v>
      </c>
      <c r="E14" t="s">
        <v>222</v>
      </c>
      <c r="F14" t="s">
        <v>158</v>
      </c>
      <c r="G14" t="s">
        <v>75</v>
      </c>
      <c r="H14">
        <v>42</v>
      </c>
      <c r="I14" t="s">
        <v>119</v>
      </c>
      <c r="J14">
        <v>109</v>
      </c>
      <c r="K14" t="s">
        <v>28</v>
      </c>
      <c r="L14" t="s">
        <v>39</v>
      </c>
      <c r="M14">
        <v>117</v>
      </c>
      <c r="N14">
        <v>122</v>
      </c>
      <c r="O14">
        <v>-5</v>
      </c>
      <c r="P14">
        <v>12</v>
      </c>
      <c r="Q14">
        <v>1</v>
      </c>
      <c r="R14">
        <v>11</v>
      </c>
      <c r="S14" t="s">
        <v>223</v>
      </c>
      <c r="T14">
        <v>107.01</v>
      </c>
      <c r="U14">
        <v>23.64</v>
      </c>
      <c r="V14">
        <v>22.51</v>
      </c>
      <c r="W14">
        <v>46.15</v>
      </c>
    </row>
    <row r="15" spans="1:23" x14ac:dyDescent="0.25">
      <c r="A15">
        <v>5</v>
      </c>
      <c r="B15" t="s">
        <v>90</v>
      </c>
      <c r="C15">
        <v>1800</v>
      </c>
      <c r="D15">
        <v>14</v>
      </c>
      <c r="E15" t="s">
        <v>224</v>
      </c>
      <c r="F15" t="s">
        <v>97</v>
      </c>
      <c r="G15" t="s">
        <v>93</v>
      </c>
      <c r="H15">
        <v>41</v>
      </c>
      <c r="I15" t="s">
        <v>225</v>
      </c>
      <c r="J15">
        <v>273</v>
      </c>
      <c r="K15" t="s">
        <v>28</v>
      </c>
      <c r="L15" t="s">
        <v>39</v>
      </c>
      <c r="M15">
        <v>116</v>
      </c>
      <c r="N15">
        <v>124</v>
      </c>
      <c r="O15">
        <v>-8</v>
      </c>
      <c r="P15">
        <v>4</v>
      </c>
      <c r="Q15">
        <v>5</v>
      </c>
      <c r="R15">
        <v>-1</v>
      </c>
      <c r="T15">
        <v>108.89</v>
      </c>
      <c r="U15">
        <v>23.63</v>
      </c>
      <c r="V15">
        <v>23.44</v>
      </c>
      <c r="W15">
        <v>47.07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5"/>
  <sheetViews>
    <sheetView workbookViewId="0"/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6</v>
      </c>
      <c r="B2" t="s">
        <v>90</v>
      </c>
      <c r="C2">
        <v>1400</v>
      </c>
      <c r="D2">
        <v>1</v>
      </c>
      <c r="E2" t="s">
        <v>226</v>
      </c>
      <c r="F2" t="s">
        <v>36</v>
      </c>
      <c r="G2" t="s">
        <v>32</v>
      </c>
      <c r="H2">
        <v>58</v>
      </c>
      <c r="I2" t="s">
        <v>66</v>
      </c>
      <c r="J2">
        <v>80</v>
      </c>
      <c r="K2" t="s">
        <v>154</v>
      </c>
      <c r="L2" t="s">
        <v>29</v>
      </c>
      <c r="M2">
        <v>135</v>
      </c>
      <c r="N2">
        <v>113</v>
      </c>
      <c r="O2">
        <v>22</v>
      </c>
      <c r="P2">
        <v>6</v>
      </c>
      <c r="Q2">
        <v>14</v>
      </c>
      <c r="R2">
        <v>-8</v>
      </c>
      <c r="T2">
        <v>84.210000000000008</v>
      </c>
      <c r="U2">
        <v>24.56</v>
      </c>
      <c r="V2">
        <v>25.62</v>
      </c>
      <c r="W2">
        <v>50.18</v>
      </c>
    </row>
    <row r="3" spans="1:23" x14ac:dyDescent="0.25">
      <c r="A3">
        <v>6</v>
      </c>
      <c r="B3" t="s">
        <v>90</v>
      </c>
      <c r="C3">
        <v>1400</v>
      </c>
      <c r="D3">
        <v>2</v>
      </c>
      <c r="E3" t="s">
        <v>227</v>
      </c>
      <c r="F3" t="s">
        <v>64</v>
      </c>
      <c r="G3" t="s">
        <v>80</v>
      </c>
      <c r="H3">
        <v>58</v>
      </c>
      <c r="I3" t="s">
        <v>228</v>
      </c>
      <c r="J3">
        <v>283</v>
      </c>
      <c r="K3" t="s">
        <v>28</v>
      </c>
      <c r="L3" t="s">
        <v>39</v>
      </c>
      <c r="M3">
        <v>135</v>
      </c>
      <c r="N3">
        <v>123</v>
      </c>
      <c r="O3">
        <v>12</v>
      </c>
      <c r="P3">
        <v>3</v>
      </c>
      <c r="Q3">
        <v>13</v>
      </c>
      <c r="R3">
        <v>-10</v>
      </c>
      <c r="S3" t="s">
        <v>229</v>
      </c>
      <c r="T3">
        <v>82.31</v>
      </c>
      <c r="U3">
        <v>23.4</v>
      </c>
      <c r="V3">
        <v>22.84</v>
      </c>
      <c r="W3">
        <v>46.24</v>
      </c>
    </row>
    <row r="4" spans="1:23" x14ac:dyDescent="0.25">
      <c r="A4">
        <v>6</v>
      </c>
      <c r="B4" t="s">
        <v>90</v>
      </c>
      <c r="C4">
        <v>1400</v>
      </c>
      <c r="D4">
        <v>3</v>
      </c>
      <c r="E4" t="s">
        <v>230</v>
      </c>
      <c r="F4" t="s">
        <v>42</v>
      </c>
      <c r="G4" t="s">
        <v>98</v>
      </c>
      <c r="H4">
        <v>55</v>
      </c>
      <c r="I4" t="s">
        <v>99</v>
      </c>
      <c r="J4">
        <v>24</v>
      </c>
      <c r="K4" t="s">
        <v>28</v>
      </c>
      <c r="L4" t="s">
        <v>39</v>
      </c>
      <c r="M4">
        <v>132</v>
      </c>
      <c r="N4">
        <v>132</v>
      </c>
      <c r="O4">
        <v>0</v>
      </c>
      <c r="P4">
        <v>14</v>
      </c>
      <c r="Q4">
        <v>5</v>
      </c>
      <c r="R4">
        <v>9</v>
      </c>
      <c r="T4">
        <v>81.819999999999993</v>
      </c>
      <c r="U4">
        <v>22.16</v>
      </c>
      <c r="V4">
        <v>22.45</v>
      </c>
      <c r="W4">
        <v>44.61</v>
      </c>
    </row>
    <row r="5" spans="1:23" x14ac:dyDescent="0.25">
      <c r="A5">
        <v>6</v>
      </c>
      <c r="B5" t="s">
        <v>90</v>
      </c>
      <c r="C5">
        <v>1400</v>
      </c>
      <c r="D5">
        <v>4</v>
      </c>
      <c r="E5" t="s">
        <v>231</v>
      </c>
      <c r="F5" t="s">
        <v>92</v>
      </c>
      <c r="G5" t="s">
        <v>190</v>
      </c>
      <c r="H5">
        <v>54</v>
      </c>
      <c r="I5" t="s">
        <v>124</v>
      </c>
      <c r="J5">
        <v>92</v>
      </c>
      <c r="K5" t="s">
        <v>28</v>
      </c>
      <c r="L5" t="s">
        <v>39</v>
      </c>
      <c r="M5">
        <v>131</v>
      </c>
      <c r="N5">
        <v>127</v>
      </c>
      <c r="O5">
        <v>4</v>
      </c>
      <c r="P5">
        <v>13</v>
      </c>
      <c r="Q5">
        <v>1</v>
      </c>
      <c r="R5">
        <v>12</v>
      </c>
      <c r="S5" t="s">
        <v>232</v>
      </c>
      <c r="T5">
        <v>82.24</v>
      </c>
      <c r="U5">
        <v>23.23</v>
      </c>
      <c r="V5">
        <v>23.18</v>
      </c>
      <c r="W5">
        <v>46.41</v>
      </c>
    </row>
    <row r="6" spans="1:23" x14ac:dyDescent="0.25">
      <c r="A6">
        <v>6</v>
      </c>
      <c r="B6" t="s">
        <v>90</v>
      </c>
      <c r="C6">
        <v>1400</v>
      </c>
      <c r="D6">
        <v>5</v>
      </c>
      <c r="E6" t="s">
        <v>233</v>
      </c>
      <c r="F6" t="s">
        <v>55</v>
      </c>
      <c r="G6" t="s">
        <v>167</v>
      </c>
      <c r="H6">
        <v>54</v>
      </c>
      <c r="I6" t="s">
        <v>99</v>
      </c>
      <c r="J6">
        <v>24</v>
      </c>
      <c r="K6" t="s">
        <v>28</v>
      </c>
      <c r="L6" t="s">
        <v>234</v>
      </c>
      <c r="M6">
        <v>131</v>
      </c>
      <c r="N6">
        <v>130</v>
      </c>
      <c r="O6">
        <v>1</v>
      </c>
      <c r="P6">
        <v>1</v>
      </c>
      <c r="Q6">
        <v>8</v>
      </c>
      <c r="R6">
        <v>-7</v>
      </c>
      <c r="T6">
        <v>82.15</v>
      </c>
      <c r="U6">
        <v>22.42</v>
      </c>
      <c r="V6">
        <v>22.33</v>
      </c>
      <c r="W6">
        <v>44.75</v>
      </c>
    </row>
    <row r="7" spans="1:23" x14ac:dyDescent="0.25">
      <c r="A7">
        <v>6</v>
      </c>
      <c r="B7" t="s">
        <v>90</v>
      </c>
      <c r="C7">
        <v>1400</v>
      </c>
      <c r="D7">
        <v>6</v>
      </c>
      <c r="E7" t="s">
        <v>235</v>
      </c>
      <c r="F7" t="s">
        <v>141</v>
      </c>
      <c r="G7" t="s">
        <v>108</v>
      </c>
      <c r="H7">
        <v>53</v>
      </c>
      <c r="I7" t="s">
        <v>27</v>
      </c>
      <c r="J7">
        <v>17</v>
      </c>
      <c r="K7" t="s">
        <v>28</v>
      </c>
      <c r="L7" t="s">
        <v>29</v>
      </c>
      <c r="M7">
        <v>130</v>
      </c>
      <c r="N7">
        <v>127</v>
      </c>
      <c r="O7">
        <v>3</v>
      </c>
      <c r="P7">
        <v>7</v>
      </c>
      <c r="Q7">
        <v>8</v>
      </c>
      <c r="R7">
        <v>-1</v>
      </c>
      <c r="S7" t="s">
        <v>236</v>
      </c>
      <c r="T7">
        <v>81.569999999999993</v>
      </c>
      <c r="U7">
        <v>23.04</v>
      </c>
      <c r="V7">
        <v>23.4</v>
      </c>
      <c r="W7">
        <v>46.44</v>
      </c>
    </row>
    <row r="8" spans="1:23" x14ac:dyDescent="0.25">
      <c r="A8">
        <v>6</v>
      </c>
      <c r="B8" t="s">
        <v>90</v>
      </c>
      <c r="C8">
        <v>1400</v>
      </c>
      <c r="D8">
        <v>7</v>
      </c>
      <c r="E8" t="s">
        <v>237</v>
      </c>
      <c r="F8" t="s">
        <v>106</v>
      </c>
      <c r="G8" t="s">
        <v>47</v>
      </c>
      <c r="H8">
        <v>52</v>
      </c>
      <c r="I8" t="s">
        <v>66</v>
      </c>
      <c r="J8">
        <v>80</v>
      </c>
      <c r="K8" t="s">
        <v>28</v>
      </c>
      <c r="L8" t="s">
        <v>29</v>
      </c>
      <c r="M8">
        <v>129</v>
      </c>
      <c r="N8">
        <v>131</v>
      </c>
      <c r="O8">
        <v>-2</v>
      </c>
      <c r="P8">
        <v>8</v>
      </c>
      <c r="Q8">
        <v>7</v>
      </c>
      <c r="R8">
        <v>1</v>
      </c>
      <c r="T8">
        <v>82.2</v>
      </c>
      <c r="U8">
        <v>22.35</v>
      </c>
      <c r="V8">
        <v>22.56</v>
      </c>
      <c r="W8">
        <v>44.91</v>
      </c>
    </row>
    <row r="9" spans="1:23" x14ac:dyDescent="0.25">
      <c r="A9">
        <v>6</v>
      </c>
      <c r="B9" t="s">
        <v>90</v>
      </c>
      <c r="C9">
        <v>1400</v>
      </c>
      <c r="D9">
        <v>8</v>
      </c>
      <c r="E9" t="s">
        <v>238</v>
      </c>
      <c r="F9" t="s">
        <v>51</v>
      </c>
      <c r="G9" t="s">
        <v>93</v>
      </c>
      <c r="H9">
        <v>52</v>
      </c>
      <c r="I9" t="s">
        <v>48</v>
      </c>
      <c r="J9">
        <v>88</v>
      </c>
      <c r="K9" t="s">
        <v>28</v>
      </c>
      <c r="L9" t="s">
        <v>29</v>
      </c>
      <c r="M9">
        <v>129</v>
      </c>
      <c r="N9">
        <v>127</v>
      </c>
      <c r="O9">
        <v>2</v>
      </c>
      <c r="P9">
        <v>10</v>
      </c>
      <c r="Q9">
        <v>5</v>
      </c>
      <c r="R9">
        <v>5</v>
      </c>
      <c r="S9" t="s">
        <v>239</v>
      </c>
      <c r="T9">
        <v>82.18</v>
      </c>
      <c r="U9">
        <v>22.99</v>
      </c>
      <c r="V9">
        <v>22.58</v>
      </c>
      <c r="W9">
        <v>45.57</v>
      </c>
    </row>
    <row r="10" spans="1:23" x14ac:dyDescent="0.25">
      <c r="A10">
        <v>6</v>
      </c>
      <c r="B10" t="s">
        <v>90</v>
      </c>
      <c r="C10">
        <v>1400</v>
      </c>
      <c r="D10">
        <v>9</v>
      </c>
      <c r="E10" t="s">
        <v>240</v>
      </c>
      <c r="F10" t="s">
        <v>60</v>
      </c>
      <c r="G10" t="s">
        <v>37</v>
      </c>
      <c r="H10">
        <v>50</v>
      </c>
      <c r="I10" t="s">
        <v>179</v>
      </c>
      <c r="J10">
        <v>123</v>
      </c>
      <c r="K10" t="s">
        <v>28</v>
      </c>
      <c r="L10" t="s">
        <v>39</v>
      </c>
      <c r="M10">
        <v>127</v>
      </c>
      <c r="N10">
        <v>134</v>
      </c>
      <c r="O10">
        <v>-7</v>
      </c>
      <c r="P10">
        <v>12</v>
      </c>
      <c r="Q10">
        <v>2</v>
      </c>
      <c r="R10">
        <v>10</v>
      </c>
      <c r="S10" t="s">
        <v>241</v>
      </c>
      <c r="T10">
        <v>83.11</v>
      </c>
      <c r="U10">
        <v>22.89</v>
      </c>
      <c r="V10">
        <v>24.61</v>
      </c>
      <c r="W10">
        <v>47.5</v>
      </c>
    </row>
    <row r="11" spans="1:23" x14ac:dyDescent="0.25">
      <c r="A11">
        <v>6</v>
      </c>
      <c r="B11" t="s">
        <v>90</v>
      </c>
      <c r="C11">
        <v>1400</v>
      </c>
      <c r="D11">
        <v>10</v>
      </c>
      <c r="E11" t="s">
        <v>242</v>
      </c>
      <c r="F11" t="s">
        <v>158</v>
      </c>
      <c r="G11" t="s">
        <v>75</v>
      </c>
      <c r="H11">
        <v>50</v>
      </c>
      <c r="I11" t="s">
        <v>48</v>
      </c>
      <c r="J11">
        <v>88</v>
      </c>
      <c r="K11" t="s">
        <v>28</v>
      </c>
      <c r="L11" t="s">
        <v>29</v>
      </c>
      <c r="M11">
        <v>127</v>
      </c>
      <c r="N11">
        <v>127</v>
      </c>
      <c r="O11">
        <v>0</v>
      </c>
      <c r="P11">
        <v>5</v>
      </c>
      <c r="Q11">
        <v>6</v>
      </c>
      <c r="R11">
        <v>-1</v>
      </c>
      <c r="T11">
        <v>82.82</v>
      </c>
      <c r="U11">
        <v>22.31</v>
      </c>
      <c r="V11">
        <v>23.07</v>
      </c>
      <c r="W11">
        <v>45.38</v>
      </c>
    </row>
    <row r="12" spans="1:23" x14ac:dyDescent="0.25">
      <c r="A12">
        <v>6</v>
      </c>
      <c r="B12" t="s">
        <v>90</v>
      </c>
      <c r="C12">
        <v>1400</v>
      </c>
      <c r="D12">
        <v>11</v>
      </c>
      <c r="E12" t="s">
        <v>243</v>
      </c>
      <c r="F12" t="s">
        <v>79</v>
      </c>
      <c r="G12" t="s">
        <v>110</v>
      </c>
      <c r="H12">
        <v>48</v>
      </c>
      <c r="I12" t="s">
        <v>27</v>
      </c>
      <c r="J12">
        <v>17</v>
      </c>
      <c r="K12" t="s">
        <v>28</v>
      </c>
      <c r="L12" t="s">
        <v>29</v>
      </c>
      <c r="M12">
        <v>125</v>
      </c>
      <c r="N12">
        <v>130</v>
      </c>
      <c r="O12">
        <v>-5</v>
      </c>
      <c r="P12">
        <v>2</v>
      </c>
      <c r="Q12">
        <v>13</v>
      </c>
      <c r="R12">
        <v>-11</v>
      </c>
      <c r="T12">
        <v>82.039999999999992</v>
      </c>
      <c r="U12">
        <v>21.76</v>
      </c>
      <c r="V12">
        <v>23.11</v>
      </c>
      <c r="W12">
        <v>44.87</v>
      </c>
    </row>
    <row r="13" spans="1:23" x14ac:dyDescent="0.25">
      <c r="A13">
        <v>6</v>
      </c>
      <c r="B13" t="s">
        <v>90</v>
      </c>
      <c r="C13">
        <v>1400</v>
      </c>
      <c r="D13">
        <v>12</v>
      </c>
      <c r="E13" t="s">
        <v>244</v>
      </c>
      <c r="F13" t="s">
        <v>97</v>
      </c>
      <c r="G13" t="s">
        <v>84</v>
      </c>
      <c r="H13">
        <v>45</v>
      </c>
      <c r="I13" t="s">
        <v>27</v>
      </c>
      <c r="J13">
        <v>17</v>
      </c>
      <c r="K13" t="s">
        <v>28</v>
      </c>
      <c r="L13" t="s">
        <v>29</v>
      </c>
      <c r="M13">
        <v>122</v>
      </c>
      <c r="N13">
        <v>121</v>
      </c>
      <c r="O13">
        <v>1</v>
      </c>
      <c r="P13">
        <v>4</v>
      </c>
      <c r="Q13">
        <v>9</v>
      </c>
      <c r="R13">
        <v>-5</v>
      </c>
      <c r="S13" t="s">
        <v>245</v>
      </c>
      <c r="T13">
        <v>81.27</v>
      </c>
      <c r="U13">
        <v>22.43</v>
      </c>
      <c r="V13">
        <v>23.11</v>
      </c>
      <c r="W13">
        <v>45.54</v>
      </c>
    </row>
    <row r="14" spans="1:23" x14ac:dyDescent="0.25">
      <c r="A14">
        <v>6</v>
      </c>
      <c r="B14" t="s">
        <v>90</v>
      </c>
      <c r="C14">
        <v>1400</v>
      </c>
      <c r="D14">
        <v>13</v>
      </c>
      <c r="E14" t="s">
        <v>246</v>
      </c>
      <c r="F14" t="s">
        <v>152</v>
      </c>
      <c r="G14" t="s">
        <v>56</v>
      </c>
      <c r="H14">
        <v>45</v>
      </c>
      <c r="I14" t="s">
        <v>124</v>
      </c>
      <c r="J14">
        <v>92</v>
      </c>
      <c r="K14" t="s">
        <v>28</v>
      </c>
      <c r="L14" t="s">
        <v>39</v>
      </c>
      <c r="M14">
        <v>122</v>
      </c>
      <c r="N14">
        <v>122</v>
      </c>
      <c r="O14">
        <v>0</v>
      </c>
      <c r="P14">
        <v>11</v>
      </c>
      <c r="Q14">
        <v>11</v>
      </c>
      <c r="R14">
        <v>0</v>
      </c>
      <c r="S14" t="s">
        <v>247</v>
      </c>
      <c r="T14">
        <v>82.039999999999992</v>
      </c>
      <c r="U14">
        <v>23.11</v>
      </c>
      <c r="V14">
        <v>23.06</v>
      </c>
      <c r="W14">
        <v>46.17</v>
      </c>
    </row>
    <row r="15" spans="1:23" x14ac:dyDescent="0.25">
      <c r="A15">
        <v>6</v>
      </c>
      <c r="B15" t="s">
        <v>90</v>
      </c>
      <c r="C15">
        <v>1400</v>
      </c>
      <c r="D15">
        <v>14</v>
      </c>
      <c r="E15" t="s">
        <v>248</v>
      </c>
      <c r="F15" t="s">
        <v>83</v>
      </c>
      <c r="G15" t="s">
        <v>52</v>
      </c>
      <c r="H15">
        <v>44</v>
      </c>
      <c r="I15" t="s">
        <v>99</v>
      </c>
      <c r="J15">
        <v>24</v>
      </c>
      <c r="K15" t="s">
        <v>28</v>
      </c>
      <c r="L15" t="s">
        <v>39</v>
      </c>
      <c r="M15">
        <v>121</v>
      </c>
      <c r="N15">
        <v>117</v>
      </c>
      <c r="O15">
        <v>4</v>
      </c>
      <c r="P15">
        <v>9</v>
      </c>
      <c r="Q15">
        <v>6</v>
      </c>
      <c r="R15">
        <v>3</v>
      </c>
      <c r="S15" t="s">
        <v>249</v>
      </c>
      <c r="T15">
        <v>81.53</v>
      </c>
      <c r="U15">
        <v>22.92</v>
      </c>
      <c r="V15">
        <v>23.32</v>
      </c>
      <c r="W15">
        <v>46.24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9"/>
  <sheetViews>
    <sheetView workbookViewId="0"/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7</v>
      </c>
      <c r="C2">
        <v>1000</v>
      </c>
      <c r="D2">
        <v>1</v>
      </c>
      <c r="E2" t="s">
        <v>250</v>
      </c>
      <c r="F2" t="s">
        <v>42</v>
      </c>
      <c r="G2" t="s">
        <v>26</v>
      </c>
      <c r="H2">
        <v>114</v>
      </c>
      <c r="I2" t="s">
        <v>76</v>
      </c>
      <c r="J2">
        <v>95</v>
      </c>
      <c r="K2" t="s">
        <v>251</v>
      </c>
      <c r="L2" t="s">
        <v>39</v>
      </c>
      <c r="M2">
        <v>135</v>
      </c>
      <c r="N2">
        <v>128</v>
      </c>
      <c r="O2">
        <v>7</v>
      </c>
      <c r="P2">
        <v>2</v>
      </c>
      <c r="Q2">
        <v>8</v>
      </c>
      <c r="R2">
        <v>-6</v>
      </c>
      <c r="S2" t="s">
        <v>252</v>
      </c>
      <c r="T2">
        <v>55.89</v>
      </c>
      <c r="U2">
        <v>20.190000000000001</v>
      </c>
      <c r="V2">
        <v>22.25</v>
      </c>
      <c r="W2">
        <v>42.44</v>
      </c>
    </row>
    <row r="3" spans="1:23" x14ac:dyDescent="0.25">
      <c r="A3">
        <v>7</v>
      </c>
      <c r="C3">
        <v>1000</v>
      </c>
      <c r="D3">
        <v>2</v>
      </c>
      <c r="E3" t="s">
        <v>253</v>
      </c>
      <c r="F3" t="s">
        <v>36</v>
      </c>
      <c r="G3" t="s">
        <v>43</v>
      </c>
      <c r="H3">
        <v>108</v>
      </c>
      <c r="I3" t="s">
        <v>128</v>
      </c>
      <c r="J3">
        <v>365</v>
      </c>
      <c r="K3" t="s">
        <v>254</v>
      </c>
      <c r="L3" t="s">
        <v>29</v>
      </c>
      <c r="M3">
        <v>129</v>
      </c>
      <c r="N3">
        <v>135</v>
      </c>
      <c r="O3">
        <v>-6</v>
      </c>
      <c r="P3">
        <v>8</v>
      </c>
      <c r="Q3">
        <v>3</v>
      </c>
      <c r="R3">
        <v>5</v>
      </c>
      <c r="S3" t="s">
        <v>255</v>
      </c>
      <c r="T3">
        <v>56.18</v>
      </c>
      <c r="U3">
        <v>20.89</v>
      </c>
      <c r="V3">
        <v>22.15</v>
      </c>
      <c r="W3">
        <v>43.04</v>
      </c>
    </row>
    <row r="4" spans="1:23" x14ac:dyDescent="0.25">
      <c r="A4">
        <v>7</v>
      </c>
      <c r="C4">
        <v>1000</v>
      </c>
      <c r="D4">
        <v>3</v>
      </c>
      <c r="E4" t="s">
        <v>256</v>
      </c>
      <c r="F4" t="s">
        <v>141</v>
      </c>
      <c r="G4" t="s">
        <v>108</v>
      </c>
      <c r="H4">
        <v>105</v>
      </c>
      <c r="I4" t="s">
        <v>99</v>
      </c>
      <c r="J4">
        <v>24</v>
      </c>
      <c r="K4" t="s">
        <v>251</v>
      </c>
      <c r="L4" t="s">
        <v>39</v>
      </c>
      <c r="M4">
        <v>126</v>
      </c>
      <c r="N4">
        <v>115</v>
      </c>
      <c r="O4">
        <v>11</v>
      </c>
      <c r="P4">
        <v>3</v>
      </c>
      <c r="Q4">
        <v>1</v>
      </c>
      <c r="R4">
        <v>2</v>
      </c>
      <c r="T4">
        <v>55.98</v>
      </c>
      <c r="U4">
        <v>21.33</v>
      </c>
      <c r="V4">
        <v>23</v>
      </c>
      <c r="W4">
        <v>44.33</v>
      </c>
    </row>
    <row r="5" spans="1:23" x14ac:dyDescent="0.25">
      <c r="A5">
        <v>7</v>
      </c>
      <c r="C5">
        <v>1000</v>
      </c>
      <c r="D5">
        <v>4</v>
      </c>
      <c r="E5" t="s">
        <v>257</v>
      </c>
      <c r="F5" t="s">
        <v>31</v>
      </c>
      <c r="G5" t="s">
        <v>108</v>
      </c>
      <c r="H5">
        <v>105</v>
      </c>
      <c r="I5" t="s">
        <v>76</v>
      </c>
      <c r="J5">
        <v>95</v>
      </c>
      <c r="K5" t="s">
        <v>251</v>
      </c>
      <c r="L5" t="s">
        <v>39</v>
      </c>
      <c r="M5">
        <v>126</v>
      </c>
      <c r="N5">
        <v>134</v>
      </c>
      <c r="O5">
        <v>-8</v>
      </c>
      <c r="P5">
        <v>6</v>
      </c>
      <c r="Q5">
        <v>2</v>
      </c>
      <c r="R5">
        <v>4</v>
      </c>
      <c r="S5" t="s">
        <v>258</v>
      </c>
      <c r="T5">
        <v>55.55</v>
      </c>
      <c r="U5">
        <v>20.39</v>
      </c>
      <c r="V5">
        <v>22.13</v>
      </c>
      <c r="W5">
        <v>42.52</v>
      </c>
    </row>
    <row r="6" spans="1:23" x14ac:dyDescent="0.25">
      <c r="A6">
        <v>7</v>
      </c>
      <c r="C6">
        <v>1000</v>
      </c>
      <c r="D6">
        <v>5</v>
      </c>
      <c r="E6" t="s">
        <v>259</v>
      </c>
      <c r="F6" t="s">
        <v>83</v>
      </c>
      <c r="G6" t="s">
        <v>112</v>
      </c>
      <c r="H6">
        <v>104</v>
      </c>
      <c r="I6" t="s">
        <v>131</v>
      </c>
      <c r="J6">
        <v>290</v>
      </c>
      <c r="K6" t="s">
        <v>260</v>
      </c>
      <c r="L6" t="s">
        <v>39</v>
      </c>
      <c r="M6">
        <v>125</v>
      </c>
      <c r="N6">
        <v>129</v>
      </c>
      <c r="O6">
        <v>-4</v>
      </c>
      <c r="P6">
        <v>1</v>
      </c>
      <c r="Q6">
        <v>2</v>
      </c>
      <c r="R6">
        <v>-1</v>
      </c>
      <c r="S6" t="s">
        <v>261</v>
      </c>
      <c r="T6">
        <v>56.06</v>
      </c>
      <c r="U6">
        <v>20.49</v>
      </c>
      <c r="V6">
        <v>21.94</v>
      </c>
      <c r="W6">
        <v>42.43</v>
      </c>
    </row>
    <row r="7" spans="1:23" x14ac:dyDescent="0.25">
      <c r="A7">
        <v>7</v>
      </c>
      <c r="C7">
        <v>1000</v>
      </c>
      <c r="D7">
        <v>6</v>
      </c>
      <c r="E7" t="s">
        <v>262</v>
      </c>
      <c r="F7" t="s">
        <v>106</v>
      </c>
      <c r="G7" t="s">
        <v>88</v>
      </c>
      <c r="H7">
        <v>103</v>
      </c>
      <c r="I7" t="s">
        <v>76</v>
      </c>
      <c r="J7">
        <v>95</v>
      </c>
      <c r="K7" t="s">
        <v>251</v>
      </c>
      <c r="L7" t="s">
        <v>39</v>
      </c>
      <c r="M7">
        <v>124</v>
      </c>
      <c r="N7">
        <v>130</v>
      </c>
      <c r="O7">
        <v>-6</v>
      </c>
      <c r="P7">
        <v>5</v>
      </c>
      <c r="Q7">
        <v>5</v>
      </c>
      <c r="R7">
        <v>0</v>
      </c>
      <c r="S7" t="s">
        <v>263</v>
      </c>
      <c r="T7">
        <v>55.79</v>
      </c>
      <c r="U7">
        <v>20.309999999999999</v>
      </c>
      <c r="V7">
        <v>22.38</v>
      </c>
      <c r="W7">
        <v>42.69</v>
      </c>
    </row>
    <row r="8" spans="1:23" x14ac:dyDescent="0.25">
      <c r="A8">
        <v>7</v>
      </c>
      <c r="C8">
        <v>1000</v>
      </c>
      <c r="D8">
        <v>7</v>
      </c>
      <c r="E8" t="s">
        <v>264</v>
      </c>
      <c r="F8" t="s">
        <v>158</v>
      </c>
      <c r="G8" t="s">
        <v>167</v>
      </c>
      <c r="H8">
        <v>102</v>
      </c>
      <c r="I8" t="s">
        <v>213</v>
      </c>
      <c r="J8">
        <v>220</v>
      </c>
      <c r="K8" t="s">
        <v>260</v>
      </c>
      <c r="L8" t="s">
        <v>39</v>
      </c>
      <c r="M8">
        <v>123</v>
      </c>
      <c r="N8">
        <v>126</v>
      </c>
      <c r="O8">
        <v>-3</v>
      </c>
      <c r="P8">
        <v>7</v>
      </c>
      <c r="Q8">
        <v>1</v>
      </c>
      <c r="R8">
        <v>6</v>
      </c>
      <c r="S8" t="s">
        <v>265</v>
      </c>
      <c r="T8">
        <v>56.73</v>
      </c>
      <c r="U8">
        <v>20.73</v>
      </c>
      <c r="V8">
        <v>22.94</v>
      </c>
      <c r="W8">
        <v>43.67</v>
      </c>
    </row>
    <row r="9" spans="1:23" x14ac:dyDescent="0.25">
      <c r="A9">
        <v>7</v>
      </c>
      <c r="C9">
        <v>1000</v>
      </c>
      <c r="D9">
        <v>8</v>
      </c>
      <c r="E9" t="s">
        <v>266</v>
      </c>
      <c r="F9" t="s">
        <v>267</v>
      </c>
      <c r="G9" t="s">
        <v>47</v>
      </c>
      <c r="H9">
        <v>87</v>
      </c>
      <c r="I9" t="s">
        <v>38</v>
      </c>
      <c r="J9">
        <v>269</v>
      </c>
      <c r="K9" t="s">
        <v>154</v>
      </c>
      <c r="L9" t="s">
        <v>39</v>
      </c>
      <c r="M9">
        <v>115</v>
      </c>
      <c r="N9">
        <v>135</v>
      </c>
      <c r="O9">
        <v>-20</v>
      </c>
      <c r="P9">
        <v>4</v>
      </c>
      <c r="Q9">
        <v>14</v>
      </c>
      <c r="R9">
        <v>-10</v>
      </c>
      <c r="S9" t="s">
        <v>268</v>
      </c>
      <c r="T9">
        <v>56.21</v>
      </c>
      <c r="U9">
        <v>20.55</v>
      </c>
      <c r="V9">
        <v>22.27</v>
      </c>
      <c r="W9">
        <v>42.82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1"/>
  <sheetViews>
    <sheetView workbookViewId="0"/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8</v>
      </c>
      <c r="B2" t="s">
        <v>269</v>
      </c>
      <c r="C2">
        <v>1400</v>
      </c>
      <c r="D2">
        <v>1</v>
      </c>
      <c r="E2" t="s">
        <v>270</v>
      </c>
      <c r="F2" t="s">
        <v>79</v>
      </c>
      <c r="G2" t="s">
        <v>61</v>
      </c>
      <c r="H2">
        <v>96</v>
      </c>
      <c r="I2" t="s">
        <v>159</v>
      </c>
      <c r="J2">
        <v>171</v>
      </c>
      <c r="K2" t="s">
        <v>154</v>
      </c>
      <c r="L2" t="s">
        <v>39</v>
      </c>
      <c r="M2">
        <v>134</v>
      </c>
      <c r="N2">
        <v>132</v>
      </c>
      <c r="O2">
        <v>2</v>
      </c>
      <c r="P2">
        <v>5</v>
      </c>
      <c r="Q2">
        <v>5</v>
      </c>
      <c r="R2">
        <v>0</v>
      </c>
      <c r="S2" t="s">
        <v>271</v>
      </c>
      <c r="T2">
        <v>81.22</v>
      </c>
      <c r="U2">
        <v>22.61</v>
      </c>
      <c r="V2">
        <v>22.37</v>
      </c>
      <c r="W2">
        <v>44.98</v>
      </c>
    </row>
    <row r="3" spans="1:23" x14ac:dyDescent="0.25">
      <c r="A3">
        <v>8</v>
      </c>
      <c r="B3" t="s">
        <v>269</v>
      </c>
      <c r="C3">
        <v>1400</v>
      </c>
      <c r="D3">
        <v>2</v>
      </c>
      <c r="E3" t="s">
        <v>272</v>
      </c>
      <c r="F3" t="s">
        <v>31</v>
      </c>
      <c r="G3" t="s">
        <v>52</v>
      </c>
      <c r="H3">
        <v>95</v>
      </c>
      <c r="I3" t="s">
        <v>99</v>
      </c>
      <c r="J3">
        <v>24</v>
      </c>
      <c r="K3" t="s">
        <v>260</v>
      </c>
      <c r="L3" t="s">
        <v>234</v>
      </c>
      <c r="M3">
        <v>133</v>
      </c>
      <c r="N3">
        <v>123</v>
      </c>
      <c r="O3">
        <v>10</v>
      </c>
      <c r="P3">
        <v>8</v>
      </c>
      <c r="Q3">
        <v>8</v>
      </c>
      <c r="R3">
        <v>0</v>
      </c>
      <c r="S3" t="s">
        <v>273</v>
      </c>
      <c r="T3">
        <v>81.789999999999992</v>
      </c>
      <c r="U3">
        <v>22.52</v>
      </c>
      <c r="V3">
        <v>23.15</v>
      </c>
      <c r="W3">
        <v>45.67</v>
      </c>
    </row>
    <row r="4" spans="1:23" x14ac:dyDescent="0.25">
      <c r="A4">
        <v>8</v>
      </c>
      <c r="B4" t="s">
        <v>269</v>
      </c>
      <c r="C4">
        <v>1400</v>
      </c>
      <c r="D4">
        <v>3</v>
      </c>
      <c r="E4" t="s">
        <v>274</v>
      </c>
      <c r="F4" t="s">
        <v>69</v>
      </c>
      <c r="G4" t="s">
        <v>167</v>
      </c>
      <c r="H4">
        <v>93</v>
      </c>
      <c r="I4" t="s">
        <v>99</v>
      </c>
      <c r="J4">
        <v>24</v>
      </c>
      <c r="K4" t="s">
        <v>260</v>
      </c>
      <c r="L4" t="s">
        <v>234</v>
      </c>
      <c r="M4">
        <v>131</v>
      </c>
      <c r="N4">
        <v>127</v>
      </c>
      <c r="O4">
        <v>4</v>
      </c>
      <c r="P4">
        <v>6</v>
      </c>
      <c r="Q4">
        <v>3</v>
      </c>
      <c r="R4">
        <v>3</v>
      </c>
      <c r="S4" t="s">
        <v>275</v>
      </c>
      <c r="T4">
        <v>81.28</v>
      </c>
      <c r="U4">
        <v>23.1</v>
      </c>
      <c r="V4">
        <v>23.71</v>
      </c>
      <c r="W4">
        <v>46.81</v>
      </c>
    </row>
    <row r="5" spans="1:23" x14ac:dyDescent="0.25">
      <c r="A5">
        <v>8</v>
      </c>
      <c r="B5" t="s">
        <v>269</v>
      </c>
      <c r="C5">
        <v>1400</v>
      </c>
      <c r="D5">
        <v>4</v>
      </c>
      <c r="E5" t="s">
        <v>276</v>
      </c>
      <c r="F5" t="s">
        <v>25</v>
      </c>
      <c r="G5" t="s">
        <v>26</v>
      </c>
      <c r="H5">
        <v>88</v>
      </c>
      <c r="I5" t="s">
        <v>124</v>
      </c>
      <c r="J5">
        <v>92</v>
      </c>
      <c r="K5" t="s">
        <v>260</v>
      </c>
      <c r="L5" t="s">
        <v>39</v>
      </c>
      <c r="M5">
        <v>126</v>
      </c>
      <c r="N5">
        <v>122</v>
      </c>
      <c r="O5">
        <v>4</v>
      </c>
      <c r="P5">
        <v>2</v>
      </c>
      <c r="Q5">
        <v>3</v>
      </c>
      <c r="R5">
        <v>-1</v>
      </c>
      <c r="S5" t="s">
        <v>277</v>
      </c>
      <c r="T5">
        <v>81.36</v>
      </c>
      <c r="U5">
        <v>23.02</v>
      </c>
      <c r="V5">
        <v>23.58</v>
      </c>
      <c r="W5">
        <v>46.6</v>
      </c>
    </row>
    <row r="6" spans="1:23" x14ac:dyDescent="0.25">
      <c r="A6">
        <v>8</v>
      </c>
      <c r="B6" t="s">
        <v>269</v>
      </c>
      <c r="C6">
        <v>1400</v>
      </c>
      <c r="D6">
        <v>5</v>
      </c>
      <c r="E6" t="s">
        <v>278</v>
      </c>
      <c r="F6" t="s">
        <v>42</v>
      </c>
      <c r="G6" t="s">
        <v>47</v>
      </c>
      <c r="H6">
        <v>87</v>
      </c>
      <c r="I6" t="s">
        <v>279</v>
      </c>
      <c r="J6">
        <v>304</v>
      </c>
      <c r="K6" t="s">
        <v>154</v>
      </c>
      <c r="L6" t="s">
        <v>39</v>
      </c>
      <c r="M6">
        <v>125</v>
      </c>
      <c r="N6">
        <v>130</v>
      </c>
      <c r="O6">
        <v>-5</v>
      </c>
      <c r="P6">
        <v>4</v>
      </c>
      <c r="Q6">
        <v>4</v>
      </c>
      <c r="R6">
        <v>0</v>
      </c>
      <c r="S6" t="s">
        <v>280</v>
      </c>
      <c r="T6">
        <v>81.33</v>
      </c>
      <c r="U6">
        <v>22.92</v>
      </c>
      <c r="V6">
        <v>23.01</v>
      </c>
      <c r="W6">
        <v>45.93</v>
      </c>
    </row>
    <row r="7" spans="1:23" x14ac:dyDescent="0.25">
      <c r="A7">
        <v>8</v>
      </c>
      <c r="B7" t="s">
        <v>269</v>
      </c>
      <c r="C7">
        <v>1400</v>
      </c>
      <c r="D7">
        <v>6</v>
      </c>
      <c r="E7" t="s">
        <v>281</v>
      </c>
      <c r="F7" t="s">
        <v>106</v>
      </c>
      <c r="G7" t="s">
        <v>75</v>
      </c>
      <c r="H7">
        <v>86</v>
      </c>
      <c r="I7" t="s">
        <v>99</v>
      </c>
      <c r="J7">
        <v>24</v>
      </c>
      <c r="K7" t="s">
        <v>260</v>
      </c>
      <c r="L7" t="s">
        <v>234</v>
      </c>
      <c r="M7">
        <v>124</v>
      </c>
      <c r="N7">
        <v>116</v>
      </c>
      <c r="O7">
        <v>8</v>
      </c>
      <c r="P7">
        <v>9</v>
      </c>
      <c r="Q7">
        <v>2</v>
      </c>
      <c r="R7">
        <v>7</v>
      </c>
      <c r="S7" t="s">
        <v>282</v>
      </c>
      <c r="T7">
        <v>81.400000000000006</v>
      </c>
      <c r="U7">
        <v>23.14</v>
      </c>
      <c r="V7">
        <v>23.24</v>
      </c>
      <c r="W7">
        <v>46.38</v>
      </c>
    </row>
    <row r="8" spans="1:23" x14ac:dyDescent="0.25">
      <c r="A8">
        <v>8</v>
      </c>
      <c r="B8" t="s">
        <v>269</v>
      </c>
      <c r="C8">
        <v>1400</v>
      </c>
      <c r="D8">
        <v>7</v>
      </c>
      <c r="E8" t="s">
        <v>283</v>
      </c>
      <c r="F8" t="s">
        <v>97</v>
      </c>
      <c r="G8" t="s">
        <v>47</v>
      </c>
      <c r="H8">
        <v>85</v>
      </c>
      <c r="I8" t="s">
        <v>99</v>
      </c>
      <c r="J8">
        <v>24</v>
      </c>
      <c r="K8" t="s">
        <v>260</v>
      </c>
      <c r="L8" t="s">
        <v>234</v>
      </c>
      <c r="M8">
        <v>123</v>
      </c>
      <c r="N8">
        <v>118</v>
      </c>
      <c r="O8">
        <v>5</v>
      </c>
      <c r="P8">
        <v>1</v>
      </c>
      <c r="Q8">
        <v>7</v>
      </c>
      <c r="R8">
        <v>-6</v>
      </c>
      <c r="S8" t="s">
        <v>284</v>
      </c>
      <c r="T8">
        <v>81.760000000000005</v>
      </c>
      <c r="U8">
        <v>22.72</v>
      </c>
      <c r="V8">
        <v>23.62</v>
      </c>
      <c r="W8">
        <v>46.34</v>
      </c>
    </row>
    <row r="9" spans="1:23" x14ac:dyDescent="0.25">
      <c r="A9">
        <v>8</v>
      </c>
      <c r="B9" t="s">
        <v>269</v>
      </c>
      <c r="C9">
        <v>1400</v>
      </c>
      <c r="D9">
        <v>8</v>
      </c>
      <c r="E9" t="s">
        <v>285</v>
      </c>
      <c r="F9" t="s">
        <v>51</v>
      </c>
      <c r="G9" t="s">
        <v>108</v>
      </c>
      <c r="H9">
        <v>83</v>
      </c>
      <c r="I9" t="s">
        <v>99</v>
      </c>
      <c r="J9">
        <v>24</v>
      </c>
      <c r="K9" t="s">
        <v>260</v>
      </c>
      <c r="L9" t="s">
        <v>234</v>
      </c>
      <c r="M9">
        <v>121</v>
      </c>
      <c r="N9">
        <v>116</v>
      </c>
      <c r="O9">
        <v>5</v>
      </c>
      <c r="P9">
        <v>10</v>
      </c>
      <c r="Q9">
        <v>1</v>
      </c>
      <c r="R9">
        <v>9</v>
      </c>
      <c r="S9" t="s">
        <v>286</v>
      </c>
      <c r="T9">
        <v>81.25</v>
      </c>
      <c r="U9">
        <v>22.94</v>
      </c>
      <c r="V9">
        <v>22.81</v>
      </c>
      <c r="W9">
        <v>45.75</v>
      </c>
    </row>
    <row r="10" spans="1:23" x14ac:dyDescent="0.25">
      <c r="A10">
        <v>8</v>
      </c>
      <c r="B10" t="s">
        <v>269</v>
      </c>
      <c r="C10">
        <v>1400</v>
      </c>
      <c r="D10">
        <v>9</v>
      </c>
      <c r="E10" t="s">
        <v>287</v>
      </c>
      <c r="F10" t="s">
        <v>46</v>
      </c>
      <c r="G10" t="s">
        <v>56</v>
      </c>
      <c r="H10">
        <v>83</v>
      </c>
      <c r="I10" t="s">
        <v>124</v>
      </c>
      <c r="J10">
        <v>92</v>
      </c>
      <c r="K10" t="s">
        <v>260</v>
      </c>
      <c r="L10" t="s">
        <v>39</v>
      </c>
      <c r="M10">
        <v>121</v>
      </c>
      <c r="N10">
        <v>119</v>
      </c>
      <c r="O10">
        <v>2</v>
      </c>
      <c r="P10">
        <v>3</v>
      </c>
      <c r="Q10">
        <v>9</v>
      </c>
      <c r="R10">
        <v>-6</v>
      </c>
      <c r="S10" t="s">
        <v>288</v>
      </c>
      <c r="T10">
        <v>81.489999999999995</v>
      </c>
      <c r="U10">
        <v>22.69</v>
      </c>
      <c r="V10">
        <v>22.53</v>
      </c>
      <c r="W10">
        <v>45.22</v>
      </c>
    </row>
    <row r="11" spans="1:23" x14ac:dyDescent="0.25">
      <c r="A11">
        <v>8</v>
      </c>
      <c r="B11" t="s">
        <v>269</v>
      </c>
      <c r="C11">
        <v>1400</v>
      </c>
      <c r="D11">
        <v>10</v>
      </c>
      <c r="E11" t="s">
        <v>289</v>
      </c>
      <c r="F11" t="s">
        <v>83</v>
      </c>
      <c r="G11" t="s">
        <v>70</v>
      </c>
      <c r="H11">
        <v>82</v>
      </c>
      <c r="I11" t="s">
        <v>116</v>
      </c>
      <c r="J11">
        <v>101</v>
      </c>
      <c r="K11" t="s">
        <v>154</v>
      </c>
      <c r="L11" t="s">
        <v>39</v>
      </c>
      <c r="M11">
        <v>120</v>
      </c>
      <c r="N11">
        <v>134</v>
      </c>
      <c r="O11">
        <v>-14</v>
      </c>
      <c r="P11">
        <v>7</v>
      </c>
      <c r="Q11">
        <v>1</v>
      </c>
      <c r="R11">
        <v>6</v>
      </c>
      <c r="S11" t="s">
        <v>290</v>
      </c>
      <c r="T11">
        <v>81.260000000000005</v>
      </c>
      <c r="U11">
        <v>22.91</v>
      </c>
      <c r="V11">
        <v>23.08</v>
      </c>
      <c r="W11">
        <v>45.99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5"/>
  <sheetViews>
    <sheetView workbookViewId="0"/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9</v>
      </c>
      <c r="B2" t="s">
        <v>291</v>
      </c>
      <c r="C2">
        <v>1200</v>
      </c>
      <c r="D2">
        <v>1</v>
      </c>
      <c r="E2" t="s">
        <v>292</v>
      </c>
      <c r="F2" t="s">
        <v>31</v>
      </c>
      <c r="G2" t="s">
        <v>32</v>
      </c>
      <c r="H2">
        <v>78</v>
      </c>
      <c r="I2" t="s">
        <v>153</v>
      </c>
      <c r="J2">
        <v>326</v>
      </c>
      <c r="K2" t="s">
        <v>260</v>
      </c>
      <c r="L2" t="s">
        <v>29</v>
      </c>
      <c r="M2">
        <v>133</v>
      </c>
      <c r="N2">
        <v>115</v>
      </c>
      <c r="O2">
        <v>18</v>
      </c>
      <c r="P2">
        <v>12</v>
      </c>
      <c r="Q2">
        <v>4</v>
      </c>
      <c r="R2">
        <v>8</v>
      </c>
      <c r="T2">
        <v>69.06</v>
      </c>
      <c r="U2">
        <v>22.58</v>
      </c>
      <c r="V2">
        <v>22.91</v>
      </c>
      <c r="W2">
        <v>45.49</v>
      </c>
    </row>
    <row r="3" spans="1:23" x14ac:dyDescent="0.25">
      <c r="A3">
        <v>9</v>
      </c>
      <c r="B3" t="s">
        <v>291</v>
      </c>
      <c r="C3">
        <v>1200</v>
      </c>
      <c r="D3">
        <v>2</v>
      </c>
      <c r="E3" t="s">
        <v>293</v>
      </c>
      <c r="F3" t="s">
        <v>64</v>
      </c>
      <c r="G3" t="s">
        <v>56</v>
      </c>
      <c r="H3">
        <v>71</v>
      </c>
      <c r="I3" t="s">
        <v>294</v>
      </c>
      <c r="J3">
        <v>311</v>
      </c>
      <c r="K3" t="s">
        <v>28</v>
      </c>
      <c r="L3" t="s">
        <v>39</v>
      </c>
      <c r="M3">
        <v>126</v>
      </c>
      <c r="N3">
        <v>132</v>
      </c>
      <c r="O3">
        <v>-6</v>
      </c>
      <c r="P3">
        <v>4</v>
      </c>
      <c r="Q3">
        <v>5</v>
      </c>
      <c r="R3">
        <v>-1</v>
      </c>
      <c r="S3" t="s">
        <v>295</v>
      </c>
      <c r="T3">
        <v>69.210000000000008</v>
      </c>
      <c r="U3">
        <v>22.41</v>
      </c>
      <c r="V3">
        <v>22.41</v>
      </c>
      <c r="W3">
        <v>44.82</v>
      </c>
    </row>
    <row r="4" spans="1:23" x14ac:dyDescent="0.25">
      <c r="A4">
        <v>9</v>
      </c>
      <c r="B4" t="s">
        <v>291</v>
      </c>
      <c r="C4">
        <v>1200</v>
      </c>
      <c r="D4">
        <v>3</v>
      </c>
      <c r="E4" t="s">
        <v>296</v>
      </c>
      <c r="F4" t="s">
        <v>25</v>
      </c>
      <c r="G4" t="s">
        <v>26</v>
      </c>
      <c r="H4">
        <v>68</v>
      </c>
      <c r="I4" t="s">
        <v>113</v>
      </c>
      <c r="J4">
        <v>255</v>
      </c>
      <c r="K4" t="s">
        <v>154</v>
      </c>
      <c r="L4" t="s">
        <v>29</v>
      </c>
      <c r="M4">
        <v>123</v>
      </c>
      <c r="N4">
        <v>127</v>
      </c>
      <c r="O4">
        <v>-4</v>
      </c>
      <c r="P4">
        <v>11</v>
      </c>
      <c r="Q4">
        <v>3</v>
      </c>
      <c r="R4">
        <v>8</v>
      </c>
      <c r="S4" t="s">
        <v>297</v>
      </c>
      <c r="T4">
        <v>71.900000000000006</v>
      </c>
      <c r="U4">
        <v>22.76</v>
      </c>
      <c r="V4">
        <v>23.83</v>
      </c>
      <c r="W4">
        <v>46.59</v>
      </c>
    </row>
    <row r="5" spans="1:23" x14ac:dyDescent="0.25">
      <c r="A5">
        <v>9</v>
      </c>
      <c r="B5" t="s">
        <v>291</v>
      </c>
      <c r="C5">
        <v>1200</v>
      </c>
      <c r="D5">
        <v>4</v>
      </c>
      <c r="E5" t="s">
        <v>298</v>
      </c>
      <c r="F5" t="s">
        <v>106</v>
      </c>
      <c r="G5" t="s">
        <v>52</v>
      </c>
      <c r="H5">
        <v>68</v>
      </c>
      <c r="I5" t="s">
        <v>113</v>
      </c>
      <c r="J5">
        <v>255</v>
      </c>
      <c r="K5" t="s">
        <v>154</v>
      </c>
      <c r="L5" t="s">
        <v>29</v>
      </c>
      <c r="M5">
        <v>123</v>
      </c>
      <c r="N5">
        <v>128</v>
      </c>
      <c r="O5">
        <v>-5</v>
      </c>
      <c r="P5">
        <v>10</v>
      </c>
      <c r="Q5">
        <v>4</v>
      </c>
      <c r="R5">
        <v>6</v>
      </c>
      <c r="S5" t="s">
        <v>182</v>
      </c>
      <c r="T5">
        <v>70.03</v>
      </c>
      <c r="U5">
        <v>22.73</v>
      </c>
      <c r="V5">
        <v>24.13</v>
      </c>
      <c r="W5">
        <v>46.86</v>
      </c>
    </row>
    <row r="6" spans="1:23" x14ac:dyDescent="0.25">
      <c r="A6">
        <v>9</v>
      </c>
      <c r="B6" t="s">
        <v>291</v>
      </c>
      <c r="C6">
        <v>1200</v>
      </c>
      <c r="D6">
        <v>5</v>
      </c>
      <c r="E6" t="s">
        <v>299</v>
      </c>
      <c r="F6" t="s">
        <v>69</v>
      </c>
      <c r="G6" t="s">
        <v>47</v>
      </c>
      <c r="H6">
        <v>67</v>
      </c>
      <c r="I6" t="s">
        <v>294</v>
      </c>
      <c r="J6">
        <v>311</v>
      </c>
      <c r="K6" t="s">
        <v>154</v>
      </c>
      <c r="L6" t="s">
        <v>29</v>
      </c>
      <c r="M6">
        <v>122</v>
      </c>
      <c r="N6">
        <v>116</v>
      </c>
      <c r="O6">
        <v>6</v>
      </c>
      <c r="P6">
        <v>2</v>
      </c>
      <c r="Q6">
        <v>10</v>
      </c>
      <c r="R6">
        <v>-8</v>
      </c>
      <c r="S6" t="s">
        <v>300</v>
      </c>
      <c r="T6">
        <v>68.64</v>
      </c>
      <c r="U6">
        <v>22.45</v>
      </c>
      <c r="V6">
        <v>22.64</v>
      </c>
      <c r="W6">
        <v>45.09</v>
      </c>
    </row>
    <row r="7" spans="1:23" x14ac:dyDescent="0.25">
      <c r="A7">
        <v>9</v>
      </c>
      <c r="B7" t="s">
        <v>291</v>
      </c>
      <c r="C7">
        <v>1200</v>
      </c>
      <c r="D7">
        <v>6</v>
      </c>
      <c r="E7" t="s">
        <v>301</v>
      </c>
      <c r="F7" t="s">
        <v>138</v>
      </c>
      <c r="G7" t="s">
        <v>103</v>
      </c>
      <c r="H7">
        <v>67</v>
      </c>
      <c r="I7" t="s">
        <v>228</v>
      </c>
      <c r="J7">
        <v>283</v>
      </c>
      <c r="K7" t="s">
        <v>28</v>
      </c>
      <c r="L7" t="s">
        <v>39</v>
      </c>
      <c r="M7">
        <v>122</v>
      </c>
      <c r="N7">
        <v>129</v>
      </c>
      <c r="O7">
        <v>-7</v>
      </c>
      <c r="P7">
        <v>5</v>
      </c>
      <c r="Q7">
        <v>1</v>
      </c>
      <c r="R7">
        <v>4</v>
      </c>
      <c r="S7" t="s">
        <v>302</v>
      </c>
      <c r="T7">
        <v>70.14</v>
      </c>
      <c r="U7">
        <v>22.1</v>
      </c>
      <c r="V7">
        <v>24.14</v>
      </c>
      <c r="W7">
        <v>46.24</v>
      </c>
    </row>
    <row r="8" spans="1:23" x14ac:dyDescent="0.25">
      <c r="A8">
        <v>9</v>
      </c>
      <c r="B8" t="s">
        <v>291</v>
      </c>
      <c r="C8">
        <v>1200</v>
      </c>
      <c r="D8">
        <v>7</v>
      </c>
      <c r="E8" t="s">
        <v>303</v>
      </c>
      <c r="F8" t="s">
        <v>127</v>
      </c>
      <c r="G8" t="s">
        <v>84</v>
      </c>
      <c r="H8">
        <v>67</v>
      </c>
      <c r="I8" t="s">
        <v>57</v>
      </c>
      <c r="J8">
        <v>115</v>
      </c>
      <c r="K8" t="s">
        <v>154</v>
      </c>
      <c r="L8" t="s">
        <v>29</v>
      </c>
      <c r="M8">
        <v>122</v>
      </c>
      <c r="N8">
        <v>126</v>
      </c>
      <c r="O8">
        <v>-4</v>
      </c>
      <c r="P8">
        <v>3</v>
      </c>
      <c r="Q8">
        <v>9</v>
      </c>
      <c r="R8">
        <v>-6</v>
      </c>
      <c r="S8" t="s">
        <v>162</v>
      </c>
      <c r="T8">
        <v>69.489999999999995</v>
      </c>
      <c r="U8">
        <v>22.3</v>
      </c>
      <c r="V8">
        <v>22.26</v>
      </c>
      <c r="W8">
        <v>44.56</v>
      </c>
    </row>
    <row r="9" spans="1:23" x14ac:dyDescent="0.25">
      <c r="A9">
        <v>9</v>
      </c>
      <c r="B9" t="s">
        <v>291</v>
      </c>
      <c r="C9">
        <v>1200</v>
      </c>
      <c r="D9">
        <v>8</v>
      </c>
      <c r="E9" t="s">
        <v>304</v>
      </c>
      <c r="F9" t="s">
        <v>74</v>
      </c>
      <c r="G9" t="s">
        <v>110</v>
      </c>
      <c r="H9">
        <v>67</v>
      </c>
      <c r="I9" t="s">
        <v>99</v>
      </c>
      <c r="J9">
        <v>24</v>
      </c>
      <c r="K9" t="s">
        <v>154</v>
      </c>
      <c r="L9" t="s">
        <v>39</v>
      </c>
      <c r="M9">
        <v>122</v>
      </c>
      <c r="N9">
        <v>125</v>
      </c>
      <c r="O9">
        <v>-3</v>
      </c>
      <c r="P9">
        <v>6</v>
      </c>
      <c r="Q9">
        <v>3</v>
      </c>
      <c r="R9">
        <v>3</v>
      </c>
      <c r="S9" t="s">
        <v>305</v>
      </c>
      <c r="T9">
        <v>69.539999999999992</v>
      </c>
      <c r="U9">
        <v>21.78</v>
      </c>
      <c r="V9">
        <v>23.43</v>
      </c>
      <c r="W9">
        <v>45.21</v>
      </c>
    </row>
    <row r="10" spans="1:23" x14ac:dyDescent="0.25">
      <c r="A10">
        <v>9</v>
      </c>
      <c r="B10" t="s">
        <v>291</v>
      </c>
      <c r="C10">
        <v>1200</v>
      </c>
      <c r="D10">
        <v>9</v>
      </c>
      <c r="E10" t="s">
        <v>306</v>
      </c>
      <c r="F10" t="s">
        <v>46</v>
      </c>
      <c r="G10" t="s">
        <v>190</v>
      </c>
      <c r="H10">
        <v>65</v>
      </c>
      <c r="I10" t="s">
        <v>99</v>
      </c>
      <c r="J10">
        <v>24</v>
      </c>
      <c r="K10" t="s">
        <v>154</v>
      </c>
      <c r="L10" t="s">
        <v>39</v>
      </c>
      <c r="M10">
        <v>120</v>
      </c>
      <c r="N10">
        <v>123</v>
      </c>
      <c r="O10">
        <v>-3</v>
      </c>
      <c r="P10">
        <v>13</v>
      </c>
      <c r="Q10">
        <v>5</v>
      </c>
      <c r="R10">
        <v>8</v>
      </c>
      <c r="S10" t="s">
        <v>307</v>
      </c>
      <c r="T10">
        <v>68.930000000000007</v>
      </c>
      <c r="U10">
        <v>21.86</v>
      </c>
      <c r="V10">
        <v>22.65</v>
      </c>
      <c r="W10">
        <v>44.51</v>
      </c>
    </row>
    <row r="11" spans="1:23" x14ac:dyDescent="0.25">
      <c r="A11">
        <v>9</v>
      </c>
      <c r="B11" t="s">
        <v>291</v>
      </c>
      <c r="C11">
        <v>1200</v>
      </c>
      <c r="D11">
        <v>10</v>
      </c>
      <c r="E11" t="s">
        <v>308</v>
      </c>
      <c r="F11" t="s">
        <v>92</v>
      </c>
      <c r="G11" t="s">
        <v>98</v>
      </c>
      <c r="H11">
        <v>65</v>
      </c>
      <c r="I11" t="s">
        <v>57</v>
      </c>
      <c r="J11">
        <v>115</v>
      </c>
      <c r="K11" t="s">
        <v>154</v>
      </c>
      <c r="L11" t="s">
        <v>29</v>
      </c>
      <c r="M11">
        <v>120</v>
      </c>
      <c r="N11">
        <v>126</v>
      </c>
      <c r="O11">
        <v>-6</v>
      </c>
      <c r="P11">
        <v>1</v>
      </c>
      <c r="Q11">
        <v>1</v>
      </c>
      <c r="R11">
        <v>0</v>
      </c>
      <c r="S11" t="s">
        <v>309</v>
      </c>
      <c r="T11">
        <v>69.5</v>
      </c>
      <c r="U11">
        <v>22.46</v>
      </c>
      <c r="V11">
        <v>22.49</v>
      </c>
      <c r="W11">
        <v>44.95</v>
      </c>
    </row>
    <row r="12" spans="1:23" x14ac:dyDescent="0.25">
      <c r="A12">
        <v>9</v>
      </c>
      <c r="B12" t="s">
        <v>291</v>
      </c>
      <c r="C12">
        <v>1200</v>
      </c>
      <c r="D12">
        <v>11</v>
      </c>
      <c r="E12" t="s">
        <v>310</v>
      </c>
      <c r="F12" t="s">
        <v>158</v>
      </c>
      <c r="G12" t="s">
        <v>88</v>
      </c>
      <c r="H12">
        <v>64</v>
      </c>
      <c r="I12" t="s">
        <v>66</v>
      </c>
      <c r="J12">
        <v>80</v>
      </c>
      <c r="K12" t="s">
        <v>154</v>
      </c>
      <c r="L12" t="s">
        <v>29</v>
      </c>
      <c r="M12">
        <v>119</v>
      </c>
      <c r="N12">
        <v>122</v>
      </c>
      <c r="O12">
        <v>-3</v>
      </c>
      <c r="P12">
        <v>9</v>
      </c>
      <c r="Q12">
        <v>14</v>
      </c>
      <c r="R12">
        <v>-5</v>
      </c>
      <c r="S12" t="s">
        <v>311</v>
      </c>
      <c r="T12">
        <v>68.599999999999994</v>
      </c>
      <c r="U12">
        <v>22.03</v>
      </c>
      <c r="V12">
        <v>22.5</v>
      </c>
      <c r="W12">
        <v>44.53</v>
      </c>
    </row>
    <row r="13" spans="1:23" x14ac:dyDescent="0.25">
      <c r="A13">
        <v>9</v>
      </c>
      <c r="B13" t="s">
        <v>291</v>
      </c>
      <c r="C13">
        <v>1200</v>
      </c>
      <c r="D13">
        <v>12</v>
      </c>
      <c r="E13" t="s">
        <v>312</v>
      </c>
      <c r="F13" t="s">
        <v>55</v>
      </c>
      <c r="G13" t="s">
        <v>167</v>
      </c>
      <c r="H13">
        <v>64</v>
      </c>
      <c r="I13" t="s">
        <v>116</v>
      </c>
      <c r="J13">
        <v>101</v>
      </c>
      <c r="K13" t="s">
        <v>154</v>
      </c>
      <c r="L13" t="s">
        <v>39</v>
      </c>
      <c r="M13">
        <v>119</v>
      </c>
      <c r="N13">
        <v>124</v>
      </c>
      <c r="O13">
        <v>-5</v>
      </c>
      <c r="P13">
        <v>8</v>
      </c>
      <c r="Q13">
        <v>14</v>
      </c>
      <c r="R13">
        <v>-6</v>
      </c>
      <c r="S13" t="s">
        <v>313</v>
      </c>
      <c r="T13">
        <v>69.03</v>
      </c>
      <c r="U13">
        <v>22.32</v>
      </c>
      <c r="V13">
        <v>22.86</v>
      </c>
      <c r="W13">
        <v>45.18</v>
      </c>
    </row>
    <row r="14" spans="1:23" x14ac:dyDescent="0.25">
      <c r="A14">
        <v>9</v>
      </c>
      <c r="B14" t="s">
        <v>291</v>
      </c>
      <c r="C14">
        <v>1200</v>
      </c>
      <c r="D14">
        <v>13</v>
      </c>
      <c r="E14" t="s">
        <v>314</v>
      </c>
      <c r="F14" t="s">
        <v>152</v>
      </c>
      <c r="G14" t="s">
        <v>37</v>
      </c>
      <c r="H14">
        <v>62</v>
      </c>
      <c r="I14" t="s">
        <v>213</v>
      </c>
      <c r="J14">
        <v>220</v>
      </c>
      <c r="K14" t="s">
        <v>154</v>
      </c>
      <c r="L14" t="s">
        <v>39</v>
      </c>
      <c r="M14">
        <v>117</v>
      </c>
      <c r="N14">
        <v>123</v>
      </c>
      <c r="O14">
        <v>-6</v>
      </c>
      <c r="P14">
        <v>7</v>
      </c>
      <c r="Q14">
        <v>10</v>
      </c>
      <c r="R14">
        <v>-3</v>
      </c>
      <c r="S14" t="s">
        <v>315</v>
      </c>
      <c r="T14">
        <v>69.84</v>
      </c>
      <c r="U14">
        <v>22.28</v>
      </c>
      <c r="V14">
        <v>22.72</v>
      </c>
      <c r="W14">
        <v>45</v>
      </c>
    </row>
    <row r="15" spans="1:23" x14ac:dyDescent="0.25">
      <c r="A15">
        <v>9</v>
      </c>
      <c r="B15" t="s">
        <v>291</v>
      </c>
      <c r="C15">
        <v>1200</v>
      </c>
      <c r="D15">
        <v>14</v>
      </c>
      <c r="E15" t="s">
        <v>316</v>
      </c>
      <c r="F15" t="s">
        <v>51</v>
      </c>
      <c r="G15" t="s">
        <v>43</v>
      </c>
      <c r="H15">
        <v>62</v>
      </c>
      <c r="I15" t="s">
        <v>179</v>
      </c>
      <c r="J15">
        <v>123</v>
      </c>
      <c r="K15" t="s">
        <v>154</v>
      </c>
      <c r="L15" t="s">
        <v>39</v>
      </c>
      <c r="M15">
        <v>117</v>
      </c>
      <c r="N15">
        <v>123</v>
      </c>
      <c r="O15">
        <v>-6</v>
      </c>
      <c r="P15">
        <v>14</v>
      </c>
      <c r="Q15">
        <v>3</v>
      </c>
      <c r="R15">
        <v>11</v>
      </c>
      <c r="S15" t="s">
        <v>317</v>
      </c>
      <c r="T15">
        <v>69.89</v>
      </c>
      <c r="U15">
        <v>21.83</v>
      </c>
      <c r="V15">
        <v>22.35</v>
      </c>
      <c r="W15">
        <v>44.18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5"/>
  <sheetViews>
    <sheetView workbookViewId="0"/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10</v>
      </c>
      <c r="B2" t="s">
        <v>291</v>
      </c>
      <c r="C2">
        <v>1400</v>
      </c>
      <c r="D2">
        <v>1</v>
      </c>
      <c r="E2" t="s">
        <v>318</v>
      </c>
      <c r="F2" t="s">
        <v>31</v>
      </c>
      <c r="G2" t="s">
        <v>108</v>
      </c>
      <c r="H2">
        <v>79</v>
      </c>
      <c r="I2" t="s">
        <v>99</v>
      </c>
      <c r="J2">
        <v>24</v>
      </c>
      <c r="K2" t="s">
        <v>260</v>
      </c>
      <c r="L2" t="s">
        <v>234</v>
      </c>
      <c r="M2">
        <v>135</v>
      </c>
      <c r="N2">
        <v>115</v>
      </c>
      <c r="O2">
        <v>20</v>
      </c>
      <c r="P2">
        <v>3</v>
      </c>
      <c r="Q2">
        <v>5</v>
      </c>
      <c r="R2">
        <v>-2</v>
      </c>
      <c r="S2" t="s">
        <v>319</v>
      </c>
      <c r="T2">
        <v>82.53</v>
      </c>
      <c r="U2">
        <v>22.84</v>
      </c>
      <c r="V2">
        <v>23.94</v>
      </c>
      <c r="W2">
        <v>46.78</v>
      </c>
    </row>
    <row r="3" spans="1:23" x14ac:dyDescent="0.25">
      <c r="A3">
        <v>10</v>
      </c>
      <c r="B3" t="s">
        <v>291</v>
      </c>
      <c r="C3">
        <v>1400</v>
      </c>
      <c r="D3">
        <v>2</v>
      </c>
      <c r="E3" t="s">
        <v>320</v>
      </c>
      <c r="F3" t="s">
        <v>92</v>
      </c>
      <c r="G3" t="s">
        <v>47</v>
      </c>
      <c r="H3">
        <v>78</v>
      </c>
      <c r="I3" t="s">
        <v>27</v>
      </c>
      <c r="J3">
        <v>17</v>
      </c>
      <c r="K3" t="s">
        <v>154</v>
      </c>
      <c r="L3" t="s">
        <v>29</v>
      </c>
      <c r="M3">
        <v>134</v>
      </c>
      <c r="N3">
        <v>135</v>
      </c>
      <c r="O3">
        <v>-1</v>
      </c>
      <c r="P3">
        <v>7</v>
      </c>
      <c r="Q3">
        <v>10</v>
      </c>
      <c r="R3">
        <v>-3</v>
      </c>
      <c r="S3" t="s">
        <v>321</v>
      </c>
      <c r="T3">
        <v>81.48</v>
      </c>
      <c r="U3">
        <v>22.55</v>
      </c>
      <c r="V3">
        <v>22.76</v>
      </c>
      <c r="W3">
        <v>45.31</v>
      </c>
    </row>
    <row r="4" spans="1:23" x14ac:dyDescent="0.25">
      <c r="A4">
        <v>10</v>
      </c>
      <c r="B4" t="s">
        <v>291</v>
      </c>
      <c r="C4">
        <v>1400</v>
      </c>
      <c r="D4">
        <v>3</v>
      </c>
      <c r="E4" t="s">
        <v>322</v>
      </c>
      <c r="F4" t="s">
        <v>60</v>
      </c>
      <c r="G4" t="s">
        <v>110</v>
      </c>
      <c r="H4">
        <v>74</v>
      </c>
      <c r="I4" t="s">
        <v>99</v>
      </c>
      <c r="J4">
        <v>24</v>
      </c>
      <c r="K4" t="s">
        <v>154</v>
      </c>
      <c r="L4" t="s">
        <v>39</v>
      </c>
      <c r="M4">
        <v>130</v>
      </c>
      <c r="N4">
        <v>132</v>
      </c>
      <c r="O4">
        <v>-2</v>
      </c>
      <c r="P4">
        <v>14</v>
      </c>
      <c r="Q4">
        <v>13</v>
      </c>
      <c r="R4">
        <v>1</v>
      </c>
      <c r="S4" t="s">
        <v>323</v>
      </c>
      <c r="T4">
        <v>82.23</v>
      </c>
      <c r="U4">
        <v>22.75</v>
      </c>
      <c r="V4">
        <v>23.01</v>
      </c>
      <c r="W4">
        <v>45.76</v>
      </c>
    </row>
    <row r="5" spans="1:23" x14ac:dyDescent="0.25">
      <c r="A5">
        <v>10</v>
      </c>
      <c r="B5" t="s">
        <v>291</v>
      </c>
      <c r="C5">
        <v>1400</v>
      </c>
      <c r="D5">
        <v>4</v>
      </c>
      <c r="E5" t="s">
        <v>324</v>
      </c>
      <c r="F5" t="s">
        <v>42</v>
      </c>
      <c r="G5" t="s">
        <v>61</v>
      </c>
      <c r="H5">
        <v>72</v>
      </c>
      <c r="I5" t="s">
        <v>76</v>
      </c>
      <c r="J5">
        <v>95</v>
      </c>
      <c r="K5" t="s">
        <v>154</v>
      </c>
      <c r="L5" t="s">
        <v>39</v>
      </c>
      <c r="M5">
        <v>128</v>
      </c>
      <c r="N5">
        <v>130</v>
      </c>
      <c r="O5">
        <v>-2</v>
      </c>
      <c r="P5">
        <v>8</v>
      </c>
      <c r="Q5">
        <v>14</v>
      </c>
      <c r="R5">
        <v>-6</v>
      </c>
      <c r="S5" t="s">
        <v>325</v>
      </c>
      <c r="T5">
        <v>80.960000000000008</v>
      </c>
      <c r="U5">
        <v>22.81</v>
      </c>
      <c r="V5">
        <v>23.24</v>
      </c>
      <c r="W5">
        <v>46.05</v>
      </c>
    </row>
    <row r="6" spans="1:23" x14ac:dyDescent="0.25">
      <c r="A6">
        <v>10</v>
      </c>
      <c r="B6" t="s">
        <v>291</v>
      </c>
      <c r="C6">
        <v>1400</v>
      </c>
      <c r="D6">
        <v>5</v>
      </c>
      <c r="E6" t="s">
        <v>326</v>
      </c>
      <c r="F6" t="s">
        <v>141</v>
      </c>
      <c r="G6" t="s">
        <v>93</v>
      </c>
      <c r="H6">
        <v>70</v>
      </c>
      <c r="I6" t="s">
        <v>119</v>
      </c>
      <c r="J6">
        <v>109</v>
      </c>
      <c r="K6" t="s">
        <v>154</v>
      </c>
      <c r="L6" t="s">
        <v>39</v>
      </c>
      <c r="M6">
        <v>126</v>
      </c>
      <c r="N6">
        <v>126</v>
      </c>
      <c r="O6">
        <v>0</v>
      </c>
      <c r="P6">
        <v>4</v>
      </c>
      <c r="Q6">
        <v>9</v>
      </c>
      <c r="R6">
        <v>-5</v>
      </c>
      <c r="S6" t="s">
        <v>327</v>
      </c>
      <c r="T6">
        <v>81.52</v>
      </c>
      <c r="U6">
        <v>22.51</v>
      </c>
      <c r="V6">
        <v>23.09</v>
      </c>
      <c r="W6">
        <v>45.6</v>
      </c>
    </row>
    <row r="7" spans="1:23" x14ac:dyDescent="0.25">
      <c r="A7">
        <v>10</v>
      </c>
      <c r="B7" t="s">
        <v>291</v>
      </c>
      <c r="C7">
        <v>1400</v>
      </c>
      <c r="D7">
        <v>6</v>
      </c>
      <c r="E7" t="s">
        <v>328</v>
      </c>
      <c r="F7" t="s">
        <v>55</v>
      </c>
      <c r="G7" t="s">
        <v>75</v>
      </c>
      <c r="H7">
        <v>68</v>
      </c>
      <c r="I7" t="s">
        <v>76</v>
      </c>
      <c r="J7">
        <v>95</v>
      </c>
      <c r="K7" t="s">
        <v>28</v>
      </c>
      <c r="L7" t="s">
        <v>39</v>
      </c>
      <c r="M7">
        <v>124</v>
      </c>
      <c r="N7">
        <v>135</v>
      </c>
      <c r="O7">
        <v>-11</v>
      </c>
      <c r="P7">
        <v>11</v>
      </c>
      <c r="Q7">
        <v>6</v>
      </c>
      <c r="R7">
        <v>5</v>
      </c>
      <c r="T7">
        <v>82.33</v>
      </c>
      <c r="U7">
        <v>22.67</v>
      </c>
      <c r="V7">
        <v>22.71</v>
      </c>
      <c r="W7">
        <v>45.38</v>
      </c>
    </row>
    <row r="8" spans="1:23" x14ac:dyDescent="0.25">
      <c r="A8">
        <v>10</v>
      </c>
      <c r="B8" t="s">
        <v>291</v>
      </c>
      <c r="C8">
        <v>1400</v>
      </c>
      <c r="D8">
        <v>7</v>
      </c>
      <c r="E8" t="s">
        <v>329</v>
      </c>
      <c r="F8" t="s">
        <v>25</v>
      </c>
      <c r="G8" t="s">
        <v>26</v>
      </c>
      <c r="H8">
        <v>68</v>
      </c>
      <c r="I8" t="s">
        <v>330</v>
      </c>
      <c r="J8">
        <v>192</v>
      </c>
      <c r="K8" t="s">
        <v>260</v>
      </c>
      <c r="L8" t="s">
        <v>29</v>
      </c>
      <c r="M8">
        <v>124</v>
      </c>
      <c r="N8">
        <v>116</v>
      </c>
      <c r="O8">
        <v>8</v>
      </c>
      <c r="P8">
        <v>5</v>
      </c>
      <c r="Q8">
        <v>2</v>
      </c>
      <c r="R8">
        <v>3</v>
      </c>
      <c r="S8" t="s">
        <v>331</v>
      </c>
      <c r="T8">
        <v>81.16</v>
      </c>
      <c r="U8">
        <v>22.29</v>
      </c>
      <c r="V8">
        <v>23.41</v>
      </c>
      <c r="W8">
        <v>45.7</v>
      </c>
    </row>
    <row r="9" spans="1:23" x14ac:dyDescent="0.25">
      <c r="A9">
        <v>10</v>
      </c>
      <c r="B9" t="s">
        <v>291</v>
      </c>
      <c r="C9">
        <v>1400</v>
      </c>
      <c r="D9">
        <v>8</v>
      </c>
      <c r="E9" t="s">
        <v>332</v>
      </c>
      <c r="F9" t="s">
        <v>64</v>
      </c>
      <c r="G9" t="s">
        <v>167</v>
      </c>
      <c r="H9">
        <v>67</v>
      </c>
      <c r="I9" t="s">
        <v>99</v>
      </c>
      <c r="J9">
        <v>24</v>
      </c>
      <c r="K9" t="s">
        <v>154</v>
      </c>
      <c r="L9" t="s">
        <v>39</v>
      </c>
      <c r="M9">
        <v>123</v>
      </c>
      <c r="N9">
        <v>123</v>
      </c>
      <c r="O9">
        <v>0</v>
      </c>
      <c r="P9">
        <v>6</v>
      </c>
      <c r="Q9">
        <v>7</v>
      </c>
      <c r="R9">
        <v>-1</v>
      </c>
      <c r="S9" t="s">
        <v>333</v>
      </c>
      <c r="T9">
        <v>81.760000000000005</v>
      </c>
      <c r="U9">
        <v>22.83</v>
      </c>
      <c r="V9">
        <v>23.15</v>
      </c>
      <c r="W9">
        <v>45.98</v>
      </c>
    </row>
    <row r="10" spans="1:23" x14ac:dyDescent="0.25">
      <c r="A10">
        <v>10</v>
      </c>
      <c r="B10" t="s">
        <v>291</v>
      </c>
      <c r="C10">
        <v>1400</v>
      </c>
      <c r="D10">
        <v>9</v>
      </c>
      <c r="E10" t="s">
        <v>334</v>
      </c>
      <c r="F10" t="s">
        <v>138</v>
      </c>
      <c r="G10" t="s">
        <v>84</v>
      </c>
      <c r="H10">
        <v>65</v>
      </c>
      <c r="I10" t="s">
        <v>66</v>
      </c>
      <c r="J10">
        <v>80</v>
      </c>
      <c r="K10" t="s">
        <v>154</v>
      </c>
      <c r="L10" t="s">
        <v>29</v>
      </c>
      <c r="M10">
        <v>121</v>
      </c>
      <c r="N10">
        <v>117</v>
      </c>
      <c r="O10">
        <v>4</v>
      </c>
      <c r="P10">
        <v>10</v>
      </c>
      <c r="Q10">
        <v>14</v>
      </c>
      <c r="R10">
        <v>-4</v>
      </c>
      <c r="S10" t="s">
        <v>77</v>
      </c>
      <c r="T10">
        <v>81.69</v>
      </c>
      <c r="U10">
        <v>22.67</v>
      </c>
      <c r="V10">
        <v>22.75</v>
      </c>
      <c r="W10">
        <v>45.42</v>
      </c>
    </row>
    <row r="11" spans="1:23" x14ac:dyDescent="0.25">
      <c r="A11">
        <v>10</v>
      </c>
      <c r="B11" t="s">
        <v>291</v>
      </c>
      <c r="C11">
        <v>1400</v>
      </c>
      <c r="D11">
        <v>10</v>
      </c>
      <c r="E11" t="s">
        <v>335</v>
      </c>
      <c r="F11" t="s">
        <v>158</v>
      </c>
      <c r="G11" t="s">
        <v>88</v>
      </c>
      <c r="H11">
        <v>64</v>
      </c>
      <c r="I11" t="s">
        <v>99</v>
      </c>
      <c r="J11">
        <v>24</v>
      </c>
      <c r="K11" t="s">
        <v>154</v>
      </c>
      <c r="L11" t="s">
        <v>39</v>
      </c>
      <c r="M11">
        <v>120</v>
      </c>
      <c r="N11">
        <v>118</v>
      </c>
      <c r="O11">
        <v>2</v>
      </c>
      <c r="P11">
        <v>9</v>
      </c>
      <c r="Q11">
        <v>2</v>
      </c>
      <c r="R11">
        <v>7</v>
      </c>
      <c r="S11" t="s">
        <v>336</v>
      </c>
      <c r="T11">
        <v>81.8</v>
      </c>
      <c r="U11">
        <v>23.07</v>
      </c>
      <c r="V11">
        <v>22.85</v>
      </c>
      <c r="W11">
        <v>45.92</v>
      </c>
    </row>
    <row r="12" spans="1:23" x14ac:dyDescent="0.25">
      <c r="A12">
        <v>10</v>
      </c>
      <c r="B12" t="s">
        <v>291</v>
      </c>
      <c r="C12">
        <v>1400</v>
      </c>
      <c r="D12">
        <v>11</v>
      </c>
      <c r="E12" t="s">
        <v>337</v>
      </c>
      <c r="F12" t="s">
        <v>51</v>
      </c>
      <c r="G12" t="s">
        <v>190</v>
      </c>
      <c r="H12">
        <v>63</v>
      </c>
      <c r="I12" t="s">
        <v>116</v>
      </c>
      <c r="J12">
        <v>101</v>
      </c>
      <c r="K12" t="s">
        <v>154</v>
      </c>
      <c r="L12" t="s">
        <v>39</v>
      </c>
      <c r="M12">
        <v>119</v>
      </c>
      <c r="N12">
        <v>121</v>
      </c>
      <c r="O12">
        <v>-2</v>
      </c>
      <c r="P12">
        <v>13</v>
      </c>
      <c r="Q12">
        <v>2</v>
      </c>
      <c r="R12">
        <v>11</v>
      </c>
      <c r="S12" t="s">
        <v>338</v>
      </c>
      <c r="T12">
        <v>81.5</v>
      </c>
      <c r="U12">
        <v>22.8</v>
      </c>
      <c r="V12">
        <v>22.92</v>
      </c>
      <c r="W12">
        <v>45.72</v>
      </c>
    </row>
    <row r="13" spans="1:23" x14ac:dyDescent="0.25">
      <c r="A13">
        <v>10</v>
      </c>
      <c r="B13" t="s">
        <v>291</v>
      </c>
      <c r="C13">
        <v>1400</v>
      </c>
      <c r="D13">
        <v>12</v>
      </c>
      <c r="E13" t="s">
        <v>339</v>
      </c>
      <c r="F13" t="s">
        <v>83</v>
      </c>
      <c r="G13" t="s">
        <v>98</v>
      </c>
      <c r="H13">
        <v>61</v>
      </c>
      <c r="I13" t="s">
        <v>27</v>
      </c>
      <c r="J13">
        <v>17</v>
      </c>
      <c r="K13" t="s">
        <v>28</v>
      </c>
      <c r="L13" t="s">
        <v>29</v>
      </c>
      <c r="M13">
        <v>117</v>
      </c>
      <c r="N13">
        <v>130</v>
      </c>
      <c r="O13">
        <v>-13</v>
      </c>
      <c r="P13">
        <v>2</v>
      </c>
      <c r="Q13">
        <v>1</v>
      </c>
      <c r="R13">
        <v>1</v>
      </c>
      <c r="S13" t="s">
        <v>340</v>
      </c>
      <c r="T13">
        <v>80.92</v>
      </c>
      <c r="U13">
        <v>22.39</v>
      </c>
      <c r="V13">
        <v>22.82</v>
      </c>
      <c r="W13">
        <v>45.21</v>
      </c>
    </row>
    <row r="14" spans="1:23" x14ac:dyDescent="0.25">
      <c r="A14">
        <v>10</v>
      </c>
      <c r="B14" t="s">
        <v>291</v>
      </c>
      <c r="C14">
        <v>1400</v>
      </c>
      <c r="D14">
        <v>13</v>
      </c>
      <c r="E14" t="s">
        <v>341</v>
      </c>
      <c r="F14" t="s">
        <v>97</v>
      </c>
      <c r="G14" t="s">
        <v>103</v>
      </c>
      <c r="H14">
        <v>61</v>
      </c>
      <c r="I14" t="s">
        <v>27</v>
      </c>
      <c r="J14">
        <v>17</v>
      </c>
      <c r="K14" t="s">
        <v>154</v>
      </c>
      <c r="L14" t="s">
        <v>29</v>
      </c>
      <c r="M14">
        <v>117</v>
      </c>
      <c r="N14">
        <v>119</v>
      </c>
      <c r="O14">
        <v>-2</v>
      </c>
      <c r="P14">
        <v>1</v>
      </c>
      <c r="Q14">
        <v>3</v>
      </c>
      <c r="R14">
        <v>-2</v>
      </c>
      <c r="S14" t="s">
        <v>342</v>
      </c>
      <c r="T14">
        <v>82.27</v>
      </c>
      <c r="U14">
        <v>22.85</v>
      </c>
      <c r="V14">
        <v>22.79</v>
      </c>
      <c r="W14">
        <v>45.64</v>
      </c>
    </row>
    <row r="15" spans="1:23" x14ac:dyDescent="0.25">
      <c r="A15">
        <v>10</v>
      </c>
      <c r="B15" t="s">
        <v>291</v>
      </c>
      <c r="C15">
        <v>1400</v>
      </c>
      <c r="D15">
        <v>14</v>
      </c>
      <c r="E15" t="s">
        <v>343</v>
      </c>
      <c r="F15" t="s">
        <v>74</v>
      </c>
      <c r="G15" t="s">
        <v>43</v>
      </c>
      <c r="H15">
        <v>60</v>
      </c>
      <c r="I15" t="s">
        <v>27</v>
      </c>
      <c r="J15">
        <v>17</v>
      </c>
      <c r="K15" t="s">
        <v>154</v>
      </c>
      <c r="L15" t="s">
        <v>29</v>
      </c>
      <c r="M15">
        <v>116</v>
      </c>
      <c r="N15">
        <v>118</v>
      </c>
      <c r="O15">
        <v>-2</v>
      </c>
      <c r="P15">
        <v>12</v>
      </c>
      <c r="Q15">
        <v>1</v>
      </c>
      <c r="R15">
        <v>11</v>
      </c>
      <c r="S15" t="s">
        <v>344</v>
      </c>
      <c r="T15">
        <v>83.34</v>
      </c>
      <c r="U15">
        <v>23.48</v>
      </c>
      <c r="V15">
        <v>22.64</v>
      </c>
      <c r="W15">
        <v>46.12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FEE8-7E66-4158-9A92-84DCED6C058D}">
  <dimension ref="A1:Q12"/>
  <sheetViews>
    <sheetView tabSelected="1" workbookViewId="0">
      <selection activeCell="K22" sqref="K22"/>
    </sheetView>
  </sheetViews>
  <sheetFormatPr defaultRowHeight="15.75" x14ac:dyDescent="0.25"/>
  <sheetData>
    <row r="1" spans="1:17" x14ac:dyDescent="0.25">
      <c r="A1" s="2"/>
      <c r="B1" s="3" t="s">
        <v>345</v>
      </c>
      <c r="C1" s="3"/>
      <c r="D1" s="3"/>
      <c r="E1" s="2"/>
      <c r="F1" s="5" t="s">
        <v>346</v>
      </c>
      <c r="G1" s="6"/>
      <c r="H1" s="5" t="s">
        <v>347</v>
      </c>
      <c r="I1" s="6"/>
    </row>
    <row r="2" spans="1:17" x14ac:dyDescent="0.25">
      <c r="A2" s="4">
        <v>1</v>
      </c>
      <c r="B2" s="4" t="str" cm="1">
        <f t="array" aca="1" ref="B2" ca="1">_xlfn.XLOOKUP(
    SMALL(INDIRECT("Race_" &amp; $A2 &amp; "!t$2:t$15"), 1),
    INDIRECT("Race_" &amp; $A2 &amp; "!t$2:t$15"),
    INDIRECT("Race_" &amp; $A2 &amp; "!e$2:e$15")
)</f>
        <v>熊噹噹</v>
      </c>
      <c r="C2" s="4" t="str" cm="1">
        <f t="array" aca="1" ref="C2" ca="1">_xlfn.XLOOKUP(
    SMALL(INDIRECT("Race_" &amp; $A2 &amp; "!t$2:t$15"), 2),
    INDIRECT("Race_" &amp; $A2 &amp; "!t$2:t$15"),
    INDIRECT("Race_" &amp; $A2 &amp; "!e$2:e$15")
)</f>
        <v>志在福星</v>
      </c>
      <c r="D2" s="4">
        <f ca="1">SMALL(INDIRECT("Race_" &amp; $A2 &amp; "!t$2:t$15"), 1)-SMALL(INDIRECT("Race_" &amp; $A2 &amp; "!t$2:t$15"), 2)</f>
        <v>-6.0000000000002274E-2</v>
      </c>
      <c r="E2" s="4">
        <f ca="1">SMALL(INDIRECT("Race_" &amp; $A2 &amp; "!t$2:t$15"), 2)-SMALL(INDIRECT("Race_" &amp; $A2 &amp; "!t$2:t$15"), 3)</f>
        <v>-0.37999999999999545</v>
      </c>
      <c r="F2" s="4" t="str" cm="1">
        <f t="array" aca="1" ref="F2" ca="1">_xlfn.XLOOKUP(
    SMALL(INDIRECT("Race_" &amp; $A2 &amp; "!v$2:v$15"), 1),
    INDIRECT("Race_" &amp; $A2 &amp; "!v$2:v$15"),
    INDIRECT("Race_" &amp; $A2 &amp; "!e$2:e$15")
)</f>
        <v>鐵甲驌龍</v>
      </c>
      <c r="G2" s="4" t="str" cm="1">
        <f t="array" aca="1" ref="G2" ca="1">_xlfn.XLOOKUP(
    SMALL(INDIRECT("Race_" &amp; $A2 &amp; "!v$2:v$15"), 2),
    INDIRECT("Race_" &amp; $A2 &amp; "!v$2:v$15"),
    INDIRECT("Race_" &amp; $A2 &amp; "!e$2:e$15")
)</f>
        <v>龍又生</v>
      </c>
      <c r="H2" s="4" t="str" cm="1">
        <f t="array" aca="1" ref="H2" ca="1">_xlfn.XLOOKUP(
    SMALL(INDIRECT("Race_" &amp; $A2 &amp; "!w$2:w$15"), 1),
    INDIRECT("Race_" &amp; $A2 &amp; "!w$2:w$15"),
    INDIRECT("Race_" &amp; $A2 &amp; "!e$2:e$15")
)</f>
        <v>鐵甲驌龍</v>
      </c>
      <c r="I2" s="4" t="str" cm="1">
        <f t="array" aca="1" ref="I2" ca="1">_xlfn.XLOOKUP(
    SMALL(INDIRECT("Race_" &amp; $A2 &amp; "!w$2:w$15"), 2),
    INDIRECT("Race_" &amp; $A2 &amp; "!w$2:w$15"),
    INDIRECT("Race_" &amp; $A2 &amp; "!e$2:e$15")
)</f>
        <v>龍又生</v>
      </c>
      <c r="L2">
        <f>A2</f>
        <v>1</v>
      </c>
      <c r="M2" s="7" t="str" cm="1">
        <f t="array" aca="1" ref="M2" ca="1">_xlfn.XLOOKUP(
    SMALL(INDIRECT("Race_" &amp; $A2 &amp; "!t$2:t$15"), 1),
    INDIRECT("Race_" &amp; $A2 &amp; "!t$2:t$15"),
    INDIRECT("Race_" &amp; $A2 &amp; "!e$2:e$15")
)</f>
        <v>熊噹噹</v>
      </c>
      <c r="N2" s="7" t="str" cm="1">
        <f t="array" aca="1" ref="N2" ca="1">_xlfn.XLOOKUP(
    SMALL(INDIRECT("Race_" &amp; $A2 &amp; "!t$2:t$15"), 2),
    INDIRECT("Race_" &amp; $A2 &amp; "!t$2:t$15"),
    INDIRECT("Race_" &amp; $A2 &amp; "!e$2:e$15")
)</f>
        <v>志在福星</v>
      </c>
      <c r="O2" s="7" t="str" cm="1">
        <f t="array" aca="1" ref="O2" ca="1">_xlfn.XLOOKUP(
    SMALL(INDIRECT("Race_" &amp; $A2 &amp; "!t$2:t$15"), 3),
    INDIRECT("Race_" &amp; $A2 &amp; "!t$2:t$15"),
    INDIRECT("Race_" &amp; $A2 &amp; "!e$2:e$15")
)</f>
        <v>添喜運</v>
      </c>
      <c r="P2" s="7" t="str" cm="1">
        <f t="array" aca="1" ref="P2" ca="1">_xlfn.XLOOKUP(
    SMALL(INDIRECT("Race_" &amp; $A2 &amp; "!t$2:t$15"), 4),
    INDIRECT("Race_" &amp; $A2 &amp; "!t$2:t$15"),
    INDIRECT("Race_" &amp; $A2 &amp; "!e$2:e$15")
)</f>
        <v>荃程路通</v>
      </c>
      <c r="Q2" s="7"/>
    </row>
    <row r="3" spans="1:17" x14ac:dyDescent="0.25">
      <c r="A3" s="4">
        <v>2</v>
      </c>
      <c r="B3" s="4" t="str" cm="1">
        <f t="array" aca="1" ref="B3" ca="1">_xlfn.XLOOKUP(
    SMALL(INDIRECT("Race_" &amp; $A3 &amp; "!t$2:t$15"), 1),
    INDIRECT("Race_" &amp; $A3 &amp; "!t$2:t$15"),
    INDIRECT("Race_" &amp; $A3 &amp; "!e$2:e$15")
)</f>
        <v>錶之極光</v>
      </c>
      <c r="C3" s="4" t="str" cm="1">
        <f t="array" aca="1" ref="C3" ca="1">_xlfn.XLOOKUP(
    SMALL(INDIRECT("Race_" &amp; $A3 &amp; "!t$2:t$15"), 2),
    INDIRECT("Race_" &amp; $A3 &amp; "!t$2:t$15"),
    INDIRECT("Race_" &amp; $A3 &amp; "!e$2:e$15")
)</f>
        <v>海綠寶</v>
      </c>
      <c r="D3" s="4">
        <f t="shared" ref="D3:D11" ca="1" si="0">SMALL(INDIRECT("Race_" &amp; $A3 &amp; "!t$2:t$15"), 1)-SMALL(INDIRECT("Race_" &amp; $A3 &amp; "!t$2:t$15"), 2)</f>
        <v>-0.80000000000001137</v>
      </c>
      <c r="E3" s="4">
        <f t="shared" ref="E3:E11" ca="1" si="1">SMALL(INDIRECT("Race_" &amp; $A3 &amp; "!t$2:t$15"), 2)-SMALL(INDIRECT("Race_" &amp; $A3 &amp; "!t$2:t$15"), 3)</f>
        <v>-3.9999999999992042E-2</v>
      </c>
      <c r="F3" s="4" t="str" cm="1">
        <f t="array" aca="1" ref="F3" ca="1">_xlfn.XLOOKUP(
    SMALL(INDIRECT("Race_" &amp; $A3 &amp; "!v$2:v$15"), 1),
    INDIRECT("Race_" &amp; $A3 &amp; "!v$2:v$15"),
    INDIRECT("Race_" &amp; $A3 &amp; "!e$2:e$15")
)</f>
        <v>錶之極光</v>
      </c>
      <c r="G3" s="4" t="str" cm="1">
        <f t="array" aca="1" ref="G3" ca="1">_xlfn.XLOOKUP(
    SMALL(INDIRECT("Race_" &amp; $A3 &amp; "!v$2:v$15"), 2),
    INDIRECT("Race_" &amp; $A3 &amp; "!v$2:v$15"),
    INDIRECT("Race_" &amp; $A3 &amp; "!e$2:e$15")
)</f>
        <v>馬鳳凰</v>
      </c>
      <c r="H3" s="4" t="str" cm="1">
        <f t="array" aca="1" ref="H3" ca="1">_xlfn.XLOOKUP(
    SMALL(INDIRECT("Race_" &amp; $A3 &amp; "!w$2:w$15"), 1),
    INDIRECT("Race_" &amp; $A3 &amp; "!w$2:w$15"),
    INDIRECT("Race_" &amp; $A3 &amp; "!e$2:e$15")
)</f>
        <v>枕頭之星</v>
      </c>
      <c r="I3" s="4" t="str" cm="1">
        <f t="array" aca="1" ref="I3" ca="1">_xlfn.XLOOKUP(
    SMALL(INDIRECT("Race_" &amp; $A3 &amp; "!w$2:w$15"), 2),
    INDIRECT("Race_" &amp; $A3 &amp; "!w$2:w$15"),
    INDIRECT("Race_" &amp; $A3 &amp; "!e$2:e$15")
)</f>
        <v>錶之極光</v>
      </c>
      <c r="L3">
        <f t="shared" ref="L3:L12" si="2">A3</f>
        <v>2</v>
      </c>
      <c r="M3" s="7" t="str" cm="1">
        <f t="array" aca="1" ref="M3" ca="1">_xlfn.XLOOKUP(
    SMALL(INDIRECT("Race_" &amp; $A3 &amp; "!t$2:t$15"), 1),
    INDIRECT("Race_" &amp; $A3 &amp; "!t$2:t$15"),
    INDIRECT("Race_" &amp; $A3 &amp; "!e$2:e$15")
)</f>
        <v>錶之極光</v>
      </c>
      <c r="N3" s="7" t="str" cm="1">
        <f t="array" aca="1" ref="N3" ca="1">_xlfn.XLOOKUP(
    SMALL(INDIRECT("Race_" &amp; $A3 &amp; "!t$2:t$15"), 2),
    INDIRECT("Race_" &amp; $A3 &amp; "!t$2:t$15"),
    INDIRECT("Race_" &amp; $A3 &amp; "!e$2:e$15")
)</f>
        <v>海綠寶</v>
      </c>
      <c r="O3" s="7" t="str" cm="1">
        <f t="array" aca="1" ref="O3" ca="1">_xlfn.XLOOKUP(
    SMALL(INDIRECT("Race_" &amp; $A3 &amp; "!t$2:t$15"), 3),
    INDIRECT("Race_" &amp; $A3 &amp; "!t$2:t$15"),
    INDIRECT("Race_" &amp; $A3 &amp; "!e$2:e$15")
)</f>
        <v>金風萬里</v>
      </c>
      <c r="P3" s="7" t="str" cm="1">
        <f t="array" aca="1" ref="P3" ca="1">_xlfn.XLOOKUP(
    SMALL(INDIRECT("Race_" &amp; $A3 &amp; "!t$2:t$15"), 4),
    INDIRECT("Race_" &amp; $A3 &amp; "!t$2:t$15"),
    INDIRECT("Race_" &amp; $A3 &amp; "!e$2:e$15")
)</f>
        <v>帥炸</v>
      </c>
      <c r="Q3" s="7"/>
    </row>
    <row r="4" spans="1:17" x14ac:dyDescent="0.25">
      <c r="A4" s="4">
        <v>3</v>
      </c>
      <c r="B4" s="4" t="str" cm="1">
        <f t="array" aca="1" ref="B4" ca="1">_xlfn.XLOOKUP(
    SMALL(INDIRECT("Race_" &amp; $A4 &amp; "!t$2:t$15"), 1),
    INDIRECT("Race_" &amp; $A4 &amp; "!t$2:t$15"),
    INDIRECT("Race_" &amp; $A4 &amp; "!e$2:e$15")
)</f>
        <v>讓愛高飛</v>
      </c>
      <c r="C4" s="4" t="str" cm="1">
        <f t="array" aca="1" ref="C4" ca="1">_xlfn.XLOOKUP(
    SMALL(INDIRECT("Race_" &amp; $A4 &amp; "!t$2:t$15"), 2),
    INDIRECT("Race_" &amp; $A4 &amp; "!t$2:t$15"),
    INDIRECT("Race_" &amp; $A4 &amp; "!e$2:e$15")
)</f>
        <v>陽光寶貝</v>
      </c>
      <c r="D4" s="4">
        <f t="shared" ca="1" si="0"/>
        <v>-0.67000000000000171</v>
      </c>
      <c r="E4" s="4">
        <f t="shared" ca="1" si="1"/>
        <v>-7.9999999999998295E-2</v>
      </c>
      <c r="F4" s="4" t="str" cm="1">
        <f t="array" aca="1" ref="F4" ca="1">_xlfn.XLOOKUP(
    SMALL(INDIRECT("Race_" &amp; $A4 &amp; "!v$2:v$15"), 1),
    INDIRECT("Race_" &amp; $A4 &amp; "!v$2:v$15"),
    INDIRECT("Race_" &amp; $A4 &amp; "!e$2:e$15")
)</f>
        <v>焦點</v>
      </c>
      <c r="G4" s="4" t="str" cm="1">
        <f t="array" aca="1" ref="G4" ca="1">_xlfn.XLOOKUP(
    SMALL(INDIRECT("Race_" &amp; $A4 &amp; "!v$2:v$15"), 2),
    INDIRECT("Race_" &amp; $A4 &amp; "!v$2:v$15"),
    INDIRECT("Race_" &amp; $A4 &amp; "!e$2:e$15")
)</f>
        <v>讓愛高飛</v>
      </c>
      <c r="H4" s="4" t="str" cm="1">
        <f t="array" aca="1" ref="H4" ca="1">_xlfn.XLOOKUP(
    SMALL(INDIRECT("Race_" &amp; $A4 &amp; "!w$2:w$15"), 1),
    INDIRECT("Race_" &amp; $A4 &amp; "!w$2:w$15"),
    INDIRECT("Race_" &amp; $A4 &amp; "!e$2:e$15")
)</f>
        <v>讓愛高飛</v>
      </c>
      <c r="I4" s="4" t="str" cm="1">
        <f t="array" aca="1" ref="I4" ca="1">_xlfn.XLOOKUP(
    SMALL(INDIRECT("Race_" &amp; $A4 &amp; "!w$2:w$15"), 2),
    INDIRECT("Race_" &amp; $A4 &amp; "!w$2:w$15"),
    INDIRECT("Race_" &amp; $A4 &amp; "!e$2:e$15")
)</f>
        <v>超勁火力</v>
      </c>
      <c r="L4">
        <f t="shared" si="2"/>
        <v>3</v>
      </c>
      <c r="M4" s="7" t="str" cm="1">
        <f t="array" aca="1" ref="M4" ca="1">_xlfn.XLOOKUP(
    SMALL(INDIRECT("Race_" &amp; $A4 &amp; "!t$2:t$15"), 1),
    INDIRECT("Race_" &amp; $A4 &amp; "!t$2:t$15"),
    INDIRECT("Race_" &amp; $A4 &amp; "!e$2:e$15")
)</f>
        <v>讓愛高飛</v>
      </c>
      <c r="N4" s="7" t="str" cm="1">
        <f t="array" aca="1" ref="N4" ca="1">_xlfn.XLOOKUP(
    SMALL(INDIRECT("Race_" &amp; $A4 &amp; "!t$2:t$15"), 2),
    INDIRECT("Race_" &amp; $A4 &amp; "!t$2:t$15"),
    INDIRECT("Race_" &amp; $A4 &amp; "!e$2:e$15")
)</f>
        <v>陽光寶貝</v>
      </c>
      <c r="O4" s="7" t="str" cm="1">
        <f t="array" aca="1" ref="O4" ca="1">_xlfn.XLOOKUP(
    SMALL(INDIRECT("Race_" &amp; $A4 &amp; "!t$2:t$15"), 3),
    INDIRECT("Race_" &amp; $A4 &amp; "!t$2:t$15"),
    INDIRECT("Race_" &amp; $A4 &amp; "!e$2:e$15")
)</f>
        <v>魅力星</v>
      </c>
      <c r="P4" s="7" t="str" cm="1">
        <f t="array" aca="1" ref="P4" ca="1">_xlfn.XLOOKUP(
    SMALL(INDIRECT("Race_" &amp; $A4 &amp; "!t$2:t$15"), 4),
    INDIRECT("Race_" &amp; $A4 &amp; "!t$2:t$15"),
    INDIRECT("Race_" &amp; $A4 &amp; "!e$2:e$15")
)</f>
        <v>快樂奇兵</v>
      </c>
      <c r="Q4" s="7"/>
    </row>
    <row r="5" spans="1:17" x14ac:dyDescent="0.25">
      <c r="A5" s="4">
        <v>4</v>
      </c>
      <c r="B5" s="4" t="str" cm="1">
        <f t="array" aca="1" ref="B5" ca="1">_xlfn.XLOOKUP(
    SMALL(INDIRECT("Race_" &amp; $A5 &amp; "!t$2:t$15"), 1),
    INDIRECT("Race_" &amp; $A5 &amp; "!t$2:t$15"),
    INDIRECT("Race_" &amp; $A5 &amp; "!e$2:e$15")
)</f>
        <v>奇異歡星</v>
      </c>
      <c r="C5" s="4" t="str" cm="1">
        <f t="array" aca="1" ref="C5" ca="1">_xlfn.XLOOKUP(
    SMALL(INDIRECT("Race_" &amp; $A5 &amp; "!t$2:t$15"), 2),
    INDIRECT("Race_" &amp; $A5 &amp; "!t$2:t$15"),
    INDIRECT("Race_" &amp; $A5 &amp; "!e$2:e$15")
)</f>
        <v>勁者</v>
      </c>
      <c r="D5" s="4">
        <f t="shared" ca="1" si="0"/>
        <v>-0.25999999999999091</v>
      </c>
      <c r="E5" s="4">
        <f t="shared" ca="1" si="1"/>
        <v>-9.0000000000003411E-2</v>
      </c>
      <c r="F5" s="4" t="str" cm="1">
        <f t="array" aca="1" ref="F5" ca="1">_xlfn.XLOOKUP(
    SMALL(INDIRECT("Race_" &amp; $A5 &amp; "!v$2:v$15"), 1),
    INDIRECT("Race_" &amp; $A5 &amp; "!v$2:v$15"),
    INDIRECT("Race_" &amp; $A5 &amp; "!e$2:e$15")
)</f>
        <v>奇異歡星</v>
      </c>
      <c r="G5" s="4" t="str" cm="1">
        <f t="array" aca="1" ref="G5" ca="1">_xlfn.XLOOKUP(
    SMALL(INDIRECT("Race_" &amp; $A5 &amp; "!v$2:v$15"), 2),
    INDIRECT("Race_" &amp; $A5 &amp; "!v$2:v$15"),
    INDIRECT("Race_" &amp; $A5 &amp; "!e$2:e$15")
)</f>
        <v>舞林寶典</v>
      </c>
      <c r="H5" s="4" t="str" cm="1">
        <f t="array" aca="1" ref="H5" ca="1">_xlfn.XLOOKUP(
    SMALL(INDIRECT("Race_" &amp; $A5 &amp; "!w$2:w$15"), 1),
    INDIRECT("Race_" &amp; $A5 &amp; "!w$2:w$15"),
    INDIRECT("Race_" &amp; $A5 &amp; "!e$2:e$15")
)</f>
        <v>舞林寶典</v>
      </c>
      <c r="I5" s="4" t="str" cm="1">
        <f t="array" aca="1" ref="I5" ca="1">_xlfn.XLOOKUP(
    SMALL(INDIRECT("Race_" &amp; $A5 &amp; "!w$2:w$15"), 2),
    INDIRECT("Race_" &amp; $A5 &amp; "!w$2:w$15"),
    INDIRECT("Race_" &amp; $A5 &amp; "!e$2:e$15")
)</f>
        <v>奇異歡星</v>
      </c>
      <c r="L5">
        <f t="shared" si="2"/>
        <v>4</v>
      </c>
      <c r="M5" s="7" t="str" cm="1">
        <f t="array" aca="1" ref="M5" ca="1">_xlfn.XLOOKUP(
    SMALL(INDIRECT("Race_" &amp; $A5 &amp; "!t$2:t$15"), 1),
    INDIRECT("Race_" &amp; $A5 &amp; "!t$2:t$15"),
    INDIRECT("Race_" &amp; $A5 &amp; "!e$2:e$15")
)</f>
        <v>奇異歡星</v>
      </c>
      <c r="N5" s="7" t="str" cm="1">
        <f t="array" aca="1" ref="N5" ca="1">_xlfn.XLOOKUP(
    SMALL(INDIRECT("Race_" &amp; $A5 &amp; "!t$2:t$15"), 2),
    INDIRECT("Race_" &amp; $A5 &amp; "!t$2:t$15"),
    INDIRECT("Race_" &amp; $A5 &amp; "!e$2:e$15")
)</f>
        <v>勁者</v>
      </c>
      <c r="O5" s="7" t="str" cm="1">
        <f t="array" aca="1" ref="O5" ca="1">_xlfn.XLOOKUP(
    SMALL(INDIRECT("Race_" &amp; $A5 &amp; "!t$2:t$15"), 3),
    INDIRECT("Race_" &amp; $A5 &amp; "!t$2:t$15"),
    INDIRECT("Race_" &amp; $A5 &amp; "!e$2:e$15")
)</f>
        <v>新力驕</v>
      </c>
      <c r="P5" s="7" t="str" cm="1">
        <f t="array" aca="1" ref="P5" ca="1">_xlfn.XLOOKUP(
    SMALL(INDIRECT("Race_" &amp; $A5 &amp; "!t$2:t$15"), 4),
    INDIRECT("Race_" &amp; $A5 &amp; "!t$2:t$15"),
    INDIRECT("Race_" &amp; $A5 &amp; "!e$2:e$15")
)</f>
        <v>舞林寶典</v>
      </c>
      <c r="Q5" s="7"/>
    </row>
    <row r="6" spans="1:17" x14ac:dyDescent="0.25">
      <c r="A6" s="4">
        <v>5</v>
      </c>
      <c r="B6" s="4" t="str" cm="1">
        <f t="array" aca="1" ref="B6" ca="1">_xlfn.XLOOKUP(
    SMALL(INDIRECT("Race_" &amp; $A6 &amp; "!t$2:t$15"), 1),
    INDIRECT("Race_" &amp; $A6 &amp; "!t$2:t$15"),
    INDIRECT("Race_" &amp; $A6 &amp; "!e$2:e$15")
)</f>
        <v>爆出美麗</v>
      </c>
      <c r="C6" s="4" t="str" cm="1">
        <f t="array" aca="1" ref="C6" ca="1">_xlfn.XLOOKUP(
    SMALL(INDIRECT("Race_" &amp; $A6 &amp; "!t$2:t$15"), 2),
    INDIRECT("Race_" &amp; $A6 &amp; "!t$2:t$15"),
    INDIRECT("Race_" &amp; $A6 &amp; "!e$2:e$15")
)</f>
        <v>雙贏</v>
      </c>
      <c r="D6" s="4">
        <f t="shared" ca="1" si="0"/>
        <v>-2.0000000000010232E-2</v>
      </c>
      <c r="E6" s="4">
        <f t="shared" ca="1" si="1"/>
        <v>-0.17999999999999261</v>
      </c>
      <c r="F6" s="4" t="str" cm="1">
        <f t="array" aca="1" ref="F6" ca="1">_xlfn.XLOOKUP(
    SMALL(INDIRECT("Race_" &amp; $A6 &amp; "!v$2:v$15"), 1),
    INDIRECT("Race_" &amp; $A6 &amp; "!v$2:v$15"),
    INDIRECT("Race_" &amp; $A6 &amp; "!e$2:e$15")
)</f>
        <v>雙贏</v>
      </c>
      <c r="G6" s="4" t="str" cm="1">
        <f t="array" aca="1" ref="G6" ca="1">_xlfn.XLOOKUP(
    SMALL(INDIRECT("Race_" &amp; $A6 &amp; "!v$2:v$15"), 2),
    INDIRECT("Race_" &amp; $A6 &amp; "!v$2:v$15"),
    INDIRECT("Race_" &amp; $A6 &amp; "!e$2:e$15")
)</f>
        <v>東方飛影</v>
      </c>
      <c r="H6" s="4" t="str" cm="1">
        <f t="array" aca="1" ref="H6" ca="1">_xlfn.XLOOKUP(
    SMALL(INDIRECT("Race_" &amp; $A6 &amp; "!w$2:w$15"), 1),
    INDIRECT("Race_" &amp; $A6 &amp; "!w$2:w$15"),
    INDIRECT("Race_" &amp; $A6 &amp; "!e$2:e$15")
)</f>
        <v>雙贏</v>
      </c>
      <c r="I6" s="4" t="str" cm="1">
        <f t="array" aca="1" ref="I6" ca="1">_xlfn.XLOOKUP(
    SMALL(INDIRECT("Race_" &amp; $A6 &amp; "!w$2:w$15"), 2),
    INDIRECT("Race_" &amp; $A6 &amp; "!w$2:w$15"),
    INDIRECT("Race_" &amp; $A6 &amp; "!e$2:e$15")
)</f>
        <v>包裝旋風</v>
      </c>
      <c r="L6">
        <f t="shared" si="2"/>
        <v>5</v>
      </c>
      <c r="M6" s="7" t="str" cm="1">
        <f t="array" aca="1" ref="M6" ca="1">_xlfn.XLOOKUP(
    SMALL(INDIRECT("Race_" &amp; $A6 &amp; "!t$2:t$15"), 1),
    INDIRECT("Race_" &amp; $A6 &amp; "!t$2:t$15"),
    INDIRECT("Race_" &amp; $A6 &amp; "!e$2:e$15")
)</f>
        <v>爆出美麗</v>
      </c>
      <c r="N6" s="7" t="str" cm="1">
        <f t="array" aca="1" ref="N6" ca="1">_xlfn.XLOOKUP(
    SMALL(INDIRECT("Race_" &amp; $A6 &amp; "!t$2:t$15"), 2),
    INDIRECT("Race_" &amp; $A6 &amp; "!t$2:t$15"),
    INDIRECT("Race_" &amp; $A6 &amp; "!e$2:e$15")
)</f>
        <v>雙贏</v>
      </c>
      <c r="O6" s="7" t="str" cm="1">
        <f t="array" aca="1" ref="O6" ca="1">_xlfn.XLOOKUP(
    SMALL(INDIRECT("Race_" &amp; $A6 &amp; "!t$2:t$15"), 3),
    INDIRECT("Race_" &amp; $A6 &amp; "!t$2:t$15"),
    INDIRECT("Race_" &amp; $A6 &amp; "!e$2:e$15")
)</f>
        <v>年年友福</v>
      </c>
      <c r="P6" s="7" t="str" cm="1">
        <f t="array" aca="1" ref="P6" ca="1">_xlfn.XLOOKUP(
    SMALL(INDIRECT("Race_" &amp; $A6 &amp; "!t$2:t$15"), 4),
    INDIRECT("Race_" &amp; $A6 &amp; "!t$2:t$15"),
    INDIRECT("Race_" &amp; $A6 &amp; "!e$2:e$15")
)</f>
        <v>風起雲湧</v>
      </c>
      <c r="Q6" s="7"/>
    </row>
    <row r="7" spans="1:17" x14ac:dyDescent="0.25">
      <c r="A7" s="4">
        <v>6</v>
      </c>
      <c r="B7" s="4" t="str" cm="1">
        <f t="array" aca="1" ref="B7" ca="1">_xlfn.XLOOKUP(
    SMALL(INDIRECT("Race_" &amp; $A7 &amp; "!t$2:t$15"), 1),
    INDIRECT("Race_" &amp; $A7 &amp; "!t$2:t$15"),
    INDIRECT("Race_" &amp; $A7 &amp; "!e$2:e$15")
)</f>
        <v>後無來者</v>
      </c>
      <c r="C7" s="4" t="str" cm="1">
        <f t="array" aca="1" ref="C7" ca="1">_xlfn.XLOOKUP(
    SMALL(INDIRECT("Race_" &amp; $A7 &amp; "!t$2:t$15"), 2),
    INDIRECT("Race_" &amp; $A7 &amp; "!t$2:t$15"),
    INDIRECT("Race_" &amp; $A7 &amp; "!e$2:e$15")
)</f>
        <v>旋風傳奇</v>
      </c>
      <c r="D7" s="4">
        <f t="shared" ca="1" si="0"/>
        <v>-0.26000000000000512</v>
      </c>
      <c r="E7" s="4">
        <f t="shared" ca="1" si="1"/>
        <v>-3.9999999999992042E-2</v>
      </c>
      <c r="F7" s="4" t="str" cm="1">
        <f t="array" aca="1" ref="F7" ca="1">_xlfn.XLOOKUP(
    SMALL(INDIRECT("Race_" &amp; $A7 &amp; "!v$2:v$15"), 1),
    INDIRECT("Race_" &amp; $A7 &amp; "!v$2:v$15"),
    INDIRECT("Race_" &amp; $A7 &amp; "!e$2:e$15")
)</f>
        <v>凱旋王者</v>
      </c>
      <c r="G7" s="4" t="str" cm="1">
        <f t="array" aca="1" ref="G7" ca="1">_xlfn.XLOOKUP(
    SMALL(INDIRECT("Race_" &amp; $A7 &amp; "!v$2:v$15"), 2),
    INDIRECT("Race_" &amp; $A7 &amp; "!v$2:v$15"),
    INDIRECT("Race_" &amp; $A7 &amp; "!e$2:e$15")
)</f>
        <v>白鷺金剛</v>
      </c>
      <c r="H7" s="4" t="str" cm="1">
        <f t="array" aca="1" ref="H7" ca="1">_xlfn.XLOOKUP(
    SMALL(INDIRECT("Race_" &amp; $A7 &amp; "!w$2:w$15"), 1),
    INDIRECT("Race_" &amp; $A7 &amp; "!w$2:w$15"),
    INDIRECT("Race_" &amp; $A7 &amp; "!e$2:e$15")
)</f>
        <v>白鷺金剛</v>
      </c>
      <c r="I7" s="4" t="str" cm="1">
        <f t="array" aca="1" ref="I7" ca="1">_xlfn.XLOOKUP(
    SMALL(INDIRECT("Race_" &amp; $A7 &amp; "!w$2:w$15"), 2),
    INDIRECT("Race_" &amp; $A7 &amp; "!w$2:w$15"),
    INDIRECT("Race_" &amp; $A7 &amp; "!e$2:e$15")
)</f>
        <v>凱旋王者</v>
      </c>
      <c r="L7">
        <f t="shared" si="2"/>
        <v>6</v>
      </c>
      <c r="M7" s="7" t="str" cm="1">
        <f t="array" aca="1" ref="M7" ca="1">_xlfn.XLOOKUP(
    SMALL(INDIRECT("Race_" &amp; $A7 &amp; "!t$2:t$15"), 1),
    INDIRECT("Race_" &amp; $A7 &amp; "!t$2:t$15"),
    INDIRECT("Race_" &amp; $A7 &amp; "!e$2:e$15")
)</f>
        <v>後無來者</v>
      </c>
      <c r="N7" s="7" t="str" cm="1">
        <f t="array" aca="1" ref="N7" ca="1">_xlfn.XLOOKUP(
    SMALL(INDIRECT("Race_" &amp; $A7 &amp; "!t$2:t$15"), 2),
    INDIRECT("Race_" &amp; $A7 &amp; "!t$2:t$15"),
    INDIRECT("Race_" &amp; $A7 &amp; "!e$2:e$15")
)</f>
        <v>旋風傳奇</v>
      </c>
      <c r="O7" s="7" t="str" cm="1">
        <f t="array" aca="1" ref="O7" ca="1">_xlfn.XLOOKUP(
    SMALL(INDIRECT("Race_" &amp; $A7 &amp; "!t$2:t$15"), 3),
    INDIRECT("Race_" &amp; $A7 &amp; "!t$2:t$15"),
    INDIRECT("Race_" &amp; $A7 &amp; "!e$2:e$15")
)</f>
        <v>精算激流</v>
      </c>
      <c r="P7" s="7" t="str" cm="1">
        <f t="array" aca="1" ref="P7" ca="1">_xlfn.XLOOKUP(
    SMALL(INDIRECT("Race_" &amp; $A7 &amp; "!t$2:t$15"), 4),
    INDIRECT("Race_" &amp; $A7 &amp; "!t$2:t$15"),
    INDIRECT("Race_" &amp; $A7 &amp; "!e$2:e$15")
)</f>
        <v>白鷺金剛</v>
      </c>
      <c r="Q7" s="7"/>
    </row>
    <row r="8" spans="1:17" x14ac:dyDescent="0.25">
      <c r="A8" s="4">
        <v>7</v>
      </c>
      <c r="B8" s="4" t="str" cm="1">
        <f t="array" aca="1" ref="B8" ca="1">_xlfn.XLOOKUP(
    SMALL(INDIRECT("Race_" &amp; $A8 &amp; "!t$2:t$15"), 1),
    INDIRECT("Race_" &amp; $A8 &amp; "!t$2:t$15"),
    INDIRECT("Race_" &amp; $A8 &amp; "!e$2:e$15")
)</f>
        <v>氣勢</v>
      </c>
      <c r="C8" s="4" t="str" cm="1">
        <f t="array" aca="1" ref="C8" ca="1">_xlfn.XLOOKUP(
    SMALL(INDIRECT("Race_" &amp; $A8 &amp; "!t$2:t$15"), 2),
    INDIRECT("Race_" &amp; $A8 &amp; "!t$2:t$15"),
    INDIRECT("Race_" &amp; $A8 &amp; "!e$2:e$15")
)</f>
        <v>魔術控制</v>
      </c>
      <c r="D8" s="4">
        <f t="shared" ca="1" si="0"/>
        <v>-0.24000000000000199</v>
      </c>
      <c r="E8" s="4">
        <f t="shared" ca="1" si="1"/>
        <v>-0.10000000000000142</v>
      </c>
      <c r="F8" s="4" t="str" cm="1">
        <f t="array" aca="1" ref="F8" ca="1">_xlfn.XLOOKUP(
    SMALL(INDIRECT("Race_" &amp; $A8 &amp; "!v$2:v$15"), 1),
    INDIRECT("Race_" &amp; $A8 &amp; "!v$2:v$15"),
    INDIRECT("Race_" &amp; $A8 &amp; "!e$2:e$15")
)</f>
        <v>舉步生風</v>
      </c>
      <c r="G8" s="4" t="str" cm="1">
        <f t="array" aca="1" ref="G8" ca="1">_xlfn.XLOOKUP(
    SMALL(INDIRECT("Race_" &amp; $A8 &amp; "!v$2:v$15"), 2),
    INDIRECT("Race_" &amp; $A8 &amp; "!v$2:v$15"),
    INDIRECT("Race_" &amp; $A8 &amp; "!e$2:e$15")
)</f>
        <v>氣勢</v>
      </c>
      <c r="H8" s="4" t="str" cm="1">
        <f t="array" aca="1" ref="H8" ca="1">_xlfn.XLOOKUP(
    SMALL(INDIRECT("Race_" &amp; $A8 &amp; "!w$2:w$15"), 1),
    INDIRECT("Race_" &amp; $A8 &amp; "!w$2:w$15"),
    INDIRECT("Race_" &amp; $A8 &amp; "!e$2:e$15")
)</f>
        <v>舉步生風</v>
      </c>
      <c r="I8" s="4" t="str" cm="1">
        <f t="array" aca="1" ref="I8" ca="1">_xlfn.XLOOKUP(
    SMALL(INDIRECT("Race_" &amp; $A8 &amp; "!w$2:w$15"), 2),
    INDIRECT("Race_" &amp; $A8 &amp; "!w$2:w$15"),
    INDIRECT("Race_" &amp; $A8 &amp; "!e$2:e$15")
)</f>
        <v>美麗第一</v>
      </c>
      <c r="L8">
        <f t="shared" si="2"/>
        <v>7</v>
      </c>
      <c r="M8" s="7" t="str" cm="1">
        <f t="array" aca="1" ref="M8" ca="1">_xlfn.XLOOKUP(
    SMALL(INDIRECT("Race_" &amp; $A8 &amp; "!t$2:t$15"), 1),
    INDIRECT("Race_" &amp; $A8 &amp; "!t$2:t$15"),
    INDIRECT("Race_" &amp; $A8 &amp; "!e$2:e$15")
)</f>
        <v>氣勢</v>
      </c>
      <c r="N8" s="7" t="str" cm="1">
        <f t="array" aca="1" ref="N8" ca="1">_xlfn.XLOOKUP(
    SMALL(INDIRECT("Race_" &amp; $A8 &amp; "!t$2:t$15"), 2),
    INDIRECT("Race_" &amp; $A8 &amp; "!t$2:t$15"),
    INDIRECT("Race_" &amp; $A8 &amp; "!e$2:e$15")
)</f>
        <v>魔術控制</v>
      </c>
      <c r="O8" s="7" t="str" cm="1">
        <f t="array" aca="1" ref="O8" ca="1">_xlfn.XLOOKUP(
    SMALL(INDIRECT("Race_" &amp; $A8 &amp; "!t$2:t$15"), 3),
    INDIRECT("Race_" &amp; $A8 &amp; "!t$2:t$15"),
    INDIRECT("Race_" &amp; $A8 &amp; "!e$2:e$15")
)</f>
        <v>美麗第一</v>
      </c>
      <c r="P8" s="7" t="str" cm="1">
        <f t="array" aca="1" ref="P8" ca="1">_xlfn.XLOOKUP(
    SMALL(INDIRECT("Race_" &amp; $A8 &amp; "!t$2:t$15"), 4),
    INDIRECT("Race_" &amp; $A8 &amp; "!t$2:t$15"),
    INDIRECT("Race_" &amp; $A8 &amp; "!e$2:e$15")
)</f>
        <v>精算暴雪</v>
      </c>
      <c r="Q8" s="7"/>
    </row>
    <row r="9" spans="1:17" x14ac:dyDescent="0.25">
      <c r="A9" s="4">
        <v>8</v>
      </c>
      <c r="B9" s="4" t="str" cm="1">
        <f t="array" aca="1" ref="B9" ca="1">_xlfn.XLOOKUP(
    SMALL(INDIRECT("Race_" &amp; $A9 &amp; "!t$2:t$15"), 1),
    INDIRECT("Race_" &amp; $A9 &amp; "!t$2:t$15"),
    INDIRECT("Race_" &amp; $A9 &amp; "!e$2:e$15")
)</f>
        <v>康樂高球</v>
      </c>
      <c r="C9" s="4" t="str" cm="1">
        <f t="array" aca="1" ref="C9" ca="1">_xlfn.XLOOKUP(
    SMALL(INDIRECT("Race_" &amp; $A9 &amp; "!t$2:t$15"), 2),
    INDIRECT("Race_" &amp; $A9 &amp; "!t$2:t$15"),
    INDIRECT("Race_" &amp; $A9 &amp; "!e$2:e$15")
)</f>
        <v>米奇</v>
      </c>
      <c r="D9" s="4">
        <f t="shared" ca="1" si="0"/>
        <v>-3.0000000000001137E-2</v>
      </c>
      <c r="E9" s="4">
        <f t="shared" ca="1" si="1"/>
        <v>-1.0000000000005116E-2</v>
      </c>
      <c r="F9" s="4" t="str" cm="1">
        <f t="array" aca="1" ref="F9" ca="1">_xlfn.XLOOKUP(
    SMALL(INDIRECT("Race_" &amp; $A9 &amp; "!v$2:v$15"), 1),
    INDIRECT("Race_" &amp; $A9 &amp; "!v$2:v$15"),
    INDIRECT("Race_" &amp; $A9 &amp; "!e$2:e$15")
)</f>
        <v>康樂高球</v>
      </c>
      <c r="G9" s="4" t="str" cm="1">
        <f t="array" aca="1" ref="G9" ca="1">_xlfn.XLOOKUP(
    SMALL(INDIRECT("Race_" &amp; $A9 &amp; "!v$2:v$15"), 2),
    INDIRECT("Race_" &amp; $A9 &amp; "!v$2:v$15"),
    INDIRECT("Race_" &amp; $A9 &amp; "!e$2:e$15")
)</f>
        <v>飛輪步</v>
      </c>
      <c r="H9" s="4" t="str" cm="1">
        <f t="array" aca="1" ref="H9" ca="1">_xlfn.XLOOKUP(
    SMALL(INDIRECT("Race_" &amp; $A9 &amp; "!w$2:w$15"), 1),
    INDIRECT("Race_" &amp; $A9 &amp; "!w$2:w$15"),
    INDIRECT("Race_" &amp; $A9 &amp; "!e$2:e$15")
)</f>
        <v>康樂高球</v>
      </c>
      <c r="I9" s="4" t="str" cm="1">
        <f t="array" aca="1" ref="I9" ca="1">_xlfn.XLOOKUP(
    SMALL(INDIRECT("Race_" &amp; $A9 &amp; "!w$2:w$15"), 2),
    INDIRECT("Race_" &amp; $A9 &amp; "!w$2:w$15"),
    INDIRECT("Race_" &amp; $A9 &amp; "!e$2:e$15")
)</f>
        <v>飛輪步</v>
      </c>
      <c r="L9">
        <f t="shared" si="2"/>
        <v>8</v>
      </c>
      <c r="M9" s="7" t="str" cm="1">
        <f t="array" aca="1" ref="M9" ca="1">_xlfn.XLOOKUP(
    SMALL(INDIRECT("Race_" &amp; $A9 &amp; "!t$2:t$15"), 1),
    INDIRECT("Race_" &amp; $A9 &amp; "!t$2:t$15"),
    INDIRECT("Race_" &amp; $A9 &amp; "!e$2:e$15")
)</f>
        <v>康樂高球</v>
      </c>
      <c r="N9" s="7" t="str" cm="1">
        <f t="array" aca="1" ref="N9" ca="1">_xlfn.XLOOKUP(
    SMALL(INDIRECT("Race_" &amp; $A9 &amp; "!t$2:t$15"), 2),
    INDIRECT("Race_" &amp; $A9 &amp; "!t$2:t$15"),
    INDIRECT("Race_" &amp; $A9 &amp; "!e$2:e$15")
)</f>
        <v>米奇</v>
      </c>
      <c r="O9" s="7" t="str" cm="1">
        <f t="array" aca="1" ref="O9" ca="1">_xlfn.XLOOKUP(
    SMALL(INDIRECT("Race_" &amp; $A9 &amp; "!t$2:t$15"), 3),
    INDIRECT("Race_" &amp; $A9 &amp; "!t$2:t$15"),
    INDIRECT("Race_" &amp; $A9 &amp; "!e$2:e$15")
)</f>
        <v>大浪圖田</v>
      </c>
      <c r="P9" s="7" t="str" cm="1">
        <f t="array" aca="1" ref="P9" ca="1">_xlfn.XLOOKUP(
    SMALL(INDIRECT("Race_" &amp; $A9 &amp; "!t$2:t$15"), 4),
    INDIRECT("Race_" &amp; $A9 &amp; "!t$2:t$15"),
    INDIRECT("Race_" &amp; $A9 &amp; "!e$2:e$15")
)</f>
        <v>健康愉快</v>
      </c>
      <c r="Q9" s="7"/>
    </row>
    <row r="10" spans="1:17" x14ac:dyDescent="0.25">
      <c r="A10" s="4">
        <v>9</v>
      </c>
      <c r="B10" s="4" t="str" cm="1">
        <f t="array" aca="1" ref="B10" ca="1">_xlfn.XLOOKUP(
    SMALL(INDIRECT("Race_" &amp; $A10 &amp; "!t$2:t$15"), 1),
    INDIRECT("Race_" &amp; $A10 &amp; "!t$2:t$15"),
    INDIRECT("Race_" &amp; $A10 &amp; "!e$2:e$15")
)</f>
        <v>幸運星球</v>
      </c>
      <c r="C10" s="4" t="str" cm="1">
        <f t="array" aca="1" ref="C10" ca="1">_xlfn.XLOOKUP(
    SMALL(INDIRECT("Race_" &amp; $A10 &amp; "!t$2:t$15"), 2),
    INDIRECT("Race_" &amp; $A10 &amp; "!t$2:t$15"),
    INDIRECT("Race_" &amp; $A10 &amp; "!e$2:e$15")
)</f>
        <v>哈羅威</v>
      </c>
      <c r="D10" s="4">
        <f t="shared" ca="1" si="0"/>
        <v>-4.0000000000006253E-2</v>
      </c>
      <c r="E10" s="4">
        <f t="shared" ca="1" si="1"/>
        <v>-0.29000000000000625</v>
      </c>
      <c r="F10" s="4" t="str" cm="1">
        <f t="array" aca="1" ref="F10" ca="1">_xlfn.XLOOKUP(
    SMALL(INDIRECT("Race_" &amp; $A10 &amp; "!v$2:v$15"), 1),
    INDIRECT("Race_" &amp; $A10 &amp; "!v$2:v$15"),
    INDIRECT("Race_" &amp; $A10 &amp; "!e$2:e$15")
)</f>
        <v>鈁糖武士</v>
      </c>
      <c r="G10" s="4" t="str" cm="1">
        <f t="array" aca="1" ref="G10" ca="1">_xlfn.XLOOKUP(
    SMALL(INDIRECT("Race_" &amp; $A10 &amp; "!v$2:v$15"), 2),
    INDIRECT("Race_" &amp; $A10 &amp; "!v$2:v$15"),
    INDIRECT("Race_" &amp; $A10 &amp; "!e$2:e$15")
)</f>
        <v>肯佩斯</v>
      </c>
      <c r="H10" s="4" t="str" cm="1">
        <f t="array" aca="1" ref="H10" ca="1">_xlfn.XLOOKUP(
    SMALL(INDIRECT("Race_" &amp; $A10 &amp; "!w$2:w$15"), 1),
    INDIRECT("Race_" &amp; $A10 &amp; "!w$2:w$15"),
    INDIRECT("Race_" &amp; $A10 &amp; "!e$2:e$15")
)</f>
        <v>肯佩斯</v>
      </c>
      <c r="I10" s="4" t="str" cm="1">
        <f t="array" aca="1" ref="I10" ca="1">_xlfn.XLOOKUP(
    SMALL(INDIRECT("Race_" &amp; $A10 &amp; "!w$2:w$15"), 2),
    INDIRECT("Race_" &amp; $A10 &amp; "!w$2:w$15"),
    INDIRECT("Race_" &amp; $A10 &amp; "!e$2:e$15")
)</f>
        <v>天星</v>
      </c>
      <c r="L10">
        <f t="shared" si="2"/>
        <v>9</v>
      </c>
      <c r="M10" s="7" t="str" cm="1">
        <f t="array" aca="1" ref="M10" ca="1">_xlfn.XLOOKUP(
    SMALL(INDIRECT("Race_" &amp; $A10 &amp; "!t$2:t$15"), 1),
    INDIRECT("Race_" &amp; $A10 &amp; "!t$2:t$15"),
    INDIRECT("Race_" &amp; $A10 &amp; "!e$2:e$15")
)</f>
        <v>幸運星球</v>
      </c>
      <c r="N10" s="7" t="str" cm="1">
        <f t="array" aca="1" ref="N10" ca="1">_xlfn.XLOOKUP(
    SMALL(INDIRECT("Race_" &amp; $A10 &amp; "!t$2:t$15"), 2),
    INDIRECT("Race_" &amp; $A10 &amp; "!t$2:t$15"),
    INDIRECT("Race_" &amp; $A10 &amp; "!e$2:e$15")
)</f>
        <v>哈羅威</v>
      </c>
      <c r="O10" s="7" t="str" cm="1">
        <f t="array" aca="1" ref="O10" ca="1">_xlfn.XLOOKUP(
    SMALL(INDIRECT("Race_" &amp; $A10 &amp; "!t$2:t$15"), 3),
    INDIRECT("Race_" &amp; $A10 &amp; "!t$2:t$15"),
    INDIRECT("Race_" &amp; $A10 &amp; "!e$2:e$15")
)</f>
        <v>天星</v>
      </c>
      <c r="P10" s="7" t="str" cm="1">
        <f t="array" aca="1" ref="P10" ca="1">_xlfn.XLOOKUP(
    SMALL(INDIRECT("Race_" &amp; $A10 &amp; "!t$2:t$15"), 4),
    INDIRECT("Race_" &amp; $A10 &amp; "!t$2:t$15"),
    INDIRECT("Race_" &amp; $A10 &amp; "!e$2:e$15")
)</f>
        <v>顯勝高昇</v>
      </c>
      <c r="Q10" s="7"/>
    </row>
    <row r="11" spans="1:17" x14ac:dyDescent="0.25">
      <c r="A11" s="4">
        <v>10</v>
      </c>
      <c r="B11" s="4" t="str" cm="1">
        <f t="array" aca="1" ref="B11" ca="1">_xlfn.XLOOKUP(
    SMALL(INDIRECT("Race_" &amp; $A11 &amp; "!t$2:t$15"), 1),
    INDIRECT("Race_" &amp; $A11 &amp; "!t$2:t$15"),
    INDIRECT("Race_" &amp; $A11 &amp; "!e$2:e$15")
)</f>
        <v>勁沙塵</v>
      </c>
      <c r="C11" s="4" t="str" cm="1">
        <f t="array" aca="1" ref="C11" ca="1">_xlfn.XLOOKUP(
    SMALL(INDIRECT("Race_" &amp; $A11 &amp; "!t$2:t$15"), 2),
    INDIRECT("Race_" &amp; $A11 &amp; "!t$2:t$15"),
    INDIRECT("Race_" &amp; $A11 &amp; "!e$2:e$15")
)</f>
        <v>喜尊龍</v>
      </c>
      <c r="D11" s="4">
        <f t="shared" ca="1" si="0"/>
        <v>-4.0000000000006253E-2</v>
      </c>
      <c r="E11" s="4">
        <f t="shared" ca="1" si="1"/>
        <v>-0.19999999999998863</v>
      </c>
      <c r="F11" s="4" t="str" cm="1">
        <f t="array" aca="1" ref="F11" ca="1">_xlfn.XLOOKUP(
    SMALL(INDIRECT("Race_" &amp; $A11 &amp; "!v$2:v$15"), 1),
    INDIRECT("Race_" &amp; $A11 &amp; "!v$2:v$15"),
    INDIRECT("Race_" &amp; $A11 &amp; "!e$2:e$15")
)</f>
        <v>一支箭</v>
      </c>
      <c r="G11" s="4" t="str" cm="1">
        <f t="array" aca="1" ref="G11" ca="1">_xlfn.XLOOKUP(
    SMALL(INDIRECT("Race_" &amp; $A11 &amp; "!v$2:v$15"), 2),
    INDIRECT("Race_" &amp; $A11 &amp; "!v$2:v$15"),
    INDIRECT("Race_" &amp; $A11 &amp; "!e$2:e$15")
)</f>
        <v>幸運多彩</v>
      </c>
      <c r="H11" s="4" t="str" cm="1">
        <f t="array" aca="1" ref="H11" ca="1">_xlfn.XLOOKUP(
    SMALL(INDIRECT("Race_" &amp; $A11 &amp; "!w$2:w$15"), 1),
    INDIRECT("Race_" &amp; $A11 &amp; "!w$2:w$15"),
    INDIRECT("Race_" &amp; $A11 &amp; "!e$2:e$15")
)</f>
        <v>勁沙塵</v>
      </c>
      <c r="I11" s="4" t="str" cm="1">
        <f t="array" aca="1" ref="I11" ca="1">_xlfn.XLOOKUP(
    SMALL(INDIRECT("Race_" &amp; $A11 &amp; "!w$2:w$15"), 2),
    INDIRECT("Race_" &amp; $A11 &amp; "!w$2:w$15"),
    INDIRECT("Race_" &amp; $A11 &amp; "!e$2:e$15")
)</f>
        <v>巴閉仔</v>
      </c>
      <c r="L11">
        <f t="shared" si="2"/>
        <v>10</v>
      </c>
      <c r="M11" s="7" t="str" cm="1">
        <f t="array" aca="1" ref="M11" ca="1">_xlfn.XLOOKUP(
    SMALL(INDIRECT("Race_" &amp; $A11 &amp; "!t$2:t$15"), 1),
    INDIRECT("Race_" &amp; $A11 &amp; "!t$2:t$15"),
    INDIRECT("Race_" &amp; $A11 &amp; "!e$2:e$15")
)</f>
        <v>勁沙塵</v>
      </c>
      <c r="N11" s="7" t="str" cm="1">
        <f t="array" aca="1" ref="N11" ca="1">_xlfn.XLOOKUP(
    SMALL(INDIRECT("Race_" &amp; $A11 &amp; "!t$2:t$15"), 2),
    INDIRECT("Race_" &amp; $A11 &amp; "!t$2:t$15"),
    INDIRECT("Race_" &amp; $A11 &amp; "!e$2:e$15")
)</f>
        <v>喜尊龍</v>
      </c>
      <c r="O11" s="7" t="str" cm="1">
        <f t="array" aca="1" ref="O11" ca="1">_xlfn.XLOOKUP(
    SMALL(INDIRECT("Race_" &amp; $A11 &amp; "!t$2:t$15"), 3),
    INDIRECT("Race_" &amp; $A11 &amp; "!t$2:t$15"),
    INDIRECT("Race_" &amp; $A11 &amp; "!e$2:e$15")
)</f>
        <v>亞機拉</v>
      </c>
      <c r="P11" s="7" t="str" cm="1">
        <f t="array" aca="1" ref="P11" ca="1">_xlfn.XLOOKUP(
    SMALL(INDIRECT("Race_" &amp; $A11 &amp; "!t$2:t$15"), 4),
    INDIRECT("Race_" &amp; $A11 &amp; "!t$2:t$15"),
    INDIRECT("Race_" &amp; $A11 &amp; "!e$2:e$15")
)</f>
        <v>巴閉仔</v>
      </c>
      <c r="Q11" s="7"/>
    </row>
    <row r="12" spans="1:17" x14ac:dyDescent="0.25">
      <c r="L12">
        <f t="shared" si="2"/>
        <v>0</v>
      </c>
      <c r="M12" s="7" t="e" cm="1">
        <f t="array" aca="1" ref="M12" ca="1">_xlfn.XLOOKUP(
    SMALL(INDIRECT("Race_" &amp; $A12 &amp; "!t$2:t$15"), 1),
    INDIRECT("Race_" &amp; $A12 &amp; "!t$2:t$15"),
    INDIRECT("Race_" &amp; $A12 &amp; "!e$2:e$15")
)</f>
        <v>#REF!</v>
      </c>
      <c r="N12" s="7" t="e" cm="1">
        <f t="array" aca="1" ref="N12" ca="1">_xlfn.XLOOKUP(
    SMALL(INDIRECT("Race_" &amp; $A12 &amp; "!t$2:t$15"), 2),
    INDIRECT("Race_" &amp; $A12 &amp; "!t$2:t$15"),
    INDIRECT("Race_" &amp; $A12 &amp; "!e$2:e$15")
)</f>
        <v>#REF!</v>
      </c>
      <c r="O12" s="7" t="e" cm="1">
        <f t="array" aca="1" ref="O12" ca="1">_xlfn.XLOOKUP(
    SMALL(INDIRECT("Race_" &amp; $A12 &amp; "!t$2:t$15"), 3),
    INDIRECT("Race_" &amp; $A12 &amp; "!t$2:t$15"),
    INDIRECT("Race_" &amp; $A12 &amp; "!e$2:e$15")
)</f>
        <v>#REF!</v>
      </c>
      <c r="P12" s="7" t="e" cm="1">
        <f t="array" aca="1" ref="P12" ca="1">_xlfn.XLOOKUP(
    SMALL(INDIRECT("Race_" &amp; $A12 &amp; "!t$2:t$15"), 4),
    INDIRECT("Race_" &amp; $A12 &amp; "!t$2:t$15"),
    INDIRECT("Race_" &amp; $A12 &amp; "!e$2:e$15")
)</f>
        <v>#REF!</v>
      </c>
      <c r="Q12" s="7"/>
    </row>
  </sheetData>
  <mergeCells count="3">
    <mergeCell ref="B1:D1"/>
    <mergeCell ref="F1:G1"/>
    <mergeCell ref="H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2025-09-29T13:59:39Z</dcterms:created>
  <dcterms:modified xsi:type="dcterms:W3CDTF">2025-09-29T14:35:09Z</dcterms:modified>
</cp:coreProperties>
</file>