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2995" windowHeight="1029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4" hidden="1">Sheet5!$A$4:$K$385</definedName>
    <definedName name="statistics" localSheetId="4">Sheet5!$B$4:$G$385</definedName>
    <definedName name="statistics_1" localSheetId="4">Sheet5!$B$4:$G$1787</definedName>
  </definedNames>
  <calcPr calcId="125725"/>
</workbook>
</file>

<file path=xl/calcChain.xml><?xml version="1.0" encoding="utf-8"?>
<calcChain xmlns="http://schemas.openxmlformats.org/spreadsheetml/2006/main">
  <c r="H1" i="5"/>
  <c r="A385" l="1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L385"/>
  <c r="M385" s="1"/>
  <c r="N385" s="1"/>
  <c r="K385"/>
  <c r="J385"/>
  <c r="I385"/>
  <c r="L384"/>
  <c r="M384" s="1"/>
  <c r="N384" s="1"/>
  <c r="K384"/>
  <c r="J384"/>
  <c r="I384"/>
  <c r="L383"/>
  <c r="M383" s="1"/>
  <c r="K383"/>
  <c r="J383"/>
  <c r="I383"/>
  <c r="L382"/>
  <c r="M382" s="1"/>
  <c r="N382" s="1"/>
  <c r="K382"/>
  <c r="J382"/>
  <c r="I382"/>
  <c r="L381"/>
  <c r="M381" s="1"/>
  <c r="N381" s="1"/>
  <c r="K381"/>
  <c r="J381"/>
  <c r="I381"/>
  <c r="L380"/>
  <c r="M380" s="1"/>
  <c r="K380"/>
  <c r="J380"/>
  <c r="I380"/>
  <c r="L379"/>
  <c r="M379" s="1"/>
  <c r="N379" s="1"/>
  <c r="K379"/>
  <c r="J379"/>
  <c r="I379"/>
  <c r="L378"/>
  <c r="M378" s="1"/>
  <c r="N378" s="1"/>
  <c r="K378"/>
  <c r="J378"/>
  <c r="I378"/>
  <c r="L377"/>
  <c r="M377" s="1"/>
  <c r="N377" s="1"/>
  <c r="K377"/>
  <c r="J377"/>
  <c r="I377"/>
  <c r="L376"/>
  <c r="M376" s="1"/>
  <c r="N376" s="1"/>
  <c r="K376"/>
  <c r="J376"/>
  <c r="I376"/>
  <c r="L375"/>
  <c r="M375" s="1"/>
  <c r="N375" s="1"/>
  <c r="K375"/>
  <c r="J375"/>
  <c r="I375"/>
  <c r="L374"/>
  <c r="M374" s="1"/>
  <c r="K374"/>
  <c r="J374"/>
  <c r="I374"/>
  <c r="L373"/>
  <c r="M373" s="1"/>
  <c r="N373" s="1"/>
  <c r="K373"/>
  <c r="J373"/>
  <c r="I373"/>
  <c r="L372"/>
  <c r="M372" s="1"/>
  <c r="N372" s="1"/>
  <c r="K372"/>
  <c r="J372"/>
  <c r="I372"/>
  <c r="L371"/>
  <c r="M371" s="1"/>
  <c r="K371"/>
  <c r="J371"/>
  <c r="I371"/>
  <c r="L370"/>
  <c r="M370" s="1"/>
  <c r="N370" s="1"/>
  <c r="K370"/>
  <c r="J370"/>
  <c r="I370"/>
  <c r="L369"/>
  <c r="M369" s="1"/>
  <c r="N369" s="1"/>
  <c r="K369"/>
  <c r="J369"/>
  <c r="I369"/>
  <c r="L368"/>
  <c r="M368" s="1"/>
  <c r="K368"/>
  <c r="J368"/>
  <c r="I368"/>
  <c r="L367"/>
  <c r="M367" s="1"/>
  <c r="N367" s="1"/>
  <c r="K367"/>
  <c r="J367"/>
  <c r="I367"/>
  <c r="L366"/>
  <c r="M366" s="1"/>
  <c r="N366" s="1"/>
  <c r="K366"/>
  <c r="J366"/>
  <c r="I366"/>
  <c r="L365"/>
  <c r="M365" s="1"/>
  <c r="K365"/>
  <c r="J365"/>
  <c r="I365"/>
  <c r="L364"/>
  <c r="M364" s="1"/>
  <c r="N364" s="1"/>
  <c r="K364"/>
  <c r="J364"/>
  <c r="I364"/>
  <c r="L363"/>
  <c r="M363" s="1"/>
  <c r="N363" s="1"/>
  <c r="K363"/>
  <c r="J363"/>
  <c r="I363"/>
  <c r="L362"/>
  <c r="M362" s="1"/>
  <c r="K362"/>
  <c r="J362"/>
  <c r="I362"/>
  <c r="L361"/>
  <c r="M361" s="1"/>
  <c r="N361" s="1"/>
  <c r="K361"/>
  <c r="J361"/>
  <c r="I361"/>
  <c r="L360"/>
  <c r="M360" s="1"/>
  <c r="N360" s="1"/>
  <c r="K360"/>
  <c r="J360"/>
  <c r="I360"/>
  <c r="L359"/>
  <c r="M359" s="1"/>
  <c r="K359"/>
  <c r="J359"/>
  <c r="I359"/>
  <c r="L358"/>
  <c r="M358" s="1"/>
  <c r="N358" s="1"/>
  <c r="K358"/>
  <c r="J358"/>
  <c r="I358"/>
  <c r="L357"/>
  <c r="M357" s="1"/>
  <c r="N357" s="1"/>
  <c r="K357"/>
  <c r="J357"/>
  <c r="I357"/>
  <c r="L356"/>
  <c r="M356" s="1"/>
  <c r="K356"/>
  <c r="J356"/>
  <c r="I356"/>
  <c r="L355"/>
  <c r="M355" s="1"/>
  <c r="N355" s="1"/>
  <c r="K355"/>
  <c r="J355"/>
  <c r="I355"/>
  <c r="L354"/>
  <c r="M354" s="1"/>
  <c r="N354" s="1"/>
  <c r="K354"/>
  <c r="J354"/>
  <c r="I354"/>
  <c r="L353"/>
  <c r="M353" s="1"/>
  <c r="N353" s="1"/>
  <c r="K353"/>
  <c r="J353"/>
  <c r="I353"/>
  <c r="L352"/>
  <c r="M352" s="1"/>
  <c r="N352" s="1"/>
  <c r="K352"/>
  <c r="J352"/>
  <c r="I352"/>
  <c r="L351"/>
  <c r="M351" s="1"/>
  <c r="N351" s="1"/>
  <c r="K351"/>
  <c r="J351"/>
  <c r="I351"/>
  <c r="L350"/>
  <c r="M350" s="1"/>
  <c r="K350"/>
  <c r="J350"/>
  <c r="I350"/>
  <c r="L349"/>
  <c r="M349" s="1"/>
  <c r="N349" s="1"/>
  <c r="K349"/>
  <c r="J349"/>
  <c r="I349"/>
  <c r="L348"/>
  <c r="M348" s="1"/>
  <c r="N348" s="1"/>
  <c r="K348"/>
  <c r="J348"/>
  <c r="I348"/>
  <c r="L347"/>
  <c r="M347" s="1"/>
  <c r="N347" s="1"/>
  <c r="K347"/>
  <c r="J347"/>
  <c r="I347"/>
  <c r="L346"/>
  <c r="M346" s="1"/>
  <c r="N346" s="1"/>
  <c r="K346"/>
  <c r="J346"/>
  <c r="I346"/>
  <c r="L345"/>
  <c r="M345" s="1"/>
  <c r="N345" s="1"/>
  <c r="K345"/>
  <c r="J345"/>
  <c r="I345"/>
  <c r="L344"/>
  <c r="M344" s="1"/>
  <c r="K344"/>
  <c r="J344"/>
  <c r="I344"/>
  <c r="L343"/>
  <c r="M343" s="1"/>
  <c r="N343" s="1"/>
  <c r="K343"/>
  <c r="J343"/>
  <c r="I343"/>
  <c r="L342"/>
  <c r="M342" s="1"/>
  <c r="N342" s="1"/>
  <c r="K342"/>
  <c r="J342"/>
  <c r="I342"/>
  <c r="L341"/>
  <c r="M341" s="1"/>
  <c r="K341"/>
  <c r="J341"/>
  <c r="I341"/>
  <c r="L340"/>
  <c r="M340" s="1"/>
  <c r="N340" s="1"/>
  <c r="K340"/>
  <c r="J340"/>
  <c r="I340"/>
  <c r="L339"/>
  <c r="M339" s="1"/>
  <c r="N339" s="1"/>
  <c r="K339"/>
  <c r="J339"/>
  <c r="I339"/>
  <c r="L338"/>
  <c r="M338" s="1"/>
  <c r="K338"/>
  <c r="J338"/>
  <c r="I338"/>
  <c r="L337"/>
  <c r="M337" s="1"/>
  <c r="N337" s="1"/>
  <c r="K337"/>
  <c r="J337"/>
  <c r="I337"/>
  <c r="L336"/>
  <c r="M336" s="1"/>
  <c r="N336" s="1"/>
  <c r="K336"/>
  <c r="J336"/>
  <c r="I336"/>
  <c r="L335"/>
  <c r="M335" s="1"/>
  <c r="K335"/>
  <c r="J335"/>
  <c r="I335"/>
  <c r="L334"/>
  <c r="M334" s="1"/>
  <c r="N334" s="1"/>
  <c r="K334"/>
  <c r="J334"/>
  <c r="I334"/>
  <c r="L333"/>
  <c r="M333" s="1"/>
  <c r="N333" s="1"/>
  <c r="K333"/>
  <c r="J333"/>
  <c r="I333"/>
  <c r="L332"/>
  <c r="M332" s="1"/>
  <c r="K332"/>
  <c r="J332"/>
  <c r="I332"/>
  <c r="L331"/>
  <c r="M331" s="1"/>
  <c r="N331" s="1"/>
  <c r="K331"/>
  <c r="J331"/>
  <c r="I331"/>
  <c r="L330"/>
  <c r="M330" s="1"/>
  <c r="N330" s="1"/>
  <c r="K330"/>
  <c r="J330"/>
  <c r="I330"/>
  <c r="L329"/>
  <c r="M329" s="1"/>
  <c r="K329"/>
  <c r="J329"/>
  <c r="I329"/>
  <c r="L328"/>
  <c r="M328" s="1"/>
  <c r="N328" s="1"/>
  <c r="K328"/>
  <c r="J328"/>
  <c r="I328"/>
  <c r="L327"/>
  <c r="M327" s="1"/>
  <c r="N327" s="1"/>
  <c r="K327"/>
  <c r="J327"/>
  <c r="I327"/>
  <c r="L326"/>
  <c r="M326" s="1"/>
  <c r="K326"/>
  <c r="J326"/>
  <c r="I326"/>
  <c r="L325"/>
  <c r="M325" s="1"/>
  <c r="N325" s="1"/>
  <c r="K325"/>
  <c r="J325"/>
  <c r="I325"/>
  <c r="L324"/>
  <c r="M324" s="1"/>
  <c r="N324" s="1"/>
  <c r="K324"/>
  <c r="J324"/>
  <c r="I324"/>
  <c r="L323"/>
  <c r="M323" s="1"/>
  <c r="K323"/>
  <c r="J323"/>
  <c r="I323"/>
  <c r="L322"/>
  <c r="M322" s="1"/>
  <c r="N322" s="1"/>
  <c r="K322"/>
  <c r="J322"/>
  <c r="I322"/>
  <c r="L321"/>
  <c r="M321" s="1"/>
  <c r="N321" s="1"/>
  <c r="K321"/>
  <c r="J321"/>
  <c r="I321"/>
  <c r="L320"/>
  <c r="M320" s="1"/>
  <c r="N320" s="1"/>
  <c r="K320"/>
  <c r="J320"/>
  <c r="I320"/>
  <c r="L319"/>
  <c r="M319" s="1"/>
  <c r="N319" s="1"/>
  <c r="K319"/>
  <c r="J319"/>
  <c r="I319"/>
  <c r="L318"/>
  <c r="M318" s="1"/>
  <c r="N318" s="1"/>
  <c r="K318"/>
  <c r="J318"/>
  <c r="I318"/>
  <c r="L317"/>
  <c r="M317" s="1"/>
  <c r="K317"/>
  <c r="J317"/>
  <c r="I317"/>
  <c r="L316"/>
  <c r="M316" s="1"/>
  <c r="N316" s="1"/>
  <c r="K316"/>
  <c r="J316"/>
  <c r="I316"/>
  <c r="L315"/>
  <c r="M315" s="1"/>
  <c r="N315" s="1"/>
  <c r="K315"/>
  <c r="J315"/>
  <c r="I315"/>
  <c r="L314"/>
  <c r="M314" s="1"/>
  <c r="K314"/>
  <c r="J314"/>
  <c r="I314"/>
  <c r="L313"/>
  <c r="M313" s="1"/>
  <c r="N313" s="1"/>
  <c r="K313"/>
  <c r="J313"/>
  <c r="I313"/>
  <c r="L312"/>
  <c r="M312" s="1"/>
  <c r="N312" s="1"/>
  <c r="K312"/>
  <c r="J312"/>
  <c r="I312"/>
  <c r="L311"/>
  <c r="M311" s="1"/>
  <c r="K311"/>
  <c r="J311"/>
  <c r="I311"/>
  <c r="L310"/>
  <c r="M310" s="1"/>
  <c r="N310" s="1"/>
  <c r="K310"/>
  <c r="J310"/>
  <c r="I310"/>
  <c r="L309"/>
  <c r="M309" s="1"/>
  <c r="N309" s="1"/>
  <c r="K309"/>
  <c r="J309"/>
  <c r="I309"/>
  <c r="L308"/>
  <c r="M308" s="1"/>
  <c r="K308"/>
  <c r="J308"/>
  <c r="I308"/>
  <c r="L307"/>
  <c r="M307" s="1"/>
  <c r="N307" s="1"/>
  <c r="K307"/>
  <c r="J307"/>
  <c r="I307"/>
  <c r="L306"/>
  <c r="M306" s="1"/>
  <c r="N306" s="1"/>
  <c r="K306"/>
  <c r="J306"/>
  <c r="I306"/>
  <c r="L305"/>
  <c r="M305" s="1"/>
  <c r="K305"/>
  <c r="J305"/>
  <c r="I305"/>
  <c r="L304"/>
  <c r="M304" s="1"/>
  <c r="N304" s="1"/>
  <c r="K304"/>
  <c r="J304"/>
  <c r="I304"/>
  <c r="L303"/>
  <c r="M303" s="1"/>
  <c r="N303" s="1"/>
  <c r="K303"/>
  <c r="J303"/>
  <c r="I303"/>
  <c r="L302"/>
  <c r="M302" s="1"/>
  <c r="N302" s="1"/>
  <c r="K302"/>
  <c r="J302"/>
  <c r="I302"/>
  <c r="L301"/>
  <c r="M301" s="1"/>
  <c r="N301" s="1"/>
  <c r="K301"/>
  <c r="J301"/>
  <c r="I301"/>
  <c r="L300"/>
  <c r="M300" s="1"/>
  <c r="N300" s="1"/>
  <c r="K300"/>
  <c r="J300"/>
  <c r="I300"/>
  <c r="L299"/>
  <c r="M299" s="1"/>
  <c r="K299"/>
  <c r="J299"/>
  <c r="I299"/>
  <c r="L298"/>
  <c r="M298" s="1"/>
  <c r="N298" s="1"/>
  <c r="K298"/>
  <c r="J298"/>
  <c r="I298"/>
  <c r="L297"/>
  <c r="M297" s="1"/>
  <c r="N297" s="1"/>
  <c r="K297"/>
  <c r="J297"/>
  <c r="I297"/>
  <c r="L296"/>
  <c r="M296" s="1"/>
  <c r="K296"/>
  <c r="J296"/>
  <c r="I296"/>
  <c r="L295"/>
  <c r="M295" s="1"/>
  <c r="N295" s="1"/>
  <c r="K295"/>
  <c r="J295"/>
  <c r="I295"/>
  <c r="L294"/>
  <c r="M294" s="1"/>
  <c r="N294" s="1"/>
  <c r="K294"/>
  <c r="J294"/>
  <c r="I294"/>
  <c r="L293"/>
  <c r="M293" s="1"/>
  <c r="N293" s="1"/>
  <c r="K293"/>
  <c r="J293"/>
  <c r="I293"/>
  <c r="L292"/>
  <c r="M292" s="1"/>
  <c r="N292" s="1"/>
  <c r="K292"/>
  <c r="J292"/>
  <c r="I292"/>
  <c r="L291"/>
  <c r="M291" s="1"/>
  <c r="N291" s="1"/>
  <c r="K291"/>
  <c r="J291"/>
  <c r="I291"/>
  <c r="L290"/>
  <c r="M290" s="1"/>
  <c r="K290"/>
  <c r="J290"/>
  <c r="I290"/>
  <c r="L289"/>
  <c r="M289" s="1"/>
  <c r="N289" s="1"/>
  <c r="K289"/>
  <c r="J289"/>
  <c r="I289"/>
  <c r="L288"/>
  <c r="M288" s="1"/>
  <c r="N288" s="1"/>
  <c r="K288"/>
  <c r="J288"/>
  <c r="I288"/>
  <c r="L287"/>
  <c r="M287" s="1"/>
  <c r="K287"/>
  <c r="J287"/>
  <c r="I287"/>
  <c r="L286"/>
  <c r="M286" s="1"/>
  <c r="N286" s="1"/>
  <c r="K286"/>
  <c r="J286"/>
  <c r="I286"/>
  <c r="L285"/>
  <c r="M285" s="1"/>
  <c r="N285" s="1"/>
  <c r="K285"/>
  <c r="J285"/>
  <c r="I285"/>
  <c r="L284"/>
  <c r="M284" s="1"/>
  <c r="K284"/>
  <c r="J284"/>
  <c r="I284"/>
  <c r="L283"/>
  <c r="M283" s="1"/>
  <c r="N283" s="1"/>
  <c r="K283"/>
  <c r="J283"/>
  <c r="I283"/>
  <c r="L282"/>
  <c r="M282" s="1"/>
  <c r="N282" s="1"/>
  <c r="K282"/>
  <c r="J282"/>
  <c r="I282"/>
  <c r="L281"/>
  <c r="M281" s="1"/>
  <c r="K281"/>
  <c r="J281"/>
  <c r="I281"/>
  <c r="L280"/>
  <c r="M280" s="1"/>
  <c r="N280" s="1"/>
  <c r="K280"/>
  <c r="J280"/>
  <c r="I280"/>
  <c r="L279"/>
  <c r="M279" s="1"/>
  <c r="N279" s="1"/>
  <c r="K279"/>
  <c r="J279"/>
  <c r="I279"/>
  <c r="L278"/>
  <c r="M278" s="1"/>
  <c r="K278"/>
  <c r="J278"/>
  <c r="I278"/>
  <c r="L277"/>
  <c r="M277" s="1"/>
  <c r="N277" s="1"/>
  <c r="K277"/>
  <c r="J277"/>
  <c r="I277"/>
  <c r="L276"/>
  <c r="M276" s="1"/>
  <c r="N276" s="1"/>
  <c r="K276"/>
  <c r="J276"/>
  <c r="I276"/>
  <c r="L275"/>
  <c r="M275" s="1"/>
  <c r="K275"/>
  <c r="J275"/>
  <c r="I275"/>
  <c r="L274"/>
  <c r="M274" s="1"/>
  <c r="N274" s="1"/>
  <c r="K274"/>
  <c r="J274"/>
  <c r="I274"/>
  <c r="L273"/>
  <c r="M273" s="1"/>
  <c r="N273" s="1"/>
  <c r="K273"/>
  <c r="J273"/>
  <c r="I273"/>
  <c r="L272"/>
  <c r="M272" s="1"/>
  <c r="N272" s="1"/>
  <c r="K272"/>
  <c r="J272"/>
  <c r="I272"/>
  <c r="L271"/>
  <c r="M271" s="1"/>
  <c r="N271" s="1"/>
  <c r="K271"/>
  <c r="J271"/>
  <c r="I271"/>
  <c r="L270"/>
  <c r="M270" s="1"/>
  <c r="N270" s="1"/>
  <c r="K270"/>
  <c r="J270"/>
  <c r="I270"/>
  <c r="L269"/>
  <c r="M269" s="1"/>
  <c r="K269"/>
  <c r="J269"/>
  <c r="I269"/>
  <c r="L268"/>
  <c r="M268" s="1"/>
  <c r="N268" s="1"/>
  <c r="K268"/>
  <c r="J268"/>
  <c r="I268"/>
  <c r="L267"/>
  <c r="M267" s="1"/>
  <c r="N267" s="1"/>
  <c r="K267"/>
  <c r="J267"/>
  <c r="I267"/>
  <c r="L266"/>
  <c r="M266" s="1"/>
  <c r="K266"/>
  <c r="J266"/>
  <c r="I266"/>
  <c r="L265"/>
  <c r="M265" s="1"/>
  <c r="N265" s="1"/>
  <c r="K265"/>
  <c r="J265"/>
  <c r="I265"/>
  <c r="L264"/>
  <c r="M264" s="1"/>
  <c r="N264" s="1"/>
  <c r="K264"/>
  <c r="J264"/>
  <c r="I264"/>
  <c r="L263"/>
  <c r="M263" s="1"/>
  <c r="K263"/>
  <c r="J263"/>
  <c r="I263"/>
  <c r="L262"/>
  <c r="M262" s="1"/>
  <c r="N262" s="1"/>
  <c r="K262"/>
  <c r="J262"/>
  <c r="I262"/>
  <c r="L261"/>
  <c r="M261" s="1"/>
  <c r="N261" s="1"/>
  <c r="K261"/>
  <c r="J261"/>
  <c r="I261"/>
  <c r="L260"/>
  <c r="M260" s="1"/>
  <c r="K260"/>
  <c r="J260"/>
  <c r="I260"/>
  <c r="L259"/>
  <c r="M259" s="1"/>
  <c r="N259" s="1"/>
  <c r="K259"/>
  <c r="J259"/>
  <c r="I259"/>
  <c r="L258"/>
  <c r="M258" s="1"/>
  <c r="N258" s="1"/>
  <c r="K258"/>
  <c r="J258"/>
  <c r="I258"/>
  <c r="L257"/>
  <c r="M257" s="1"/>
  <c r="K257"/>
  <c r="J257"/>
  <c r="I257"/>
  <c r="L256"/>
  <c r="M256" s="1"/>
  <c r="N256" s="1"/>
  <c r="K256"/>
  <c r="J256"/>
  <c r="I256"/>
  <c r="L255"/>
  <c r="M255" s="1"/>
  <c r="N255" s="1"/>
  <c r="K255"/>
  <c r="J255"/>
  <c r="I255"/>
  <c r="L254"/>
  <c r="M254" s="1"/>
  <c r="K254"/>
  <c r="J254"/>
  <c r="I254"/>
  <c r="L253"/>
  <c r="M253" s="1"/>
  <c r="N253" s="1"/>
  <c r="K253"/>
  <c r="J253"/>
  <c r="I253"/>
  <c r="L252"/>
  <c r="M252" s="1"/>
  <c r="N252" s="1"/>
  <c r="K252"/>
  <c r="J252"/>
  <c r="I252"/>
  <c r="L251"/>
  <c r="M251" s="1"/>
  <c r="K251"/>
  <c r="J251"/>
  <c r="I251"/>
  <c r="L250"/>
  <c r="M250" s="1"/>
  <c r="N250" s="1"/>
  <c r="K250"/>
  <c r="J250"/>
  <c r="I250"/>
  <c r="L249"/>
  <c r="M249" s="1"/>
  <c r="N249" s="1"/>
  <c r="K249"/>
  <c r="J249"/>
  <c r="I249"/>
  <c r="L248"/>
  <c r="M248" s="1"/>
  <c r="K248"/>
  <c r="J248"/>
  <c r="I248"/>
  <c r="L247"/>
  <c r="M247" s="1"/>
  <c r="N247" s="1"/>
  <c r="K247"/>
  <c r="J247"/>
  <c r="I247"/>
  <c r="L246"/>
  <c r="M246" s="1"/>
  <c r="N246" s="1"/>
  <c r="K246"/>
  <c r="J246"/>
  <c r="I246"/>
  <c r="L245"/>
  <c r="M245" s="1"/>
  <c r="K245"/>
  <c r="J245"/>
  <c r="I245"/>
  <c r="L244"/>
  <c r="M244" s="1"/>
  <c r="N244" s="1"/>
  <c r="K244"/>
  <c r="J244"/>
  <c r="I244"/>
  <c r="L243"/>
  <c r="M243" s="1"/>
  <c r="N243" s="1"/>
  <c r="K243"/>
  <c r="J243"/>
  <c r="I243"/>
  <c r="L242"/>
  <c r="M242" s="1"/>
  <c r="K242"/>
  <c r="J242"/>
  <c r="I242"/>
  <c r="L241"/>
  <c r="M241" s="1"/>
  <c r="N241" s="1"/>
  <c r="K241"/>
  <c r="J241"/>
  <c r="I241"/>
  <c r="L240"/>
  <c r="M240" s="1"/>
  <c r="N240" s="1"/>
  <c r="K240"/>
  <c r="J240"/>
  <c r="I240"/>
  <c r="L239"/>
  <c r="M239" s="1"/>
  <c r="K239"/>
  <c r="J239"/>
  <c r="I239"/>
  <c r="L238"/>
  <c r="M238" s="1"/>
  <c r="N238" s="1"/>
  <c r="K238"/>
  <c r="J238"/>
  <c r="I238"/>
  <c r="L237"/>
  <c r="M237" s="1"/>
  <c r="N237" s="1"/>
  <c r="K237"/>
  <c r="J237"/>
  <c r="I237"/>
  <c r="L236"/>
  <c r="M236" s="1"/>
  <c r="K236"/>
  <c r="J236"/>
  <c r="I236"/>
  <c r="L235"/>
  <c r="M235" s="1"/>
  <c r="N235" s="1"/>
  <c r="K235"/>
  <c r="J235"/>
  <c r="I235"/>
  <c r="L234"/>
  <c r="M234" s="1"/>
  <c r="N234" s="1"/>
  <c r="K234"/>
  <c r="J234"/>
  <c r="I234"/>
  <c r="L233"/>
  <c r="M233" s="1"/>
  <c r="K233"/>
  <c r="J233"/>
  <c r="I233"/>
  <c r="L232"/>
  <c r="M232" s="1"/>
  <c r="K232"/>
  <c r="J232"/>
  <c r="I232"/>
  <c r="L231"/>
  <c r="M231" s="1"/>
  <c r="N231" s="1"/>
  <c r="K231"/>
  <c r="J231"/>
  <c r="I231"/>
  <c r="L230"/>
  <c r="M230" s="1"/>
  <c r="K230"/>
  <c r="J230"/>
  <c r="I230"/>
  <c r="L229"/>
  <c r="M229" s="1"/>
  <c r="N229" s="1"/>
  <c r="K229"/>
  <c r="J229"/>
  <c r="I229"/>
  <c r="L228"/>
  <c r="M228" s="1"/>
  <c r="K228"/>
  <c r="J228"/>
  <c r="I228"/>
  <c r="L227"/>
  <c r="M227" s="1"/>
  <c r="N227" s="1"/>
  <c r="K227"/>
  <c r="J227"/>
  <c r="I227"/>
  <c r="L226"/>
  <c r="M226" s="1"/>
  <c r="K226"/>
  <c r="J226"/>
  <c r="I226"/>
  <c r="L225"/>
  <c r="M225" s="1"/>
  <c r="N225" s="1"/>
  <c r="K225"/>
  <c r="J225"/>
  <c r="I225"/>
  <c r="L224"/>
  <c r="M224" s="1"/>
  <c r="K224"/>
  <c r="J224"/>
  <c r="I224"/>
  <c r="L223"/>
  <c r="M223" s="1"/>
  <c r="N223" s="1"/>
  <c r="K223"/>
  <c r="J223"/>
  <c r="I223"/>
  <c r="L222"/>
  <c r="M222" s="1"/>
  <c r="K222"/>
  <c r="J222"/>
  <c r="I222"/>
  <c r="L221"/>
  <c r="M221" s="1"/>
  <c r="K221"/>
  <c r="J221"/>
  <c r="I221"/>
  <c r="L220"/>
  <c r="M220" s="1"/>
  <c r="K220"/>
  <c r="J220"/>
  <c r="I220"/>
  <c r="L219"/>
  <c r="M219" s="1"/>
  <c r="N219" s="1"/>
  <c r="K219"/>
  <c r="J219"/>
  <c r="I219"/>
  <c r="L218"/>
  <c r="M218" s="1"/>
  <c r="K218"/>
  <c r="J218"/>
  <c r="I218"/>
  <c r="L217"/>
  <c r="M217" s="1"/>
  <c r="N217" s="1"/>
  <c r="K217"/>
  <c r="J217"/>
  <c r="I217"/>
  <c r="L216"/>
  <c r="M216" s="1"/>
  <c r="K216"/>
  <c r="J216"/>
  <c r="I216"/>
  <c r="L215"/>
  <c r="M215" s="1"/>
  <c r="N215" s="1"/>
  <c r="K215"/>
  <c r="J215"/>
  <c r="I215"/>
  <c r="L214"/>
  <c r="M214" s="1"/>
  <c r="K214"/>
  <c r="J214"/>
  <c r="I214"/>
  <c r="L213"/>
  <c r="M213" s="1"/>
  <c r="N213" s="1"/>
  <c r="K213"/>
  <c r="J213"/>
  <c r="I213"/>
  <c r="L212"/>
  <c r="M212" s="1"/>
  <c r="K212"/>
  <c r="J212"/>
  <c r="I212"/>
  <c r="L211"/>
  <c r="M211" s="1"/>
  <c r="N211" s="1"/>
  <c r="K211"/>
  <c r="J211"/>
  <c r="I211"/>
  <c r="L210"/>
  <c r="M210" s="1"/>
  <c r="K210"/>
  <c r="J210"/>
  <c r="I210"/>
  <c r="L209"/>
  <c r="M209" s="1"/>
  <c r="K209"/>
  <c r="J209"/>
  <c r="I209"/>
  <c r="L208"/>
  <c r="M208" s="1"/>
  <c r="K208"/>
  <c r="J208"/>
  <c r="I208"/>
  <c r="L207"/>
  <c r="M207" s="1"/>
  <c r="N207" s="1"/>
  <c r="K207"/>
  <c r="J207"/>
  <c r="I207"/>
  <c r="L206"/>
  <c r="M206" s="1"/>
  <c r="K206"/>
  <c r="J206"/>
  <c r="I206"/>
  <c r="L205"/>
  <c r="M205" s="1"/>
  <c r="N205" s="1"/>
  <c r="K205"/>
  <c r="J205"/>
  <c r="I205"/>
  <c r="L204"/>
  <c r="M204" s="1"/>
  <c r="K204"/>
  <c r="J204"/>
  <c r="I204"/>
  <c r="L203"/>
  <c r="M203" s="1"/>
  <c r="K203"/>
  <c r="J203"/>
  <c r="I203"/>
  <c r="L202"/>
  <c r="M202" s="1"/>
  <c r="K202"/>
  <c r="J202"/>
  <c r="I202"/>
  <c r="L201"/>
  <c r="M201" s="1"/>
  <c r="N201" s="1"/>
  <c r="K201"/>
  <c r="J201"/>
  <c r="I201"/>
  <c r="L200"/>
  <c r="M200" s="1"/>
  <c r="K200"/>
  <c r="J200"/>
  <c r="I200"/>
  <c r="L199"/>
  <c r="M199" s="1"/>
  <c r="N199" s="1"/>
  <c r="K199"/>
  <c r="J199"/>
  <c r="I199"/>
  <c r="L198"/>
  <c r="M198" s="1"/>
  <c r="K198"/>
  <c r="J198"/>
  <c r="I198"/>
  <c r="L197"/>
  <c r="M197" s="1"/>
  <c r="N197" s="1"/>
  <c r="K197"/>
  <c r="J197"/>
  <c r="I197"/>
  <c r="L196"/>
  <c r="M196" s="1"/>
  <c r="K196"/>
  <c r="J196"/>
  <c r="I196"/>
  <c r="L195"/>
  <c r="M195" s="1"/>
  <c r="N195" s="1"/>
  <c r="K195"/>
  <c r="J195"/>
  <c r="I195"/>
  <c r="L194"/>
  <c r="M194" s="1"/>
  <c r="K194"/>
  <c r="J194"/>
  <c r="I194"/>
  <c r="L193"/>
  <c r="M193" s="1"/>
  <c r="N193" s="1"/>
  <c r="K193"/>
  <c r="J193"/>
  <c r="I193"/>
  <c r="L192"/>
  <c r="M192" s="1"/>
  <c r="K192"/>
  <c r="J192"/>
  <c r="I192"/>
  <c r="L191"/>
  <c r="M191" s="1"/>
  <c r="K191"/>
  <c r="J191"/>
  <c r="I191"/>
  <c r="L190"/>
  <c r="M190" s="1"/>
  <c r="K190"/>
  <c r="J190"/>
  <c r="I190"/>
  <c r="L189"/>
  <c r="M189" s="1"/>
  <c r="N189" s="1"/>
  <c r="K189"/>
  <c r="J189"/>
  <c r="I189"/>
  <c r="L188"/>
  <c r="M188" s="1"/>
  <c r="K188"/>
  <c r="J188"/>
  <c r="I188"/>
  <c r="L187"/>
  <c r="M187" s="1"/>
  <c r="N187" s="1"/>
  <c r="K187"/>
  <c r="J187"/>
  <c r="I187"/>
  <c r="L186"/>
  <c r="M186" s="1"/>
  <c r="K186"/>
  <c r="J186"/>
  <c r="I186"/>
  <c r="L185"/>
  <c r="M185" s="1"/>
  <c r="N185" s="1"/>
  <c r="K185"/>
  <c r="J185"/>
  <c r="I185"/>
  <c r="L184"/>
  <c r="M184" s="1"/>
  <c r="K184"/>
  <c r="J184"/>
  <c r="I184"/>
  <c r="L183"/>
  <c r="M183" s="1"/>
  <c r="N183" s="1"/>
  <c r="K183"/>
  <c r="J183"/>
  <c r="I183"/>
  <c r="L182"/>
  <c r="M182" s="1"/>
  <c r="K182"/>
  <c r="J182"/>
  <c r="I182"/>
  <c r="L181"/>
  <c r="M181" s="1"/>
  <c r="N181" s="1"/>
  <c r="K181"/>
  <c r="J181"/>
  <c r="I181"/>
  <c r="L180"/>
  <c r="M180" s="1"/>
  <c r="K180"/>
  <c r="J180"/>
  <c r="I180"/>
  <c r="L179"/>
  <c r="M179" s="1"/>
  <c r="K179"/>
  <c r="J179"/>
  <c r="I179"/>
  <c r="L178"/>
  <c r="M178" s="1"/>
  <c r="K178"/>
  <c r="J178"/>
  <c r="I178"/>
  <c r="L177"/>
  <c r="M177" s="1"/>
  <c r="N177" s="1"/>
  <c r="K177"/>
  <c r="J177"/>
  <c r="I177"/>
  <c r="L176"/>
  <c r="M176" s="1"/>
  <c r="K176"/>
  <c r="J176"/>
  <c r="I176"/>
  <c r="L175"/>
  <c r="M175" s="1"/>
  <c r="N175" s="1"/>
  <c r="K175"/>
  <c r="J175"/>
  <c r="I175"/>
  <c r="L174"/>
  <c r="M174" s="1"/>
  <c r="K174"/>
  <c r="J174"/>
  <c r="I174"/>
  <c r="L173"/>
  <c r="M173" s="1"/>
  <c r="K173"/>
  <c r="J173"/>
  <c r="I173"/>
  <c r="L172"/>
  <c r="M172" s="1"/>
  <c r="K172"/>
  <c r="J172"/>
  <c r="I172"/>
  <c r="L171"/>
  <c r="M171" s="1"/>
  <c r="N171" s="1"/>
  <c r="K171"/>
  <c r="J171"/>
  <c r="I171"/>
  <c r="L170"/>
  <c r="M170" s="1"/>
  <c r="K170"/>
  <c r="J170"/>
  <c r="I170"/>
  <c r="L169"/>
  <c r="M169" s="1"/>
  <c r="N169" s="1"/>
  <c r="K169"/>
  <c r="J169"/>
  <c r="I169"/>
  <c r="L168"/>
  <c r="M168" s="1"/>
  <c r="K168"/>
  <c r="J168"/>
  <c r="I168"/>
  <c r="L167"/>
  <c r="M167" s="1"/>
  <c r="K167"/>
  <c r="J167"/>
  <c r="I167"/>
  <c r="L166"/>
  <c r="M166" s="1"/>
  <c r="K166"/>
  <c r="J166"/>
  <c r="I166"/>
  <c r="L165"/>
  <c r="M165" s="1"/>
  <c r="N165" s="1"/>
  <c r="K165"/>
  <c r="J165"/>
  <c r="I165"/>
  <c r="L164"/>
  <c r="M164" s="1"/>
  <c r="K164"/>
  <c r="J164"/>
  <c r="I164"/>
  <c r="L163"/>
  <c r="M163" s="1"/>
  <c r="N163" s="1"/>
  <c r="K163"/>
  <c r="J163"/>
  <c r="I163"/>
  <c r="L162"/>
  <c r="M162" s="1"/>
  <c r="K162"/>
  <c r="J162"/>
  <c r="I162"/>
  <c r="L161"/>
  <c r="M161" s="1"/>
  <c r="K161"/>
  <c r="J161"/>
  <c r="I161"/>
  <c r="L160"/>
  <c r="M160" s="1"/>
  <c r="K160"/>
  <c r="J160"/>
  <c r="I160"/>
  <c r="L159"/>
  <c r="M159" s="1"/>
  <c r="N159" s="1"/>
  <c r="K159"/>
  <c r="J159"/>
  <c r="I159"/>
  <c r="L158"/>
  <c r="M158" s="1"/>
  <c r="K158"/>
  <c r="J158"/>
  <c r="I158"/>
  <c r="L157"/>
  <c r="M157" s="1"/>
  <c r="N157" s="1"/>
  <c r="K157"/>
  <c r="J157"/>
  <c r="I157"/>
  <c r="L156"/>
  <c r="M156" s="1"/>
  <c r="K156"/>
  <c r="J156"/>
  <c r="I156"/>
  <c r="L155"/>
  <c r="M155" s="1"/>
  <c r="K155"/>
  <c r="J155"/>
  <c r="I155"/>
  <c r="L154"/>
  <c r="M154" s="1"/>
  <c r="K154"/>
  <c r="J154"/>
  <c r="I154"/>
  <c r="L153"/>
  <c r="M153" s="1"/>
  <c r="N153" s="1"/>
  <c r="K153"/>
  <c r="J153"/>
  <c r="I153"/>
  <c r="L152"/>
  <c r="M152" s="1"/>
  <c r="K152"/>
  <c r="J152"/>
  <c r="I152"/>
  <c r="L151"/>
  <c r="M151" s="1"/>
  <c r="N151" s="1"/>
  <c r="K151"/>
  <c r="J151"/>
  <c r="I151"/>
  <c r="L150"/>
  <c r="M150" s="1"/>
  <c r="K150"/>
  <c r="J150"/>
  <c r="I150"/>
  <c r="L149"/>
  <c r="M149" s="1"/>
  <c r="K149"/>
  <c r="J149"/>
  <c r="I149"/>
  <c r="L148"/>
  <c r="M148" s="1"/>
  <c r="K148"/>
  <c r="J148"/>
  <c r="I148"/>
  <c r="L147"/>
  <c r="M147" s="1"/>
  <c r="N147" s="1"/>
  <c r="K147"/>
  <c r="J147"/>
  <c r="I147"/>
  <c r="L146"/>
  <c r="M146" s="1"/>
  <c r="K146"/>
  <c r="J146"/>
  <c r="I146"/>
  <c r="L145"/>
  <c r="M145" s="1"/>
  <c r="N145" s="1"/>
  <c r="K145"/>
  <c r="J145"/>
  <c r="I145"/>
  <c r="L144"/>
  <c r="M144" s="1"/>
  <c r="K144"/>
  <c r="J144"/>
  <c r="I144"/>
  <c r="L143"/>
  <c r="M143" s="1"/>
  <c r="K143"/>
  <c r="J143"/>
  <c r="I143"/>
  <c r="L142"/>
  <c r="M142" s="1"/>
  <c r="K142"/>
  <c r="J142"/>
  <c r="I142"/>
  <c r="L141"/>
  <c r="M141" s="1"/>
  <c r="N141" s="1"/>
  <c r="K141"/>
  <c r="J141"/>
  <c r="I141"/>
  <c r="L140"/>
  <c r="M140" s="1"/>
  <c r="K140"/>
  <c r="J140"/>
  <c r="I140"/>
  <c r="L139"/>
  <c r="M139" s="1"/>
  <c r="N139" s="1"/>
  <c r="K139"/>
  <c r="J139"/>
  <c r="I139"/>
  <c r="L138"/>
  <c r="M138" s="1"/>
  <c r="K138"/>
  <c r="J138"/>
  <c r="I138"/>
  <c r="L137"/>
  <c r="M137" s="1"/>
  <c r="N137" s="1"/>
  <c r="K137"/>
  <c r="J137"/>
  <c r="I137"/>
  <c r="L136"/>
  <c r="M136" s="1"/>
  <c r="K136"/>
  <c r="J136"/>
  <c r="I136"/>
  <c r="L135"/>
  <c r="M135" s="1"/>
  <c r="N135" s="1"/>
  <c r="K135"/>
  <c r="J135"/>
  <c r="I135"/>
  <c r="L134"/>
  <c r="M134" s="1"/>
  <c r="K134"/>
  <c r="J134"/>
  <c r="I134"/>
  <c r="L133"/>
  <c r="M133" s="1"/>
  <c r="N133" s="1"/>
  <c r="K133"/>
  <c r="J133"/>
  <c r="I133"/>
  <c r="L132"/>
  <c r="M132" s="1"/>
  <c r="K132"/>
  <c r="J132"/>
  <c r="I132"/>
  <c r="L131"/>
  <c r="M131" s="1"/>
  <c r="N131" s="1"/>
  <c r="K131"/>
  <c r="J131"/>
  <c r="I131"/>
  <c r="L130"/>
  <c r="M130" s="1"/>
  <c r="K130"/>
  <c r="J130"/>
  <c r="I130"/>
  <c r="L129"/>
  <c r="M129" s="1"/>
  <c r="N129" s="1"/>
  <c r="K129"/>
  <c r="J129"/>
  <c r="I129"/>
  <c r="L128"/>
  <c r="M128" s="1"/>
  <c r="K128"/>
  <c r="J128"/>
  <c r="I128"/>
  <c r="L127"/>
  <c r="M127" s="1"/>
  <c r="N127" s="1"/>
  <c r="K127"/>
  <c r="J127"/>
  <c r="I127"/>
  <c r="L126"/>
  <c r="M126" s="1"/>
  <c r="K126"/>
  <c r="J126"/>
  <c r="I126"/>
  <c r="L125"/>
  <c r="M125" s="1"/>
  <c r="K125"/>
  <c r="J125"/>
  <c r="I125"/>
  <c r="L124"/>
  <c r="M124" s="1"/>
  <c r="K124"/>
  <c r="J124"/>
  <c r="I124"/>
  <c r="L123"/>
  <c r="M123" s="1"/>
  <c r="N123" s="1"/>
  <c r="K123"/>
  <c r="J123"/>
  <c r="I123"/>
  <c r="L122"/>
  <c r="M122" s="1"/>
  <c r="K122"/>
  <c r="J122"/>
  <c r="I122"/>
  <c r="L121"/>
  <c r="M121" s="1"/>
  <c r="N121" s="1"/>
  <c r="K121"/>
  <c r="J121"/>
  <c r="I121"/>
  <c r="L120"/>
  <c r="M120" s="1"/>
  <c r="K120"/>
  <c r="J120"/>
  <c r="I120"/>
  <c r="L119"/>
  <c r="M119" s="1"/>
  <c r="K119"/>
  <c r="J119"/>
  <c r="I119"/>
  <c r="L118"/>
  <c r="M118" s="1"/>
  <c r="K118"/>
  <c r="J118"/>
  <c r="I118"/>
  <c r="L117"/>
  <c r="M117" s="1"/>
  <c r="N117" s="1"/>
  <c r="K117"/>
  <c r="J117"/>
  <c r="I117"/>
  <c r="L116"/>
  <c r="M116" s="1"/>
  <c r="K116"/>
  <c r="J116"/>
  <c r="I116"/>
  <c r="L115"/>
  <c r="M115" s="1"/>
  <c r="N115" s="1"/>
  <c r="K115"/>
  <c r="J115"/>
  <c r="I115"/>
  <c r="L114"/>
  <c r="M114" s="1"/>
  <c r="K114"/>
  <c r="J114"/>
  <c r="I114"/>
  <c r="L113"/>
  <c r="M113" s="1"/>
  <c r="K113"/>
  <c r="J113"/>
  <c r="I113"/>
  <c r="L112"/>
  <c r="M112" s="1"/>
  <c r="K112"/>
  <c r="J112"/>
  <c r="I112"/>
  <c r="L111"/>
  <c r="M111" s="1"/>
  <c r="N111" s="1"/>
  <c r="K111"/>
  <c r="J111"/>
  <c r="I111"/>
  <c r="L110"/>
  <c r="M110" s="1"/>
  <c r="K110"/>
  <c r="J110"/>
  <c r="I110"/>
  <c r="L109"/>
  <c r="M109" s="1"/>
  <c r="N109" s="1"/>
  <c r="K109"/>
  <c r="J109"/>
  <c r="I109"/>
  <c r="L108"/>
  <c r="M108" s="1"/>
  <c r="K108"/>
  <c r="J108"/>
  <c r="I108"/>
  <c r="L107"/>
  <c r="M107" s="1"/>
  <c r="N107" s="1"/>
  <c r="K107"/>
  <c r="J107"/>
  <c r="I107"/>
  <c r="L106"/>
  <c r="M106" s="1"/>
  <c r="K106"/>
  <c r="J106"/>
  <c r="I106"/>
  <c r="L105"/>
  <c r="M105" s="1"/>
  <c r="N105" s="1"/>
  <c r="K105"/>
  <c r="J105"/>
  <c r="I105"/>
  <c r="L104"/>
  <c r="M104" s="1"/>
  <c r="K104"/>
  <c r="J104"/>
  <c r="I104"/>
  <c r="L103"/>
  <c r="M103" s="1"/>
  <c r="N103" s="1"/>
  <c r="K103"/>
  <c r="J103"/>
  <c r="I103"/>
  <c r="L102"/>
  <c r="M102" s="1"/>
  <c r="K102"/>
  <c r="J102"/>
  <c r="I102"/>
  <c r="L101"/>
  <c r="M101" s="1"/>
  <c r="K101"/>
  <c r="J101"/>
  <c r="I101"/>
  <c r="L100"/>
  <c r="M100" s="1"/>
  <c r="K100"/>
  <c r="J100"/>
  <c r="I100"/>
  <c r="L99"/>
  <c r="M99" s="1"/>
  <c r="N99" s="1"/>
  <c r="K99"/>
  <c r="J99"/>
  <c r="I99"/>
  <c r="L98"/>
  <c r="M98" s="1"/>
  <c r="K98"/>
  <c r="J98"/>
  <c r="I98"/>
  <c r="L97"/>
  <c r="M97" s="1"/>
  <c r="N97" s="1"/>
  <c r="K97"/>
  <c r="J97"/>
  <c r="I97"/>
  <c r="L96"/>
  <c r="M96" s="1"/>
  <c r="K96"/>
  <c r="J96"/>
  <c r="I96"/>
  <c r="L95"/>
  <c r="M95" s="1"/>
  <c r="K95"/>
  <c r="J95"/>
  <c r="I95"/>
  <c r="L94"/>
  <c r="M94" s="1"/>
  <c r="K94"/>
  <c r="J94"/>
  <c r="I94"/>
  <c r="L93"/>
  <c r="M93" s="1"/>
  <c r="N93" s="1"/>
  <c r="K93"/>
  <c r="J93"/>
  <c r="I93"/>
  <c r="L92"/>
  <c r="M92" s="1"/>
  <c r="K92"/>
  <c r="J92"/>
  <c r="I92"/>
  <c r="L91"/>
  <c r="M91" s="1"/>
  <c r="N91" s="1"/>
  <c r="K91"/>
  <c r="J91"/>
  <c r="I91"/>
  <c r="L90"/>
  <c r="M90" s="1"/>
  <c r="K90"/>
  <c r="J90"/>
  <c r="I90"/>
  <c r="L89"/>
  <c r="M89" s="1"/>
  <c r="N89" s="1"/>
  <c r="K89"/>
  <c r="J89"/>
  <c r="I89"/>
  <c r="L88"/>
  <c r="M88" s="1"/>
  <c r="K88"/>
  <c r="J88"/>
  <c r="I88"/>
  <c r="L87"/>
  <c r="M87" s="1"/>
  <c r="N87" s="1"/>
  <c r="K87"/>
  <c r="J87"/>
  <c r="I87"/>
  <c r="L86"/>
  <c r="M86" s="1"/>
  <c r="K86"/>
  <c r="J86"/>
  <c r="I86"/>
  <c r="L85"/>
  <c r="M85" s="1"/>
  <c r="N85" s="1"/>
  <c r="K85"/>
  <c r="J85"/>
  <c r="I85"/>
  <c r="L84"/>
  <c r="M84" s="1"/>
  <c r="K84"/>
  <c r="J84"/>
  <c r="I84"/>
  <c r="L83"/>
  <c r="M83" s="1"/>
  <c r="K83"/>
  <c r="J83"/>
  <c r="I83"/>
  <c r="L82"/>
  <c r="M82" s="1"/>
  <c r="K82"/>
  <c r="J82"/>
  <c r="I82"/>
  <c r="L81"/>
  <c r="M81" s="1"/>
  <c r="N81" s="1"/>
  <c r="K81"/>
  <c r="J81"/>
  <c r="I81"/>
  <c r="L80"/>
  <c r="M80" s="1"/>
  <c r="K80"/>
  <c r="J80"/>
  <c r="I80"/>
  <c r="L79"/>
  <c r="M79" s="1"/>
  <c r="N79" s="1"/>
  <c r="K79"/>
  <c r="J79"/>
  <c r="I79"/>
  <c r="L78"/>
  <c r="M78" s="1"/>
  <c r="K78"/>
  <c r="J78"/>
  <c r="I78"/>
  <c r="L77"/>
  <c r="M77" s="1"/>
  <c r="N77" s="1"/>
  <c r="K77"/>
  <c r="J77"/>
  <c r="I77"/>
  <c r="L76"/>
  <c r="M76" s="1"/>
  <c r="K76"/>
  <c r="J76"/>
  <c r="I76"/>
  <c r="L75"/>
  <c r="M75" s="1"/>
  <c r="N75" s="1"/>
  <c r="K75"/>
  <c r="J75"/>
  <c r="I75"/>
  <c r="L74"/>
  <c r="M74" s="1"/>
  <c r="K74"/>
  <c r="J74"/>
  <c r="I74"/>
  <c r="L73"/>
  <c r="M73" s="1"/>
  <c r="N73" s="1"/>
  <c r="K73"/>
  <c r="J73"/>
  <c r="I73"/>
  <c r="L72"/>
  <c r="M72" s="1"/>
  <c r="N72" s="1"/>
  <c r="K72"/>
  <c r="J72"/>
  <c r="I72"/>
  <c r="L71"/>
  <c r="M71" s="1"/>
  <c r="K71"/>
  <c r="J71"/>
  <c r="I71"/>
  <c r="L70"/>
  <c r="M70" s="1"/>
  <c r="N70" s="1"/>
  <c r="K70"/>
  <c r="J70"/>
  <c r="I70"/>
  <c r="L69"/>
  <c r="M69" s="1"/>
  <c r="N69" s="1"/>
  <c r="K69"/>
  <c r="J69"/>
  <c r="I69"/>
  <c r="L68"/>
  <c r="M68" s="1"/>
  <c r="K68"/>
  <c r="J68"/>
  <c r="I68"/>
  <c r="L67"/>
  <c r="M67" s="1"/>
  <c r="N67" s="1"/>
  <c r="K67"/>
  <c r="J67"/>
  <c r="I67"/>
  <c r="L66"/>
  <c r="M66" s="1"/>
  <c r="N66" s="1"/>
  <c r="K66"/>
  <c r="J66"/>
  <c r="I66"/>
  <c r="L65"/>
  <c r="M65" s="1"/>
  <c r="K65"/>
  <c r="J65"/>
  <c r="I65"/>
  <c r="L64"/>
  <c r="M64" s="1"/>
  <c r="N64" s="1"/>
  <c r="K64"/>
  <c r="J64"/>
  <c r="I64"/>
  <c r="L63"/>
  <c r="M63" s="1"/>
  <c r="N63" s="1"/>
  <c r="K63"/>
  <c r="J63"/>
  <c r="I63"/>
  <c r="L62"/>
  <c r="M62" s="1"/>
  <c r="N62" s="1"/>
  <c r="K62"/>
  <c r="J62"/>
  <c r="I62"/>
  <c r="L61"/>
  <c r="M61" s="1"/>
  <c r="N61" s="1"/>
  <c r="K61"/>
  <c r="J61"/>
  <c r="I61"/>
  <c r="L60"/>
  <c r="M60" s="1"/>
  <c r="N60" s="1"/>
  <c r="K60"/>
  <c r="J60"/>
  <c r="I60"/>
  <c r="L59"/>
  <c r="M59" s="1"/>
  <c r="K59"/>
  <c r="J59"/>
  <c r="I59"/>
  <c r="L58"/>
  <c r="M58" s="1"/>
  <c r="N58" s="1"/>
  <c r="K58"/>
  <c r="J58"/>
  <c r="I58"/>
  <c r="L57"/>
  <c r="M57" s="1"/>
  <c r="N57" s="1"/>
  <c r="K57"/>
  <c r="J57"/>
  <c r="I57"/>
  <c r="L56"/>
  <c r="M56" s="1"/>
  <c r="N56" s="1"/>
  <c r="K56"/>
  <c r="J56"/>
  <c r="I56"/>
  <c r="L55"/>
  <c r="M55" s="1"/>
  <c r="N55" s="1"/>
  <c r="K55"/>
  <c r="J55"/>
  <c r="I55"/>
  <c r="L54"/>
  <c r="M54" s="1"/>
  <c r="N54" s="1"/>
  <c r="K54"/>
  <c r="J54"/>
  <c r="I54"/>
  <c r="L53"/>
  <c r="M53" s="1"/>
  <c r="K53"/>
  <c r="J53"/>
  <c r="I53"/>
  <c r="L52"/>
  <c r="M52" s="1"/>
  <c r="N52" s="1"/>
  <c r="K52"/>
  <c r="J52"/>
  <c r="I52"/>
  <c r="L51"/>
  <c r="M51" s="1"/>
  <c r="N51" s="1"/>
  <c r="K51"/>
  <c r="J51"/>
  <c r="I51"/>
  <c r="L50"/>
  <c r="M50" s="1"/>
  <c r="N50" s="1"/>
  <c r="K50"/>
  <c r="J50"/>
  <c r="I50"/>
  <c r="L49"/>
  <c r="M49" s="1"/>
  <c r="N49" s="1"/>
  <c r="K49"/>
  <c r="J49"/>
  <c r="I49"/>
  <c r="L48"/>
  <c r="M48" s="1"/>
  <c r="N48" s="1"/>
  <c r="K48"/>
  <c r="J48"/>
  <c r="I48"/>
  <c r="L47"/>
  <c r="M47" s="1"/>
  <c r="K47"/>
  <c r="J47"/>
  <c r="I47"/>
  <c r="L46"/>
  <c r="M46" s="1"/>
  <c r="K46"/>
  <c r="J46"/>
  <c r="I46"/>
  <c r="L45"/>
  <c r="M45" s="1"/>
  <c r="K45"/>
  <c r="J45"/>
  <c r="I45"/>
  <c r="L44"/>
  <c r="M44" s="1"/>
  <c r="K44"/>
  <c r="J44"/>
  <c r="I44"/>
  <c r="L43"/>
  <c r="M43" s="1"/>
  <c r="K43"/>
  <c r="J43"/>
  <c r="I43"/>
  <c r="L42"/>
  <c r="M42" s="1"/>
  <c r="K42"/>
  <c r="J42"/>
  <c r="I42"/>
  <c r="L41"/>
  <c r="M41" s="1"/>
  <c r="K41"/>
  <c r="J41"/>
  <c r="I41"/>
  <c r="L40"/>
  <c r="M40" s="1"/>
  <c r="K40"/>
  <c r="J40"/>
  <c r="I40"/>
  <c r="L39"/>
  <c r="M39" s="1"/>
  <c r="K39"/>
  <c r="J39"/>
  <c r="I39"/>
  <c r="L38"/>
  <c r="M38" s="1"/>
  <c r="K38"/>
  <c r="J38"/>
  <c r="I38"/>
  <c r="L37"/>
  <c r="M37" s="1"/>
  <c r="K37"/>
  <c r="J37"/>
  <c r="I37"/>
  <c r="L36"/>
  <c r="M36" s="1"/>
  <c r="K36"/>
  <c r="J36"/>
  <c r="I36"/>
  <c r="L35"/>
  <c r="M35" s="1"/>
  <c r="K35"/>
  <c r="J35"/>
  <c r="I35"/>
  <c r="L34"/>
  <c r="M34" s="1"/>
  <c r="K34"/>
  <c r="J34"/>
  <c r="I34"/>
  <c r="L33"/>
  <c r="M33" s="1"/>
  <c r="K33"/>
  <c r="J33"/>
  <c r="I33"/>
  <c r="L32"/>
  <c r="M32" s="1"/>
  <c r="K32"/>
  <c r="J32"/>
  <c r="I32"/>
  <c r="L31"/>
  <c r="M31" s="1"/>
  <c r="K31"/>
  <c r="J31"/>
  <c r="I31"/>
  <c r="L30"/>
  <c r="M30" s="1"/>
  <c r="K30"/>
  <c r="J30"/>
  <c r="I30"/>
  <c r="L29"/>
  <c r="M29" s="1"/>
  <c r="K29"/>
  <c r="J29"/>
  <c r="I29"/>
  <c r="L28"/>
  <c r="M28" s="1"/>
  <c r="K28"/>
  <c r="J28"/>
  <c r="I28"/>
  <c r="L27"/>
  <c r="M27" s="1"/>
  <c r="K27"/>
  <c r="J27"/>
  <c r="I27"/>
  <c r="L26"/>
  <c r="M26" s="1"/>
  <c r="K26"/>
  <c r="J26"/>
  <c r="I26"/>
  <c r="L25"/>
  <c r="M25" s="1"/>
  <c r="K25"/>
  <c r="J25"/>
  <c r="I25"/>
  <c r="L24"/>
  <c r="M24" s="1"/>
  <c r="K24"/>
  <c r="J24"/>
  <c r="I24"/>
  <c r="L23"/>
  <c r="M23" s="1"/>
  <c r="K23"/>
  <c r="J23"/>
  <c r="I23"/>
  <c r="L22"/>
  <c r="M22" s="1"/>
  <c r="K22"/>
  <c r="J22"/>
  <c r="I22"/>
  <c r="L21"/>
  <c r="M21" s="1"/>
  <c r="K21"/>
  <c r="J21"/>
  <c r="I21"/>
  <c r="L20"/>
  <c r="M20" s="1"/>
  <c r="K20"/>
  <c r="J20"/>
  <c r="I20"/>
  <c r="L19"/>
  <c r="M19" s="1"/>
  <c r="K19"/>
  <c r="J19"/>
  <c r="I19"/>
  <c r="L18"/>
  <c r="M18" s="1"/>
  <c r="K18"/>
  <c r="J18"/>
  <c r="I18"/>
  <c r="L17"/>
  <c r="M17" s="1"/>
  <c r="K17"/>
  <c r="J17"/>
  <c r="I17"/>
  <c r="L16"/>
  <c r="M16" s="1"/>
  <c r="K16"/>
  <c r="J16"/>
  <c r="I16"/>
  <c r="L15"/>
  <c r="M15" s="1"/>
  <c r="K15"/>
  <c r="J15"/>
  <c r="I15"/>
  <c r="L14"/>
  <c r="M14" s="1"/>
  <c r="K14"/>
  <c r="J14"/>
  <c r="L13"/>
  <c r="M13" s="1"/>
  <c r="N13" s="1"/>
  <c r="K13"/>
  <c r="J13"/>
  <c r="I13"/>
  <c r="L12"/>
  <c r="M12" s="1"/>
  <c r="K12"/>
  <c r="J12"/>
  <c r="I12"/>
  <c r="L11"/>
  <c r="M11" s="1"/>
  <c r="K11"/>
  <c r="J11"/>
  <c r="I11"/>
  <c r="L10"/>
  <c r="M10" s="1"/>
  <c r="K10"/>
  <c r="J10"/>
  <c r="I10"/>
  <c r="L9"/>
  <c r="M9" s="1"/>
  <c r="N9" s="1"/>
  <c r="K9"/>
  <c r="J9"/>
  <c r="I9"/>
  <c r="Q8"/>
  <c r="L8"/>
  <c r="M8" s="1"/>
  <c r="K8"/>
  <c r="J8"/>
  <c r="I8"/>
  <c r="L7"/>
  <c r="M7" s="1"/>
  <c r="K7"/>
  <c r="J7"/>
  <c r="I7"/>
  <c r="L6"/>
  <c r="M6" s="1"/>
  <c r="N6" s="1"/>
  <c r="K6"/>
  <c r="J6"/>
  <c r="I6"/>
  <c r="L5"/>
  <c r="M5" s="1"/>
  <c r="K5"/>
  <c r="J5"/>
  <c r="I5"/>
  <c r="B13" i="2"/>
  <c r="B17" s="1"/>
  <c r="B15"/>
  <c r="B19" s="1"/>
  <c r="F14"/>
  <c r="E14"/>
  <c r="B14"/>
  <c r="B18" s="1"/>
  <c r="B10"/>
  <c r="B11" s="1"/>
  <c r="J1" i="5" l="1"/>
  <c r="M1" s="1"/>
  <c r="I1"/>
  <c r="L1" s="1"/>
  <c r="K1"/>
  <c r="N1" s="1"/>
  <c r="O5"/>
  <c r="N5"/>
  <c r="N10"/>
  <c r="N15"/>
  <c r="N19"/>
  <c r="N23"/>
  <c r="N27"/>
  <c r="N31"/>
  <c r="N39"/>
  <c r="N43"/>
  <c r="N7"/>
  <c r="N12"/>
  <c r="N21"/>
  <c r="N25"/>
  <c r="N33"/>
  <c r="N37"/>
  <c r="N45"/>
  <c r="N76"/>
  <c r="N80"/>
  <c r="N84"/>
  <c r="N88"/>
  <c r="N96"/>
  <c r="N100"/>
  <c r="N104"/>
  <c r="N108"/>
  <c r="N112"/>
  <c r="N116"/>
  <c r="N120"/>
  <c r="N124"/>
  <c r="N132"/>
  <c r="N136"/>
  <c r="N144"/>
  <c r="N148"/>
  <c r="N156"/>
  <c r="N160"/>
  <c r="N168"/>
  <c r="N172"/>
  <c r="N180"/>
  <c r="N184"/>
  <c r="N192"/>
  <c r="N196"/>
  <c r="N204"/>
  <c r="N208"/>
  <c r="N212"/>
  <c r="N216"/>
  <c r="N220"/>
  <c r="N228"/>
  <c r="N232"/>
  <c r="O6"/>
  <c r="O7" s="1"/>
  <c r="N8" s="1"/>
  <c r="O8" s="1"/>
  <c r="O9" s="1"/>
  <c r="O10" s="1"/>
  <c r="N11" s="1"/>
  <c r="O11" s="1"/>
  <c r="O12" s="1"/>
  <c r="O13" s="1"/>
  <c r="N14" s="1"/>
  <c r="O14" s="1"/>
  <c r="O15" s="1"/>
  <c r="O16" s="1"/>
  <c r="N17" s="1"/>
  <c r="O17" s="1"/>
  <c r="O18" s="1"/>
  <c r="O19" s="1"/>
  <c r="N20" s="1"/>
  <c r="O20" s="1"/>
  <c r="O21" s="1"/>
  <c r="O22" s="1"/>
  <c r="O23" s="1"/>
  <c r="O24" s="1"/>
  <c r="O25" s="1"/>
  <c r="N26" s="1"/>
  <c r="O26" s="1"/>
  <c r="O27" s="1"/>
  <c r="O28" s="1"/>
  <c r="N29" s="1"/>
  <c r="O29" s="1"/>
  <c r="O30" s="1"/>
  <c r="O31" s="1"/>
  <c r="N32" s="1"/>
  <c r="O32" s="1"/>
  <c r="O33" s="1"/>
  <c r="O34" s="1"/>
  <c r="N35" s="1"/>
  <c r="O35" s="1"/>
  <c r="O36" s="1"/>
  <c r="O37" s="1"/>
  <c r="N38" s="1"/>
  <c r="O38" s="1"/>
  <c r="O39" s="1"/>
  <c r="O40" s="1"/>
  <c r="N41" s="1"/>
  <c r="O41" s="1"/>
  <c r="O42" s="1"/>
  <c r="O43" s="1"/>
  <c r="N44" s="1"/>
  <c r="O44" s="1"/>
  <c r="O45" s="1"/>
  <c r="O46" s="1"/>
  <c r="N47" s="1"/>
  <c r="O47" s="1"/>
  <c r="O48" s="1"/>
  <c r="O49" s="1"/>
  <c r="O50" s="1"/>
  <c r="O51" s="1"/>
  <c r="O52" s="1"/>
  <c r="N53" s="1"/>
  <c r="O53" s="1"/>
  <c r="O54" s="1"/>
  <c r="O55" s="1"/>
  <c r="O56" s="1"/>
  <c r="O57" s="1"/>
  <c r="O58" s="1"/>
  <c r="N59" s="1"/>
  <c r="O59" s="1"/>
  <c r="O60" s="1"/>
  <c r="O61" s="1"/>
  <c r="O62" s="1"/>
  <c r="O63" s="1"/>
  <c r="O64" s="1"/>
  <c r="N65" s="1"/>
  <c r="O65" s="1"/>
  <c r="O66" s="1"/>
  <c r="O67" s="1"/>
  <c r="N68" s="1"/>
  <c r="O68" s="1"/>
  <c r="O69" s="1"/>
  <c r="O70" s="1"/>
  <c r="N71" s="1"/>
  <c r="O71" s="1"/>
  <c r="O72" s="1"/>
  <c r="O73" s="1"/>
  <c r="N74" s="1"/>
  <c r="O74" s="1"/>
  <c r="O75" s="1"/>
  <c r="O76" s="1"/>
  <c r="O77" s="1"/>
  <c r="O78" s="1"/>
  <c r="O79" s="1"/>
  <c r="O80" s="1"/>
  <c r="O81" s="1"/>
  <c r="O82" s="1"/>
  <c r="N83" s="1"/>
  <c r="O83" s="1"/>
  <c r="O84" s="1"/>
  <c r="O85" s="1"/>
  <c r="N86" s="1"/>
  <c r="O86" s="1"/>
  <c r="O87" s="1"/>
  <c r="O88" s="1"/>
  <c r="O89" s="1"/>
  <c r="O90" s="1"/>
  <c r="O91" s="1"/>
  <c r="N92" s="1"/>
  <c r="O92" s="1"/>
  <c r="O93" s="1"/>
  <c r="O94" s="1"/>
  <c r="N95" s="1"/>
  <c r="O95" s="1"/>
  <c r="O96" s="1"/>
  <c r="O97" s="1"/>
  <c r="N98" s="1"/>
  <c r="O98" s="1"/>
  <c r="O99" s="1"/>
  <c r="O100" s="1"/>
  <c r="N101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N113" s="1"/>
  <c r="O113" s="1"/>
  <c r="O114" s="1"/>
  <c r="O115" s="1"/>
  <c r="O116" s="1"/>
  <c r="O117" s="1"/>
  <c r="O118" s="1"/>
  <c r="N119" s="1"/>
  <c r="O119" s="1"/>
  <c r="O120" s="1"/>
  <c r="O121" s="1"/>
  <c r="N122" s="1"/>
  <c r="O122" s="1"/>
  <c r="O123" s="1"/>
  <c r="O124" s="1"/>
  <c r="N125" s="1"/>
  <c r="O125" s="1"/>
  <c r="O126" s="1"/>
  <c r="O127" s="1"/>
  <c r="N128" s="1"/>
  <c r="O128" s="1"/>
  <c r="O129" s="1"/>
  <c r="O130" s="1"/>
  <c r="O131" s="1"/>
  <c r="O132" s="1"/>
  <c r="O133" s="1"/>
  <c r="N134" s="1"/>
  <c r="O134" s="1"/>
  <c r="O135" s="1"/>
  <c r="O136" s="1"/>
  <c r="O137" s="1"/>
  <c r="O138" s="1"/>
  <c r="O139" s="1"/>
  <c r="N140" s="1"/>
  <c r="O140" s="1"/>
  <c r="O141" s="1"/>
  <c r="O142" s="1"/>
  <c r="N143" s="1"/>
  <c r="O143" s="1"/>
  <c r="O144" s="1"/>
  <c r="O145" s="1"/>
  <c r="N146" s="1"/>
  <c r="O146" s="1"/>
  <c r="O147" s="1"/>
  <c r="O148" s="1"/>
  <c r="N149" s="1"/>
  <c r="O149" s="1"/>
  <c r="O150" s="1"/>
  <c r="O151" s="1"/>
  <c r="N152" s="1"/>
  <c r="O152" s="1"/>
  <c r="O153" s="1"/>
  <c r="O154" s="1"/>
  <c r="N155" s="1"/>
  <c r="O155" s="1"/>
  <c r="O156" s="1"/>
  <c r="O157" s="1"/>
  <c r="N158" s="1"/>
  <c r="O158" s="1"/>
  <c r="O159" s="1"/>
  <c r="O160" s="1"/>
  <c r="N161" s="1"/>
  <c r="O161" s="1"/>
  <c r="O162" s="1"/>
  <c r="O163" s="1"/>
  <c r="N164" s="1"/>
  <c r="O164" s="1"/>
  <c r="O165" s="1"/>
  <c r="O166" s="1"/>
  <c r="N167" s="1"/>
  <c r="O167" s="1"/>
  <c r="O168" s="1"/>
  <c r="O169" s="1"/>
  <c r="N170" s="1"/>
  <c r="O170" s="1"/>
  <c r="O171" s="1"/>
  <c r="O172" s="1"/>
  <c r="N173" s="1"/>
  <c r="O173" s="1"/>
  <c r="O174" s="1"/>
  <c r="O175" s="1"/>
  <c r="N176" s="1"/>
  <c r="O176" s="1"/>
  <c r="O177" s="1"/>
  <c r="O178" s="1"/>
  <c r="N179" s="1"/>
  <c r="O179" s="1"/>
  <c r="O180" s="1"/>
  <c r="O181" s="1"/>
  <c r="N182" s="1"/>
  <c r="O182" s="1"/>
  <c r="O183" s="1"/>
  <c r="O184" s="1"/>
  <c r="O185" s="1"/>
  <c r="O186" s="1"/>
  <c r="O187" s="1"/>
  <c r="N188" s="1"/>
  <c r="O188" s="1"/>
  <c r="O189" s="1"/>
  <c r="O190" s="1"/>
  <c r="N191" s="1"/>
  <c r="O191" s="1"/>
  <c r="O192" s="1"/>
  <c r="O193" s="1"/>
  <c r="N194" s="1"/>
  <c r="O194" s="1"/>
  <c r="O195" s="1"/>
  <c r="O196" s="1"/>
  <c r="O197" s="1"/>
  <c r="O198" s="1"/>
  <c r="O199" s="1"/>
  <c r="N200" s="1"/>
  <c r="O200" s="1"/>
  <c r="O201" s="1"/>
  <c r="O202" s="1"/>
  <c r="N203" s="1"/>
  <c r="O203" s="1"/>
  <c r="O204" s="1"/>
  <c r="O205" s="1"/>
  <c r="N206" s="1"/>
  <c r="O206" s="1"/>
  <c r="O207" s="1"/>
  <c r="O208" s="1"/>
  <c r="N209" s="1"/>
  <c r="O209" s="1"/>
  <c r="O210" s="1"/>
  <c r="O211" s="1"/>
  <c r="O212" s="1"/>
  <c r="O213" s="1"/>
  <c r="O214" s="1"/>
  <c r="O215" s="1"/>
  <c r="O216" s="1"/>
  <c r="O217" s="1"/>
  <c r="N218" s="1"/>
  <c r="O218" s="1"/>
  <c r="O219" s="1"/>
  <c r="O220" s="1"/>
  <c r="N221" s="1"/>
  <c r="O221" s="1"/>
  <c r="O222" s="1"/>
  <c r="O223" s="1"/>
  <c r="N224" s="1"/>
  <c r="O224" s="1"/>
  <c r="O225" s="1"/>
  <c r="O226" s="1"/>
  <c r="O227" s="1"/>
  <c r="O228" s="1"/>
  <c r="O229" s="1"/>
  <c r="N230" s="1"/>
  <c r="O230" s="1"/>
  <c r="O231" s="1"/>
  <c r="O232" s="1"/>
  <c r="N233" s="1"/>
  <c r="O233" s="1"/>
  <c r="O234" s="1"/>
  <c r="O235" s="1"/>
  <c r="N236" s="1"/>
  <c r="O236" s="1"/>
  <c r="O237" s="1"/>
  <c r="O238" s="1"/>
  <c r="N239" s="1"/>
  <c r="O239" s="1"/>
  <c r="O240" s="1"/>
  <c r="O241" s="1"/>
  <c r="N242" s="1"/>
  <c r="O242" s="1"/>
  <c r="O243" s="1"/>
  <c r="O244" s="1"/>
  <c r="N245" s="1"/>
  <c r="O245" s="1"/>
  <c r="O246" s="1"/>
  <c r="O247" s="1"/>
  <c r="N248" s="1"/>
  <c r="O248" s="1"/>
  <c r="O249" s="1"/>
  <c r="O250" s="1"/>
  <c r="N251" s="1"/>
  <c r="O251" s="1"/>
  <c r="O252" s="1"/>
  <c r="O253" s="1"/>
  <c r="N254" s="1"/>
  <c r="O254" s="1"/>
  <c r="O255" s="1"/>
  <c r="O256" s="1"/>
  <c r="N257" s="1"/>
  <c r="O257" s="1"/>
  <c r="O258" s="1"/>
  <c r="O259" s="1"/>
  <c r="N260" s="1"/>
  <c r="O260" s="1"/>
  <c r="O261" s="1"/>
  <c r="O262" s="1"/>
  <c r="N263" s="1"/>
  <c r="O263" s="1"/>
  <c r="O264" s="1"/>
  <c r="O265" s="1"/>
  <c r="N266" s="1"/>
  <c r="O266" s="1"/>
  <c r="O267" s="1"/>
  <c r="O268" s="1"/>
  <c r="N269" s="1"/>
  <c r="O269" s="1"/>
  <c r="O270" s="1"/>
  <c r="O271" s="1"/>
  <c r="O272" s="1"/>
  <c r="O273" s="1"/>
  <c r="O274" s="1"/>
  <c r="N275" s="1"/>
  <c r="O275" s="1"/>
  <c r="O276" s="1"/>
  <c r="O277" s="1"/>
  <c r="N278" s="1"/>
  <c r="O278" s="1"/>
  <c r="O279" s="1"/>
  <c r="O280" s="1"/>
  <c r="N281" s="1"/>
  <c r="O281" s="1"/>
  <c r="O282" s="1"/>
  <c r="O283" s="1"/>
  <c r="N284" s="1"/>
  <c r="O284" s="1"/>
  <c r="O285" s="1"/>
  <c r="O286" s="1"/>
  <c r="N287" s="1"/>
  <c r="O287" s="1"/>
  <c r="O288" s="1"/>
  <c r="O289" s="1"/>
  <c r="N290" s="1"/>
  <c r="O290" s="1"/>
  <c r="O291" s="1"/>
  <c r="O292" s="1"/>
  <c r="O293" s="1"/>
  <c r="O294" s="1"/>
  <c r="O295" s="1"/>
  <c r="N296" s="1"/>
  <c r="O296" s="1"/>
  <c r="O297" s="1"/>
  <c r="O298" s="1"/>
  <c r="N299" s="1"/>
  <c r="O299" s="1"/>
  <c r="O300" s="1"/>
  <c r="O301" s="1"/>
  <c r="O302" s="1"/>
  <c r="O303" s="1"/>
  <c r="O304" s="1"/>
  <c r="N305" s="1"/>
  <c r="O305" s="1"/>
  <c r="O306" s="1"/>
  <c r="O307" s="1"/>
  <c r="N308" s="1"/>
  <c r="O308" s="1"/>
  <c r="O309" s="1"/>
  <c r="O310" s="1"/>
  <c r="N311" s="1"/>
  <c r="O311" s="1"/>
  <c r="O312" s="1"/>
  <c r="O313" s="1"/>
  <c r="N314" s="1"/>
  <c r="O314" s="1"/>
  <c r="O315" s="1"/>
  <c r="O316" s="1"/>
  <c r="N317" s="1"/>
  <c r="O317" s="1"/>
  <c r="O318" s="1"/>
  <c r="O319" s="1"/>
  <c r="O320" s="1"/>
  <c r="O321" s="1"/>
  <c r="O322" s="1"/>
  <c r="N323" s="1"/>
  <c r="O323" s="1"/>
  <c r="O324" s="1"/>
  <c r="O325" s="1"/>
  <c r="N326" s="1"/>
  <c r="O326" s="1"/>
  <c r="O327" s="1"/>
  <c r="O328" s="1"/>
  <c r="N329" s="1"/>
  <c r="O329" s="1"/>
  <c r="O330" s="1"/>
  <c r="O331" s="1"/>
  <c r="N332" s="1"/>
  <c r="O332" s="1"/>
  <c r="O333" s="1"/>
  <c r="O334" s="1"/>
  <c r="N335" s="1"/>
  <c r="O335" s="1"/>
  <c r="O336" s="1"/>
  <c r="O337" s="1"/>
  <c r="N338" s="1"/>
  <c r="O338" s="1"/>
  <c r="O339" s="1"/>
  <c r="O340" s="1"/>
  <c r="N341" s="1"/>
  <c r="O341" s="1"/>
  <c r="O342" s="1"/>
  <c r="O343" s="1"/>
  <c r="N344" s="1"/>
  <c r="O344" s="1"/>
  <c r="O345" s="1"/>
  <c r="O346" s="1"/>
  <c r="O347" s="1"/>
  <c r="O348" s="1"/>
  <c r="O349" s="1"/>
  <c r="N350" s="1"/>
  <c r="O350" s="1"/>
  <c r="O351" s="1"/>
  <c r="O352" s="1"/>
  <c r="O353" s="1"/>
  <c r="O354" s="1"/>
  <c r="O355" s="1"/>
  <c r="N356" s="1"/>
  <c r="O356" s="1"/>
  <c r="O357" s="1"/>
  <c r="O358" s="1"/>
  <c r="N359" s="1"/>
  <c r="O359" s="1"/>
  <c r="O360" s="1"/>
  <c r="O361" s="1"/>
  <c r="N362" s="1"/>
  <c r="O362" s="1"/>
  <c r="O363" s="1"/>
  <c r="O364" s="1"/>
  <c r="N365" s="1"/>
  <c r="O365" s="1"/>
  <c r="O366" s="1"/>
  <c r="O367" s="1"/>
  <c r="N368" s="1"/>
  <c r="O368" s="1"/>
  <c r="O369" s="1"/>
  <c r="O370" s="1"/>
  <c r="N371" s="1"/>
  <c r="O371" s="1"/>
  <c r="O372" s="1"/>
  <c r="O373" s="1"/>
  <c r="N374" s="1"/>
  <c r="O374" s="1"/>
  <c r="O375" s="1"/>
  <c r="O376" s="1"/>
  <c r="O377" s="1"/>
  <c r="O378" s="1"/>
  <c r="O379" s="1"/>
  <c r="N380" s="1"/>
  <c r="O380" s="1"/>
  <c r="O381" s="1"/>
  <c r="O382" s="1"/>
  <c r="N383" s="1"/>
  <c r="O383" s="1"/>
  <c r="O384" s="1"/>
  <c r="O385" s="1"/>
  <c r="N16"/>
  <c r="N18"/>
  <c r="N22"/>
  <c r="N24"/>
  <c r="N28"/>
  <c r="N30"/>
  <c r="N34"/>
  <c r="N36"/>
  <c r="N40"/>
  <c r="N42"/>
  <c r="N46"/>
  <c r="N78"/>
  <c r="N82"/>
  <c r="N90"/>
  <c r="N94"/>
  <c r="N102"/>
  <c r="N106"/>
  <c r="N110"/>
  <c r="N114"/>
  <c r="N118"/>
  <c r="N126"/>
  <c r="N130"/>
  <c r="N138"/>
  <c r="N142"/>
  <c r="N150"/>
  <c r="N154"/>
  <c r="N162"/>
  <c r="N166"/>
  <c r="N174"/>
  <c r="N178"/>
  <c r="N186"/>
  <c r="N190"/>
  <c r="N198"/>
  <c r="N202"/>
  <c r="N210"/>
  <c r="N214"/>
  <c r="N222"/>
  <c r="N226"/>
  <c r="B20" i="2"/>
  <c r="B21" s="1"/>
</calcChain>
</file>

<file path=xl/connections.xml><?xml version="1.0" encoding="utf-8"?>
<connections xmlns="http://schemas.openxmlformats.org/spreadsheetml/2006/main">
  <connection id="1" name="statistics11111" type="6" refreshedVersion="3" background="1" saveData="1">
    <textPr codePage="850" sourceFile="C:\Users\terry\Desktop\statistics.txt" thousands=".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atistics2111" type="6" refreshedVersion="3" background="1" saveData="1">
    <textPr codePage="850" sourceFile="C:\Users\terry\Desktop\statistics.txt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<sst xmlns="http://schemas.openxmlformats.org/spreadsheetml/2006/main" count="1667" uniqueCount="856">
  <si>
    <t>DISTRITO CAPITAL</t>
  </si>
  <si>
    <t>CARACAS</t>
  </si>
  <si>
    <t>LA RINCONADA "SECTOR C"</t>
  </si>
  <si>
    <t>LA RINCONADA</t>
  </si>
  <si>
    <t>INVERSIONES MACUARITO, C.A.</t>
  </si>
  <si>
    <t>C.H. LA OZAPERA. AV. PICHINCHA CON GUAICAIPURO. EL ROSAL. CARACAS CARACAS</t>
  </si>
  <si>
    <t>C.H FLOR DEL LLANO C.A</t>
  </si>
  <si>
    <t>SEGUNDA TRANSVERSAL DE BELLO MONTE, A 3 CUADRAS DE C.C EL RECREO, LOCAL G-5 MESÓN VALENCIANO.CARACAS.</t>
  </si>
  <si>
    <t>C.H. INV. REY TORRES, C.A.</t>
  </si>
  <si>
    <t>CALLE 1 Y 2, C.C. USLAR, NIVEL MEZZANINA, LOCAL N° 17, URB. MONTALBÁN. CARACAS. CARACAS</t>
  </si>
  <si>
    <t>CENTRO HIPICO LA RULETA</t>
  </si>
  <si>
    <t>CC. DARWICH PISO 2 ÚNICO LOCAL, REDOMA RUIS PINEDA. CARICUAO CARACAS</t>
  </si>
  <si>
    <t>CLUB BILLAR DE ORO R D, C.A</t>
  </si>
  <si>
    <t>SABANA GRANDE, EDF. RADIO CITY, PISO 2, CARACAS CARACAS CARACAS</t>
  </si>
  <si>
    <t>BAR RESTAURANT VALLE CITY, C.A</t>
  </si>
  <si>
    <t>AV. INTERCOMUNAL DEL VALLE, ENTRE CALLE 11 Y 14 LOCAL 60-62. CARACAS</t>
  </si>
  <si>
    <t>FUENTE DE SODA ACUARELA, C.A</t>
  </si>
  <si>
    <t>AV.PPALURB.SAN LUIS CCSAN LUIS</t>
  </si>
  <si>
    <t>ESMERALDA R. F Y ASOCIADOS</t>
  </si>
  <si>
    <t>AV. SIMÓN BOLÍVAR C-C ESMERALDA EDIF. ESMERALDA PISO P.B. LOCAL A Y B URB. LOS MAGALLANES DE CATIA. PARROQUIA SUCRE MUNICIPIO LIBERTADO. CARACAS - DTTO. CAPITAL CARACAS</t>
  </si>
  <si>
    <t>LUISA GARCIA DE MILLAN</t>
  </si>
  <si>
    <t>ESQUINA ALTAGRACIA Y SALAS, EDIFICIO LUISA , PANADERÍA ALTAGRACIA CARACAS CARACAS</t>
  </si>
  <si>
    <t>BAR RESTAURANT CORONAS, C.A</t>
  </si>
  <si>
    <t>ENTRE LAS ESQUINAS CASACOIMA A HORNO NEGRO, EDIF EL CARMEN, LOCAL A QUINTA CRESPO, PARRQ. SAN JUAN</t>
  </si>
  <si>
    <t>LA TABERNA DEL HERREÑO C.A.</t>
  </si>
  <si>
    <t>AV LOS SALIAS, CC DON BLAS, EDIF EL CINE, NIVEL PB, LOCAL 1, SECTOR CENTOR DON BLAS, LOS TEQUES, ESTADO MIRANDA.</t>
  </si>
  <si>
    <t>INVERSIONES EL VIEJO POOL C.A</t>
  </si>
  <si>
    <t>CARRETERA DE EL JUNQUITO, KM 4, A 100 METROS DE LA ALCABALA CARACAS</t>
  </si>
  <si>
    <t>LA MANSION DE ALTAGRACIA, C.A.</t>
  </si>
  <si>
    <t>AV. NORTE 4, ESQUINA DE CUÑO A CAJA DE AGUA, EDIFICIO VANGUARDIA LOCAL 344 A MEDIA CUADRA DEL MINISTERIO DE EDUCACIÓN. LOCAL LA MANSIÓN DE ALTAGRACIA. CARACAS</t>
  </si>
  <si>
    <t>BAR REST. SPORT BOOK MIRANDA</t>
  </si>
  <si>
    <t>AV. LECUNA LECUNA EDIF. METROPOLITANO PISO SOTANO, LOCAL SOTANO. SECTOR EL SILENCIO. MUNICIPIO LIBARTADOR, DTO. CAPITAL CARACAS</t>
  </si>
  <si>
    <t>C.H EL RINCON DEL VALLE</t>
  </si>
  <si>
    <t>CENTRO COMERCIAL EL VALLE, NIVEL AVENIDA, LOCAL A14. EL RINCÓN DEL VALLE. CARACAS</t>
  </si>
  <si>
    <t>INVERSIONES MIRANSIL C.A</t>
  </si>
  <si>
    <t>AV. URDANETA ESQUINA CALERO A CHIMBORAZO, LOCAL C- D , LA CANDELARIA , CARACAS</t>
  </si>
  <si>
    <t>ANIBAL RAFAEL MONTES CALZADILL</t>
  </si>
  <si>
    <t>AV. PINCIPAL DE LA LAGUNA, LOCAL B , SELLADO 5 Y 6 LA LAGUNA , FRENTE AL HOSPITAL MAGALLANES DE CATIA. CARACAS CARACAS</t>
  </si>
  <si>
    <t>EL TABLON DE LA CATEDRA, C.A.</t>
  </si>
  <si>
    <t>AV. UNIVERSIDAD, DIAGONAL AL BANCO VENEZUELA, CENTRO CARACAS</t>
  </si>
  <si>
    <t>CERVECERIA NAIGUATA, CA</t>
  </si>
  <si>
    <t>AV. URDANETA, ESQUINA DE PLATANAL A CANDILITO. CARACAS</t>
  </si>
  <si>
    <t>C.H FLOR DEL PRADO</t>
  </si>
  <si>
    <t>AV. ROOSELVET CRUCE CON CALLE ARISMENDI.PRADO DE MARIA. CARACAS</t>
  </si>
  <si>
    <t>COMERCIAL CABOL, C.A.</t>
  </si>
  <si>
    <t>CALLE 9 CON CALLE 5, ZONA INDUSTRIAL LA URBINA, EDF. MARTE PB, LOCALES 2,3 Y 4. CARACAS CARACAS</t>
  </si>
  <si>
    <t>CH LA CLAVIJA, C.A.</t>
  </si>
  <si>
    <t>FINAL AVENIDA SUCRE, LOCAL 428 PLANTA ALTA, DIAGONAL A LA PLAZA SUCRE</t>
  </si>
  <si>
    <t>CLUB DEPORTIVO INCA</t>
  </si>
  <si>
    <t>AV. SANTA EDUVIGIS, QTA INCA,</t>
  </si>
  <si>
    <t>INVERSIONES LAGARCA, C.A.</t>
  </si>
  <si>
    <t>CALLE NEW YORK ENTRE MADRID Y RIO DE JANEIRO, URB. LAS MERCEDES QUINTA CRÍSBEL N° 54, PB. REST. MASTRANTO.CARACAS CARACAS CARACAS</t>
  </si>
  <si>
    <t>C.H TASCA RESTAURANT LA KATITA</t>
  </si>
  <si>
    <t>AV. LA FLORESTA C.C PRADO DE MARÍA FRENTE LAS CALLES LOS BUCARES Y LA PICA, LOCAL N° 37. FRENTE A ALUMINIOS VASALLO. CARACAS</t>
  </si>
  <si>
    <t>INVERSIONES OROPEZA, C.A.</t>
  </si>
  <si>
    <t>ESQUINA DE CASTAN, EDIF. MONTECRISTE LOCAL N° 1</t>
  </si>
  <si>
    <t>REST TRES SOLES STA BARBARA CA</t>
  </si>
  <si>
    <t>AV. INTERCOMUNAL DEL VALLE SECTOR LONGARAY LOCAL NRO. 5</t>
  </si>
  <si>
    <t>REPRESENTACIONES PLAZA J.A</t>
  </si>
  <si>
    <t>AV. PRINCIPAL DE LA URBINA, C.C LOS JARDINES, LOCAL 5, CARACAS CARACAS</t>
  </si>
  <si>
    <t>INVERSIONES ARCO DE TRIUNFO</t>
  </si>
  <si>
    <t>CIRCULO MILITAR DE LAS FUERZAS</t>
  </si>
  <si>
    <t>LUIS E. BERTONCINI SILVA</t>
  </si>
  <si>
    <t>TASCA RESTAURANT JIRAHARA, S.R.L, AV. SAN MARTIN, A 20 MTS DEL INCE DE PALO GRANDE, CERCA DE LA IGLESIA PALO GRANDE CARACAS CARACAS</t>
  </si>
  <si>
    <t>CLUB PRIVADO LA RECTA FINAL</t>
  </si>
  <si>
    <t>CALLE MADRID CON TRINIDAD, EDF. TRINIDAD, PB, LAS MERCEDES CARACAS</t>
  </si>
  <si>
    <t>EL IMPERIO DE VASCO HOTEL C.A</t>
  </si>
  <si>
    <t>CRUZ VERDE A VELASQUEZ NRO 85</t>
  </si>
  <si>
    <t>INVERSIONES SICAL, C.A.</t>
  </si>
  <si>
    <t>AV. BARALT, LLAGUNO A CUARTEL VIEJO, CASA 1635, CARMELITAS CARACAS</t>
  </si>
  <si>
    <t>GABANA KING, C.A</t>
  </si>
  <si>
    <t>AV. MIGUEL ÁNGEL CON CALLE DON JUAN, LOCAL D, EDF. LOS CUATRO HERMANOS, P.B CERVECERÍA MONTE BLANCO C.A. COLINAS DE BELLO MONTE. CARACAS</t>
  </si>
  <si>
    <t>BAR REST. SPORT BOOK BELLAGIO</t>
  </si>
  <si>
    <t>CALLE MADRID C/C NEW YORK EDIF. CARMENCITA PISO PB LOCAL ÚNICO URB. LAS MERCEDES. CARACAS (DIAGONAL A LA DISCOTECA WASSUP). CARACAS CARACAS</t>
  </si>
  <si>
    <t>RUI JOSE GONCALVEZ PINTO</t>
  </si>
  <si>
    <t>CALLE REAL LAS ADJUNTAS ENTRADA CARRETERA VIEJA LOS TEQUES, LAS ADJUNTAS, CARACAS CARACAS</t>
  </si>
  <si>
    <t>C.H EL CHOCOLATE</t>
  </si>
  <si>
    <t>AV. TAMANACO, EL ROSAL. CARACAS CARACAS</t>
  </si>
  <si>
    <t>C.H. EL MESÓN DE VASCO</t>
  </si>
  <si>
    <t>ESQUINA PADRE SIERRA AL FTE. DEL CONGRESO. EL SILENCIO. CARACAS CARACAS</t>
  </si>
  <si>
    <t>B. R. F. DE S. STO DOMINGO,C.A</t>
  </si>
  <si>
    <t>C ARGENTINA 3ERA AV. Nº 168 PB</t>
  </si>
  <si>
    <t>CERVECERIA REST COSTA 3,C.A.</t>
  </si>
  <si>
    <t>KM. 2 DEL JUNQUITO. SECTOR BOQUERONCITO BRISAS DE PROPATRIA, CARACAS. C.H. CERVECERIA REST. COSTA 3, C.A. CARACAS</t>
  </si>
  <si>
    <t>COMERCIAL PIÑA DULCE, C.A.</t>
  </si>
  <si>
    <t>CALLE PANAMERICANA ENTRE BOULEVARD ESPAÑA Y ARGENTINA, EDF. PIÑA CARACAS</t>
  </si>
  <si>
    <t>CARLOS ARMANDO LACHICA MALPICA</t>
  </si>
  <si>
    <t>C.C. UNICO PLANTA BAJA, FUENTE DE SODA REST. EL SEMÁFORO, EL ROSAL CARACAS CARACAS</t>
  </si>
  <si>
    <t>FTE DE SODA REST. EL SEMAFORO</t>
  </si>
  <si>
    <t>AVENIDA TAMANACO CON AVENIDA CASANOVA FINAL URBANIZACIÓN EL ROSAL CENTRO COMERCIAL ÚNICO LOCALES 9 Y 10.CARACAS. CARACAS CARACAS</t>
  </si>
  <si>
    <t>POOL MANIA CAFE FAMILY POOL</t>
  </si>
  <si>
    <t>AV. SUCRE C.C. OESTE, LOCAL C41, CATIA CARACAS</t>
  </si>
  <si>
    <t>COMERCIAL SIMANO, C.A.</t>
  </si>
  <si>
    <t>HAWAII KAII, AVENIDA LEONARDO DA VINCI, EDIF. PIGALLE. SÓTANO, BELLO MONTE, DTO. CAPITAL. CARACAS CARACAS</t>
  </si>
  <si>
    <t>DUBAI RACER SPORT BOOK C.A.</t>
  </si>
  <si>
    <t>AV. RÍO CAURA C.C CONCRESA NIVEL PP LOCAL 219 URB. PRADOS DEL ESTE. CARACAS - EDO. MIRANDA. CARACAS CARACAS</t>
  </si>
  <si>
    <t>EL COLLAO PIZZERIA B Y POOL CA</t>
  </si>
  <si>
    <t>2DA AV. PROPATRIA, ENTRE 5TA Y 6TA CALLE, EDF ·33 PISO 1, LOCAL 1, FRENTE A LA ESTACIÓN METRO DE PROPATRIA, CARACAS</t>
  </si>
  <si>
    <t>BAR Y LUNCH CARIBE, C.A.</t>
  </si>
  <si>
    <t>BAR LUCH CARIBE C.A, ESQ. DE SAMURO A PAJARO, TORRE PRINCIPAL, LOCAL A, AV. ESTE 8. CERCA DEL PALACIO DE JUSTICIA SANTA ROSALIA CARACAS</t>
  </si>
  <si>
    <t>SALVADOR MEDINA MEDINA</t>
  </si>
  <si>
    <t>C.C. CAURIMARE FRENTE AL BOULEVAR RAUL LEONI. CAURIMARE, FUENTE DE SODA BIMBO CARACAS CARACAS</t>
  </si>
  <si>
    <t>C.H. BAR REST AG LOT EL FARAON</t>
  </si>
  <si>
    <t>EDF. RESIDENCIAS BARRILITO, AV. ESTE O PARADERO A CERVECERÍA LA CANDELARIA, FRENTE A LA CRUZ ROJA. CARACAS</t>
  </si>
  <si>
    <t>HURACAN DAVID SPORT BOOK</t>
  </si>
  <si>
    <t>AV. VOLLMER CON AV. CARACAS</t>
  </si>
  <si>
    <t>TASCA LAS ANTILLAS, C.A.</t>
  </si>
  <si>
    <t>AV. SUR 4, ESQUINA PUENTE SOUBLETTE A DOLORES, LOCAL BAR Y RESTAURANTE Nº S/N, URB. SANTA TERESA, CARACAS DISTRITO CAPITAL</t>
  </si>
  <si>
    <t>JOHN RAFAEL LERMES</t>
  </si>
  <si>
    <t>AV. SUCRE, CALLE REAL EL REFUGIO, ALTA VISTA, LOCAL CASA · 75. CARACAS CARACAS</t>
  </si>
  <si>
    <t>INVERSIONES PORTUENSE C.A</t>
  </si>
  <si>
    <t>AV. LOS CARMENES CON 3ERA TRANSVERSAL EL CEMENTERIO CARACAS</t>
  </si>
  <si>
    <t>C.H. NAR DAI POOL DE CHICHO</t>
  </si>
  <si>
    <t>AV. PRINCIPAL DE CARICUAO, C.C PROCAL 1, PLANTA ALTA, NO. 23, SECTOR UD-6B FRENTE AL SEGURO SOCIAL UD5, CARICUAO CARACAS</t>
  </si>
  <si>
    <t>BAR REST. LA TASCA DE PEDRO CA</t>
  </si>
  <si>
    <t>AV. PAEZ REST. EL TORREON, URB. EL PARAISO, MUNICIPIO LIBERTADOR, DISTRITO CAPITAL</t>
  </si>
  <si>
    <t>TASCA BRISA DE LOS JARDINE</t>
  </si>
  <si>
    <t>AV. INTERCOMUNAL DEL VALLE, SECTOR LANGARAY LOCAL 6 CARACAS</t>
  </si>
  <si>
    <t>INVERSIONES HORABAWI, C.A</t>
  </si>
  <si>
    <t>AV QUITO, EDIF. HOMERO P.B LOCAL C, URB. LOS CAOBOS PARQUE EL RECREO</t>
  </si>
  <si>
    <t>CLUB HÍPICO EL EURO, S.A.</t>
  </si>
  <si>
    <t>URBANIZACIÓN EL CONDE LOCAL # 72 CALLE SUR 15 PARROQUIA SAN AGUSTÍN CARACAS</t>
  </si>
  <si>
    <t>PASCUAL JOSÉ CONTRERAS</t>
  </si>
  <si>
    <t>CIRCULO MILITAR, CAFETERIA CIRCULOS CAFÉ LOS PRÓCERES, PARTE DE ABAJO DEL HOTEL DEL CIRCULO MILITAR DONDE ESTÁ EL BOULEVAR CARACAS CARACAS</t>
  </si>
  <si>
    <t>HIPODROMO LA RINCONADA</t>
  </si>
  <si>
    <t>EDIF SEDE DEL INH</t>
  </si>
  <si>
    <t>INVERSIONES MAYORALTYS</t>
  </si>
  <si>
    <t>AV. PICHINCHE CRUCE CONTAMANACO LOCAL 11-21 REST. LA CAPITANA EL ROSAL. FRENTE ALA PASTELERÍA LAS NIEVES. MUNICIPIO CHACAO CARACAS CARACAS</t>
  </si>
  <si>
    <t>INVERSIONES MANPLAFER, C.A.</t>
  </si>
  <si>
    <t>AV. LUCAS MANZANO, QTA. MORELBA, CASA DEL TELEGRAFISTA, AL LADO DE FONDO COMÚN. EL PARAISO CARACAS</t>
  </si>
  <si>
    <t>INVERSIONES 131291 6TA VALIDA</t>
  </si>
  <si>
    <t>AV. INTERCOMUNAL DEL VALLE C.C EL VALLE NIVEL 9 PROFESIONAL, LOCAL PR-1. CARACAS.</t>
  </si>
  <si>
    <t>INV. INTERNACIONAL PARADISE</t>
  </si>
  <si>
    <t>CALLE LOS LIBERALES CON AV. EL PARAISO, QUINTA DROP SHOP LOCAL B-A CARACAS</t>
  </si>
  <si>
    <t>C.H MACARACUAY PLAZA</t>
  </si>
  <si>
    <t>CENTRO INDUSTRIAL N-3 1ERA. TRANSVERSAL LOS CORTIJOS DE LOURDES EDF. MISTER PANTS PB. CARACAS CARACAS</t>
  </si>
  <si>
    <t>ROCINANTE, C.A.</t>
  </si>
  <si>
    <t>AV. SUR 4 ESQUINA DE ALTAGRACIA A SALAS, EDF. LUISA LOCAL 7. SECTOR ALTAGRACIA. PUNTO DE REFERENCIA: BCV. CARACAS</t>
  </si>
  <si>
    <t>CORAL GAMES N.V.</t>
  </si>
  <si>
    <t>LANDHUIS BRIEVENGAT CARACAS CARACAS</t>
  </si>
  <si>
    <t>LA RINCONADA "SECTOR B"</t>
  </si>
  <si>
    <t>1 CARACAS CARACAS</t>
  </si>
  <si>
    <t>C.H TRICAMPEON</t>
  </si>
  <si>
    <t>CALLE MADRID ENTRE CARONÍ Y NEW YORK, QUINTA GLOISA, URB. LAS MERCEDES, BARUTA, FRENTE AL REST. ILL CASTELLO Y EL HERFORD GRILL CARACAS CARACAS</t>
  </si>
  <si>
    <t>CH REST EL CASTILLO DE ALLEPO</t>
  </si>
  <si>
    <t>AV PAEZ QUINTA SAN ANTONIO, LO</t>
  </si>
  <si>
    <t>C.H. INV SERRAO Y GONZALEZ C.A</t>
  </si>
  <si>
    <t>C.H. SERRAO Y GONZALEZ, ESQ. DE SAN ENRIQUE AV. FUERZAS ARMADAS, SAN JOSÉ CARACAS</t>
  </si>
  <si>
    <t>CONSORTIUM 20/20, C.A</t>
  </si>
  <si>
    <t>AV. PRINCIPAL DE LA CARLOTA EDF. LA CARLOTA P.B LOCAL NRO 1</t>
  </si>
  <si>
    <t>HOTELERIA SUDAMERIS C.A</t>
  </si>
  <si>
    <t>AV. FUERZA ARMADA, ESQ PLAZA ESPAÑA A SOCORRO, EDIF ATENAS PARRQ CANDELARIA</t>
  </si>
  <si>
    <t>C.H MIRANDA</t>
  </si>
  <si>
    <t>AV. INDEPENDENCIA LOCAL 7 FRENTE AL BANCO PROVINCIAL.LOS TEQUES. CARACAS CARACAS</t>
  </si>
  <si>
    <t>INVERSIONES PARADISO 21 C.A</t>
  </si>
  <si>
    <t>CALLEJÓN MACHADO, CLUB GUARDIA NACIONAL TASCA SELVA. EL PARAISO. CARACAS CARACAS</t>
  </si>
  <si>
    <t>PIZZERIA MIX-MAX C.A.</t>
  </si>
  <si>
    <t>AV.VERACRUZ EDIF.TAMACA PB# 2</t>
  </si>
  <si>
    <t>FRANKLIN LEON HERNANDEZ GUARET</t>
  </si>
  <si>
    <t>HIPODROMO CARACAS CARACAS CARACAS</t>
  </si>
  <si>
    <t>SELF SERVICE LA BOLOÑESE, C.A.</t>
  </si>
  <si>
    <t>CALLE 9, EDIF. REX PLANTA BAJA, LA URBINA, CARACAS</t>
  </si>
  <si>
    <t>OSCAR V.R. IMPORT, C.A</t>
  </si>
  <si>
    <t>TASCA REST. LA PROVIDENCIA, 6TA AV. DE CATIA, ESQ. PERU N° 24 URB. NVA, CARACAS</t>
  </si>
  <si>
    <t>C.H. BAR RESTAURANT KIBBE STEA</t>
  </si>
  <si>
    <t>SECTOR FILAS DE MARICHE, SECTOR EL LIMONCITO, KM8 LOCAL 2B, CERCA DEL MAC DONALDS CARACAS CARACAS</t>
  </si>
  <si>
    <t>GORDON HUGO DAVIDSON</t>
  </si>
  <si>
    <t>AVENIDA PÁEZ CON CALLE ARISMENDI FRENTE A LAS NACIONES UNIDAS, AL LADO DE RADIO CARACAS RADIO, RESTAURANT LOS POCITOS CARACAS CARACAS</t>
  </si>
  <si>
    <t>INVERSIONES KLICK CLUB, C.A.</t>
  </si>
  <si>
    <t>URB. LA ROSALEDA SUR, KM. 16, CARRETERA PANAMERICANA, C.C. LA CASONA, SECTOR QUE UNE LA CIUDAD DE CARACAS CON LOS TEQUES CARACAS CARACAS</t>
  </si>
  <si>
    <t>BAR REST. EL TIGRE C.A</t>
  </si>
  <si>
    <t>CALLE 1 DE VISTA ALEGRE EDF. EL TIGRE, ENTRE LA ESTACIÓN DE GASOLINA VISTA ALEGRE Y BELLA VISTA CARACAS</t>
  </si>
  <si>
    <t>C.H LAS TERRAZAS DE THAYLY</t>
  </si>
  <si>
    <t>AV PRINCIPAL DE PALO VERDE, CALLE LA INDUSTRIA, C.C PALO VERDE, NIVEL 5, LOCAL N K-137-K1418</t>
  </si>
  <si>
    <t>HOTEL TAMUNANGUE, C.A</t>
  </si>
  <si>
    <t>KM. 18, EL JUNQUITO, AL LADO DEL REY DE LOS GOLFEADOS. CARACAS</t>
  </si>
  <si>
    <t>BAR RESTAURANT FERRENQUIN C A</t>
  </si>
  <si>
    <t>ESQUINA DE FERRENQUIN, EDF. FERRENQUIN, LOCALES B Y C, PB, LA CANDELARIA CARACAS</t>
  </si>
  <si>
    <t>BAR RESTAURANT PONTADOSOL, C.A</t>
  </si>
  <si>
    <t>AV URDANETA ESTE ESQ. ANIMAS A PLATANAL, LOCAL NO. 77-2, URB LA CANDELARIA, FRENTE AL MINISTERIO DE INTERIOR Y JUSTICIA CARACAS</t>
  </si>
  <si>
    <t>KIOSKO EL ROSARIO</t>
  </si>
  <si>
    <t>CALLE ATRÁS DE ANTIMANO, KIOSKO EL ROSARIO, CARACAS CARACAS CARACAS</t>
  </si>
  <si>
    <t>INVERSIONES OQUIHER C.A</t>
  </si>
  <si>
    <t>DIRECCIÓN NUEVA: AV. BOMPLAND,</t>
  </si>
  <si>
    <t>C.H. INVERSIONES 7-14-21, C.A.</t>
  </si>
  <si>
    <t>AV. FUERZAS ARMADAS ANTES CALLE NORTE 7, AL LADO DE LEE COOPER. CARACAS</t>
  </si>
  <si>
    <t>BELMONT PARK</t>
  </si>
  <si>
    <t>CALLE ORINOCO, QTA.MÉRIDA, LAS MERCEDES CARACAS</t>
  </si>
  <si>
    <t>MERCANTIL JADY C.A</t>
  </si>
  <si>
    <t>AV. ESTE 2 , DIAGONAL CON LA CTV, FINAL AV. LIBERTADOR , CARACAS</t>
  </si>
  <si>
    <t>INVERSIONES LAS CURIMAGUAS C.A</t>
  </si>
  <si>
    <t>AV.SUR4 DE PILITA CC PILITA #</t>
  </si>
  <si>
    <t>CERVECERIA Y REST. APOLO</t>
  </si>
  <si>
    <t>AV. PRINCIPAL LAS FUENTES, EDF. CAPRI, PB, LOCALES A Y B, URB. LAS FUENTES. EL PARAISO CARACAS</t>
  </si>
  <si>
    <t>INVERSIONES CALDAS 2011, C.A.</t>
  </si>
  <si>
    <t>CALLE REAL DE LOS FLORES DE CATIA. CASA Nº9. URB. 23 DE ENERO.PARROQUIA SUCRE</t>
  </si>
  <si>
    <t>TASCA REST MADEIRA CENTER C.A.</t>
  </si>
  <si>
    <t>CALLE REAL DE MONTESANO, LOCAL NRO S/N, SECTOR MONTESANO, MAIQUETIA, ESTADO VARGAS</t>
  </si>
  <si>
    <t>C.H REST. KING JOSSE S C.A</t>
  </si>
  <si>
    <t>NUEVA GRANADA, MINI CENTRO NUEVA GRANADA, LOCAL NRO. 5, URB. LOS ROSALES CARACAS</t>
  </si>
  <si>
    <t>ROSA G. BRICENO PERDOMO</t>
  </si>
  <si>
    <t>CENTRO COMERCIAL EUBA, CALLE 60, MONTALBÁN 2, AL PIE DE LA ESCALERA ESTE DEL C.C. NIVEL ESTACIONAMIENTO CARACAS CARACAS</t>
  </si>
  <si>
    <t>EQP ALIM EL ANGEL DE LA STE CA</t>
  </si>
  <si>
    <t>AV. SAN JUAN BOSCO CON 3ERA TRANSVERSAL DE ALTAMIRA, CENTRO COMERCIAL LA PLACETTE, P.B</t>
  </si>
  <si>
    <t>INVERSIONES DIA Y NOCHE C.A</t>
  </si>
  <si>
    <t>2DA AV. ENTRE 5TA Y 6TA TRANSVERSAL EL 1 NRO. 21 URB. PROPATRIA CARACAS</t>
  </si>
  <si>
    <t>TASCA B. Y DIV DUQUE NEGRO C.A</t>
  </si>
  <si>
    <t>AV. BARALT, ESQUINA DE A QUINTA CRESPO, EDIF. RUBEN GOMEZ, PB, A MEDIA CUADRA DEL MERCADO DE QUINTA CRESPO. CARACAS</t>
  </si>
  <si>
    <t>MARIA VICTORIA HERRERA BENET</t>
  </si>
  <si>
    <t>AV. SUCRE, EDF. PLINIUM, AL LADO DE LA BOMBA PDV, 60MTS. DE LA PASARELA DE AGUA SALUD. CATIA CARACAS CARACAS</t>
  </si>
  <si>
    <t>INVERSIONES FELISINDO C.A</t>
  </si>
  <si>
    <t>AV. FUERZAS ARMADAS SAN RAMÓN A CRUCESITA LA CANDELARIA EDFI. GRANORAL TRR B PISO 4 APTO A-45 CARACAS</t>
  </si>
  <si>
    <t>YOLANDA M SARMIENTO VILLEGAS</t>
  </si>
  <si>
    <t>AV. FRANCISCO DE MIRANDA AL LADO IZQUIERDO DE DISCO GALANA, MÓDULO 5 Y 6, CHACAO, KIOSKO CARACAS CARACAS</t>
  </si>
  <si>
    <t>CORPORACION 513 C A</t>
  </si>
  <si>
    <t>AV. LAS ACACIAS FRENTE A CONFERRI A 200 MTS. DE LA PREVISORA. SABANA GRANDE CARACAS</t>
  </si>
  <si>
    <t>CENTRO HIPICO MM Y RG, C.A</t>
  </si>
  <si>
    <t>AV. BOLÍVAR DE CATIA, ENTRE 4TA Y 5TA, LOCAL N° 39, CATIA, PARROQUIA SUCRE, MUNICIPIO LIBERTADOR, CARACAS</t>
  </si>
  <si>
    <t>RIGOBERTO PICON</t>
  </si>
  <si>
    <t>AV. LECUNA, ESQ. DE CURAMICHATE, EDF. MÓNICA, LOCAL 1, A UNA CUADRA DE LOS BOMBEROS. CARACAS CARACAS</t>
  </si>
  <si>
    <t>B. REST LA MANSION DE VASCO CA</t>
  </si>
  <si>
    <t>AV. BARALT, EDIF. CENTRO SIMON BOLIVAR, TORRE SUR, PASAJE RIO TORBES, EL SILENCIO, CARACAS, DISTRITO CAPITAL</t>
  </si>
  <si>
    <t>C.H LOS GALLOS FINOS</t>
  </si>
  <si>
    <t>AV. BOLÍVAR ENTRE CALLE REAL DE LOS MAGALLANES DE CATIA Y CALLE EL CRISTO CATIA (AL LADO DE LA FUNERARIA EL CRISTO)</t>
  </si>
  <si>
    <t>REST EL CHANCHO CON CHALECO CA</t>
  </si>
  <si>
    <t>CALLE PPAL DE MANICOMIO, PB, LOCAL 2, SECTOR EL MANICOMIO</t>
  </si>
  <si>
    <t>C. H. LA JUGADA DE CATIA</t>
  </si>
  <si>
    <t>CALLE PERÚ, ESQUINA CON SEXTA AVENIDA, LOCAL N° 24 URBANIZACIÓN, NUEVA CARACAS, CATIA, PARROQUIA SUCRE, DISTRITO CAPITAL. CARACAS</t>
  </si>
  <si>
    <t>INVERSIONES CIELO DE ORO, C.A.</t>
  </si>
  <si>
    <t>AV. SUR 4, ESQUINA PUENTE SOUBLETE A DOLORES, QUINTA CRESPO, PARROQUIA SANTA TERESA CARACAS</t>
  </si>
  <si>
    <t>BAR RESTAURANT ACAPULCO C.A</t>
  </si>
  <si>
    <t>1ERA. TRANSVERSAL ENTRE CALLE COLOMBIA Y BOULEVARD ESPAÑA, CATIA CARACAS</t>
  </si>
  <si>
    <t>RINCON DE LA COLINA</t>
  </si>
  <si>
    <t>CALLE BOMPLAND, EDIF BOMPLAND,</t>
  </si>
  <si>
    <t>INVERSIONES GUILLMARI 3000 C.A</t>
  </si>
  <si>
    <t>AV. 16 ESQ. PELAES A ALCABALA CASA NRO. 3 URB. PARROQUIA STA. ROSALÍA., FRENTE AL PARE DE SUFRIR CARACAS</t>
  </si>
  <si>
    <t>C.H. BOULEVARD PLAZA 2000</t>
  </si>
  <si>
    <t>AV SUCRE, URB. NUEVA CARACAS, ESQUINA DE LA PLAZA DE CATIA, FINAL DE LA PLAZA , CARACAS</t>
  </si>
  <si>
    <t>LA CAPOERA DEL PARAISO</t>
  </si>
  <si>
    <t>AV. JOSÉ ANTONIO PÁEZ, FRENTE A LAS QUINTAS AÉREAS. EL PARAÍSO, QUINTA. MAMY. PB, PARROQUIA EL PARAÍSO, CARACAS.</t>
  </si>
  <si>
    <t>INVERSIONES 1166-02 C.A</t>
  </si>
  <si>
    <t>AV. TRINIDAD, ENTRE CALLES PARÍS Y LONDRES, PARCELA N° 221-B, QUINTA SAN ANDRÉS. CENTRO HÍPICO XTRAINNING SPORT BAR. URB. LAS MERCEDES CARACAS CARACAS</t>
  </si>
  <si>
    <t>BAR TASCA REST LA MZNA ROJA CA</t>
  </si>
  <si>
    <t>AV 2DA AV LAS ARTIGAS CON CALLE 9 LOCAL NRO 26 URB ARTIGAS</t>
  </si>
  <si>
    <t>JUANA RODRIGUEZ DE CRUZ</t>
  </si>
  <si>
    <t>LA TRINIDAD, CENTRO COMERCIAL SOROCAIMA AL LADO DEL BANCO VENEZOLANO DE CRÉDITO. CARACAS CARACAS</t>
  </si>
  <si>
    <t>C.H. BAR REST RINCON DE TODOS</t>
  </si>
  <si>
    <t>3ERA AV. CON 4TA. CALLE DE LA URB. PROPATRIA, EDF. SAN ANTONIO PB LOCALES C Y D, FRENTE A LA FARMACIA, CASALTA CARACAS</t>
  </si>
  <si>
    <t>LA GRAN TASCA REGAL, C.A.</t>
  </si>
  <si>
    <t>DE PELOTA A ABANICO, NORTE 3, AV. URDANETA, ALTAGRACIA CARACAS</t>
  </si>
  <si>
    <t>INVERSIONES SILBARROS C A</t>
  </si>
  <si>
    <t>AV. INTERCOMUNAL DEL VALLLE C.C DE COCHE, LOCAL 6. CARACAS</t>
  </si>
  <si>
    <t>JULIO CÉSAR FLORES QUINONEZ</t>
  </si>
  <si>
    <t>FINAL AV. EL EJERCITO, FRENTE A EL REST.LOS PESCADITOS, LA ZORRA, CATIA LA MAR, EN FRENTE DEL TERMINAL DE PASAJEROS, BAZAR SINDIMAR CARACAS CARACAS</t>
  </si>
  <si>
    <t>BAR REST. CH SANTA MONICA PARK</t>
  </si>
  <si>
    <t>AV. ARTURO MICHELENA CON CALLE TERESA CARREÑO, QUINTA SAN PEDRO, URB. SANTA MÓNICA CARACAS CARACAS</t>
  </si>
  <si>
    <t>FTE DE SODA BODEGÓN MUNICIPAL</t>
  </si>
  <si>
    <t>PARROQUIA SANTA ROSA, ESQUINA DE JESUITAS. FRENTE AL BCO. DE DESARROLLO DE CRÉDITO CARACAS</t>
  </si>
  <si>
    <t>POLLO B.EL ALCARAVAN PINTO SRL</t>
  </si>
  <si>
    <t>AV. PRINCIPAL EL CEMENTERIO, CC SANTA ANA EDF. SANTA ANA PB</t>
  </si>
  <si>
    <t>LAS TRES AMERICAS C.A.</t>
  </si>
  <si>
    <t>AV. INTERCOMUNAL DE ANTIMANO, CALLE 3, SECTOR CARAPA FRENTE A SIDETUR (FÁBRICA DE CABILLAS), LA YAGUARA CARACAS</t>
  </si>
  <si>
    <t>INVERSIONES MCJM 2002 C.A</t>
  </si>
  <si>
    <t>AV. ANDRÉS BELLO DIAGONAL AL ORTOPEDICO INFANTIL LOCAL 4.REST SANDU. AGENCIA DE LOTERIA. CARACAS CARACAS</t>
  </si>
  <si>
    <t>ABASTOS GAETA, C.A.</t>
  </si>
  <si>
    <t>AV FRANCISCO SOLANO</t>
  </si>
  <si>
    <t>LA POSADA DE CRESPO, C.A.</t>
  </si>
  <si>
    <t>AV. BARALT, ESQ. EL CARMEN, FRENTE A NUESTRA SELIRA CARACAS</t>
  </si>
  <si>
    <t>CH LA ESQUINA DE LA SOLANO C.A</t>
  </si>
  <si>
    <t>AV. FRANCISCO SOLANO, 2DA. CALLE LAS DELICIAS, EDF. GAITA PB CARACAS</t>
  </si>
  <si>
    <t>TOSTADAS REST CERV EL TIFON CA</t>
  </si>
  <si>
    <t>LOS RUICES C LOS LABORATORIOS</t>
  </si>
  <si>
    <t>RESTAURANT TIERRA MAR, C.A.</t>
  </si>
  <si>
    <t>TASCA TIERRA MAR, INTERSECCIÓN</t>
  </si>
  <si>
    <t>ARES MULTIMEDIA &amp; TELECOM, C.A</t>
  </si>
  <si>
    <t>C.C. CARICUAO, LOCAL NO. 29, ESTACIÓN DEL METRO ZOOLOGICO CARACAS CARACAS</t>
  </si>
  <si>
    <t>BAR RESTAURANT LA RAMBLA, C.A.</t>
  </si>
  <si>
    <t>AV.ROMULO GALLEGOS CON SEBUCAN</t>
  </si>
  <si>
    <t>CENTRO HIPICO ATH, C.A.</t>
  </si>
  <si>
    <t>CALLE REAL DE LA URBANIZACIÓN DE ANTEMANO, LOCAL # 9-A. CARACAS</t>
  </si>
  <si>
    <t>C.H. NUEVO HORIZONTE, C.A.</t>
  </si>
  <si>
    <t>AV. SOBLETTE PARROQUIA LA GUAIRA LOCAL N° 16, LA GUAIRA - EDO. VARGAS CARACAS CARACAS</t>
  </si>
  <si>
    <t>CENTRO HIPICO THE POWER,</t>
  </si>
  <si>
    <t>AVENIDA, B, S.R.L, N°42. ENTRE 3ER Y 4TA AVENIDA CARACAS</t>
  </si>
  <si>
    <t>BRAZAO RAMIREZ</t>
  </si>
  <si>
    <t>CALLE ZEA FRENTE AL MAYORISTA DE COCHE.REST. CAMINO NUEVO. COCHE. CARACAS CARACAS CARACAS</t>
  </si>
  <si>
    <t>CENTRO HIPICO EL FUETE, C.A.</t>
  </si>
  <si>
    <t>2DA AV CON 3ERA TRANSVERSAL, CAMPO CLARO, EDIF PALONARES, LOCALES 1 Y 2</t>
  </si>
  <si>
    <t>VICENTE ANTONIO RONDON VARGAS</t>
  </si>
  <si>
    <t>AV. PRINCIPAL DE RUÍZ PINEDA, ENTRE BLOQUE 5 Y 6, CARICUAO CARACAS CARACAS</t>
  </si>
  <si>
    <t>C.H. QUARTER HORSE, C.A.</t>
  </si>
  <si>
    <t>CARRETERA PETARE SANTA LUCIA, LOCALES 1,2 Y 3, KM 9, DE LA CARRETERA PETARE-SANTA LUCIA, NIVEL P.B., HACIENDA LA CANDELARIA. CARACAS CARACAS</t>
  </si>
  <si>
    <t>CH LA GUADALUPE DE JADACAQUIVA</t>
  </si>
  <si>
    <t>FERREQUIN A CRUZ LA CANDELARIA CAFE BILLARES PUNTA VERDE N° 151. PQ. LA CANDELARIA</t>
  </si>
  <si>
    <t>C.H. EL PUNTO ANDINO</t>
  </si>
  <si>
    <t>AV. PPAL. ZONA INDUSTRIAL TÚRMERITO, VÍA LA MARIPOSA, VALLE COCHE CARACAS</t>
  </si>
  <si>
    <t>CH INVERSIONES SPORTNIKOLS CA</t>
  </si>
  <si>
    <t>AV. SUR 25 ESQUINA LA MANSION, EDF LA CANDELARIA LOCAL 6, PARROQ. LA CANDELARIA</t>
  </si>
  <si>
    <t>CERV REST LA TASCA DEL ABUELO</t>
  </si>
  <si>
    <t>AVENIDA SAN SEBASTIAN, EDIF EL SAMAN, PB, LA TRINIDAD, MUNICIPIO BARUTA</t>
  </si>
  <si>
    <t>INVERSIONES BAUDEVILLE,C.A</t>
  </si>
  <si>
    <t>CASTAN A CARCEL FRENTE PLAZA LA CONCORDIA P.B HOTEL SENSACIÓN. CARACAS CARACAS</t>
  </si>
  <si>
    <t>POLLERA FLOR DE ALTAGRACIA CA</t>
  </si>
  <si>
    <t>AV.BARALT ESQUINA CUARTEL VIEJO,BALCONCITO .AL LADO DE LA LINEA DE TAXIS ASTRALA, FRENTE AL COLEGIO SAN ANTONIO. TASCA RESTAURANT LA FLOR DE LA ALTAGRACIA. CARACAS</t>
  </si>
  <si>
    <t>GLADYS ALONSO</t>
  </si>
  <si>
    <t>LA CHOZA BAR RESTAURANT</t>
  </si>
  <si>
    <t>2DA AV. DE LOS PALOS GRANDES, EDIF. EL ARTENITO, LOCAL N° 2. CARACAS</t>
  </si>
  <si>
    <t>C.H. INVERSIONES RAMUDO 2011CA</t>
  </si>
  <si>
    <t>AVENIDA NUEVA GRANADA LOCAL N° 20 SECTOR EL PEAJE</t>
  </si>
  <si>
    <t>C.H. BILLY THE KID</t>
  </si>
  <si>
    <t>CARRETERA PANAMERICANA, KM. 14, UBICADO EN LA MEZANINA DEL C.C LOS LLANEROS, LOCAL 31, SECTOR LAS MINAS EDO. MIRANDA. MUNICIPIO LOS SALIAS CARACAS CARACAS</t>
  </si>
  <si>
    <t>BAR RESTAURANT PICO Y SALONES</t>
  </si>
  <si>
    <t>AV SAN MARTIN CON PRIMERA CALLE DE ARTIGAS. PARROQUIA SAN JUAN</t>
  </si>
  <si>
    <t>INVERSIONES CABALLO DE ORO, CA</t>
  </si>
  <si>
    <t>ESQUINA ALCABALA A CRUZ DE CANDELARIA, CASA NRO. 206 URB. LA CANDELARIA.</t>
  </si>
  <si>
    <t>INV. VIERO, C.A.</t>
  </si>
  <si>
    <t>AV. PRINCIPAL EL PARAISO, EDF. LOUISIANA NEBRASKA PB, LOCAL A, EL PARAISO URB. LOS SAMANES A 200 MTS. DE LA AVENIDA PANTEÓN) CARACAS</t>
  </si>
  <si>
    <t>REST PIZZERIA LA AURORA C.A</t>
  </si>
  <si>
    <t>EDF. ROEN, ESQUINA FORMADA POR INTERSECCIÓN AV. PARAISO Y JOSÉ FELIX RIVAS, LOCAL NO. 5 SAN BERNARDINO. CARACAS</t>
  </si>
  <si>
    <t>FTE DE S. REST. F. LA ROTARIA</t>
  </si>
  <si>
    <t>URB. LOS CAOBOS ENTRE AV. ESTE II Y LIBERTADOR, RES. 2007, P.B. LA CANDELARIA</t>
  </si>
  <si>
    <t>TASCA REST. EL ESQUINAZO</t>
  </si>
  <si>
    <t>AV. PANTEÓN, ESQ. CARIDAD, SAN JOSÉ. CARACAS</t>
  </si>
  <si>
    <t>INVERSIONES PEGASO 60 C.A</t>
  </si>
  <si>
    <t>AV. PRINCIPAL DE SAN MARTIN EDIFICIO CAROLA Y TERESA, LOCALES 4, 5 Y 6 PARROQUIA SAN JUAN, MUNICIPIO LIBERTADOR - DISTRITO CAPITAL CARACAS</t>
  </si>
  <si>
    <t>ELABORACIONES EL PARRILLON, CA</t>
  </si>
  <si>
    <t>AV SAN MARTIN, EDIF LOS PINOS, PB. LOCAL A-04, SAN MARTIN, PARROQUIA LA VEGA, MUNICIPIO LIBERTADOR, DISTRITO CAPITAL</t>
  </si>
  <si>
    <t>C.H. BAR REST SHANGAI C.A.</t>
  </si>
  <si>
    <t>CALLE 60 C.C. EUBA LOCALES 1-4 URBANIZACION MONTALBAN PARROQUIA LA VEGA, CARACAS MUNICIPIO LIBERTADOR DISTRITO CAPITAL</t>
  </si>
  <si>
    <t>MARIELA GONZALEZ</t>
  </si>
  <si>
    <t>TRIBUNA B-1 DEL HIPODROMO LA RINCONADA</t>
  </si>
  <si>
    <t>JHONY Y ANGEL CA</t>
  </si>
  <si>
    <t>AV. BARALT, ENTRE PIÑANGO A LLAGUNO, PARROQUIA CATEDRAL, CARACAS</t>
  </si>
  <si>
    <t>INVERSIONES STEFANY 12100, C.A</t>
  </si>
  <si>
    <t>CENTRO COMERCIAL 9 DE DICIEMBRE, PUENTE 9 DE DICIEMBRE, AV. LA FUENTE. CARACAS</t>
  </si>
  <si>
    <t>LOS ALEROS DE CARACAS BAR REST</t>
  </si>
  <si>
    <t>AV. ESTE ESQUINA PUENTE ANAUCO EDIF URDANETA LOCAL N° 1 A 50MTS DE PABLO ELECTRONIC. LA CANDELARIA. CARACAS</t>
  </si>
  <si>
    <t>CENTRO HIPICO PADOVA</t>
  </si>
  <si>
    <t>AV. FRANCISCO DE MIRANDA, LOS RUICES, C.C.CAMPO CLARO, CENTRO HÍPICO PROMOTORA PADOVA, C.A CARACAS CARACAS</t>
  </si>
  <si>
    <t>FTE. DE SODA CC CARICUAO I C.A</t>
  </si>
  <si>
    <t>CALLE A DE RUIZ PINEDA, CENTRO COMERCIAL RUIZ PINEDA, NIVEL 2, LOCAL C, CARICUAO.</t>
  </si>
  <si>
    <t>FALIDA OLAVARRIETA</t>
  </si>
  <si>
    <t>URB. ARTIGAS, PRIMERA AVENIDA, NO. 23-A, SAN MARTIN, PUNTO DE REFERENCIA: CENTRO DE COMIDA RAPIDA KFC CARACAS CARACAS</t>
  </si>
  <si>
    <t>CENTRO HÍPICO JABEGUERO 2</t>
  </si>
  <si>
    <t>AV. PICHINCHA, QUINTA MAGGI, A 100MTS DE MC DONALD DEL ROSAL-CHACAO CARACAS</t>
  </si>
  <si>
    <t>INVERSIONES VEN CHINA C A</t>
  </si>
  <si>
    <t>CALLE CARACAS, URBANIZACIÓN SAN BERNARDINO, QTA. REBECA, PLAZA LA ESTRELLA FTE. AL CADA DE SAN BERNARDINO CARACAS</t>
  </si>
  <si>
    <t>CENTRO HIPICO 569, C.A.</t>
  </si>
  <si>
    <t>DE HOYOS A CIPRESES AV. LECUNA DIAGONAL AL TEATRO NACIONAL. CARACAS</t>
  </si>
  <si>
    <t>GLADYS ARTIGAS DE OLIVARES</t>
  </si>
  <si>
    <t>SECTOR UD 3, FRENTE A LA ESTACIÓN ZOOLOGICO, LA HACIENDA,CARICUAO, CALLE PRINCIPAL PARTE POSTERIOR A LA ESCUELA MIREYA VANEGAS. CARACAS CARACAS</t>
  </si>
  <si>
    <t>MI RINCONCITO DEL JUNQUITO C.A</t>
  </si>
  <si>
    <t>AV. PRESIDENTE MÉDINA, ESQUINA INTERNACIONAL, EDF.INTERNACIONAL PISO 1. LAS ACACIAS.METRO PALO VERDE MUNICIPIO AUTÓNOMO SUCRE, ESTADO MIRANDA. CARACAS</t>
  </si>
  <si>
    <t>PENSION BOYACA, C.A.</t>
  </si>
  <si>
    <t>AV. LECUNA ESTE 10 EL CONDE CASA NRO. 103 URB. SAN AGUSTÍN DEL SUR CARACAS</t>
  </si>
  <si>
    <t>CENTRO HIPICO EL POTRO 612</t>
  </si>
  <si>
    <t>SPORT BOOK VALLES DEL TUY, CARRETERA NACIONAL DE SANTA TERESA DEL TUY, CENTRO COMERCIAL PASEO TUY, LOCALES NROS 70, 71, Y 76, PARROQUIA SANTA TERESA, MUNICIPIO INDEPENDENCIA, ESTADO MIRANDA. CARACAS CARACAS</t>
  </si>
  <si>
    <t>INVERSIONES ABI J.S, C.A</t>
  </si>
  <si>
    <t>AV. SUCRE CON ESQUINA DE GATO</t>
  </si>
  <si>
    <t>RAFAEL ALVAREZ MORALES</t>
  </si>
  <si>
    <t>AV. RÓMULO GALLEGOS CON CALLE SANZ. FRENTE CC. CENTRAL MADEIRENSE. CARACAS CARACAS</t>
  </si>
  <si>
    <t>HERMANOS LOVERA EL CLASICO</t>
  </si>
  <si>
    <t>AVENIDA PAEZ, FRUTERIA FRUSTILUP PISO 01.EL PARAISO. CARACAS.</t>
  </si>
  <si>
    <t>C.H EL INMEJORABLE 1407</t>
  </si>
  <si>
    <t>CALLE CENTRAL DE LOS MAGALLANES DE CATIA CASA Nº 8 CARACAS</t>
  </si>
  <si>
    <t>INVERSIONES PLAZA SUCRE C A</t>
  </si>
  <si>
    <t>B. DE CATIA URB. NVA. CARACAS</t>
  </si>
  <si>
    <t>BAR REST LA CUADRA DE ALBERTO</t>
  </si>
  <si>
    <t>MIRADOR A TEÑIDERO, NRO. 38-13, BAR RESTAURANTA LA CUADRA DE ALBERTO CARACAS</t>
  </si>
  <si>
    <t>C.H DE LA CREMA DEL VALLE</t>
  </si>
  <si>
    <t>CENTRO COMERCIAL EL VALLE, NIVEL AVENIDA LOCAL A-9</t>
  </si>
  <si>
    <t>CIENFUEGOS CORPORATIVA C.A.</t>
  </si>
  <si>
    <t>SECTOR LAS MINITAS, CARRETERA VIEJA BARUTA KM. 4, &amp;#8220;CHURRASQUERÍA FRANGOS ARTUR&amp;#8221;. LAS MINAS DE BARUTA. CARACAS CARACAS CARACAS</t>
  </si>
  <si>
    <t>BAR REST LA FLOR DE CARACAS</t>
  </si>
  <si>
    <t>CALLE PANAMERICANA, ENTRE CALLE ECUADOR Y CALLE BOLIVIA, EDIFICIO NUEVA CARACAS NO. 42, LOS FLORES DE CATIA. A 50 MTS. DEL HOSPITAL PERIFERICO DE CATIA CARACAS</t>
  </si>
  <si>
    <t>ANGEL RAMON OJEDA</t>
  </si>
  <si>
    <t>AV. OESTE MUÑOZ A PIÑANGO, POLLERA LA FLOR DE ORO CARACAS CARACAS</t>
  </si>
  <si>
    <t>KLICK SPORT BAR, C.A.</t>
  </si>
  <si>
    <t>AV. PÁEZ, PARROQUIA EL PARAÍSO.</t>
  </si>
  <si>
    <t>C. H. EL BACHATERO 2020, C.A.</t>
  </si>
  <si>
    <t>SEGUNDA CALLE DE NUEVO HORIZONTE, CATIA CARACAS CARACAS</t>
  </si>
  <si>
    <t>C.H. EL BRASERO DE CATIA</t>
  </si>
  <si>
    <t>AV. SUCRE, URB. GATO NEGRO A NACIMIENTO, EDF. CINE VARIEDADES, LOCAL NO. 9, CATIA. CARACAS</t>
  </si>
  <si>
    <t>AMAZONAS RACE SPORT BOOK, C.A.</t>
  </si>
  <si>
    <t>AV. LECUNA, ESQUINA DE SAN ROQUE A CORDOVA, EDIF. BÁCHARA PB., SAN AGUSTÍN, MUNICIPIO LIBERTADOR, DTO. CAPITAL. CARACAS CARACAS</t>
  </si>
  <si>
    <t>INVERSIONES KENYVEL C.A</t>
  </si>
  <si>
    <t>CALLE REAL LAS MAYAS # 01</t>
  </si>
  <si>
    <t>CENTRO HIPICO EL CAMPEADOR</t>
  </si>
  <si>
    <t>CALLE LA PEDRERA NO 3, LAS MINAS DE BARUTA , PISO 1 LOCAL NO 2 CARACAS CARACAS</t>
  </si>
  <si>
    <t>ANTONIO FERRO ORLANDO</t>
  </si>
  <si>
    <t>C.C. EL MORICHAL, CALLE MORICHAL, LOCAL NO 1 Y 2.URB. PRADOS DEL ESTE CARACAS CARACAS</t>
  </si>
  <si>
    <t>T R LAS TAPAS DE LA LOLA C.A.</t>
  </si>
  <si>
    <t>AV LA SALLE, EDIF TORRE PHELPS, PB, PISO 1, LOCAL PB, URB. LOS CAOBOS DEL RECREO, CARACAS, DISTRITO CAPITAL</t>
  </si>
  <si>
    <t>SPORT BOOK DOLCE VITA</t>
  </si>
  <si>
    <t>ESQ. ASERRADERO A MARCOS PARRA</t>
  </si>
  <si>
    <t>IL FORNO TASCA RESTAURANT, C.A</t>
  </si>
  <si>
    <t>AV. FUERZAS ARMADAS, URB. LA CANDELARIA,CASA NO. 3, LOCAL NO. 3, PUNTO DE REFERENCIA PUENTE FUERZAS ARMADAS. CARACAS</t>
  </si>
  <si>
    <t>LUNCHERIA REST. DON MARIANO, C</t>
  </si>
  <si>
    <t>DON MARIANO, PETARE, CALLE FEDERACIÓN, SECTOR BALOA CARACAS CARACAS</t>
  </si>
  <si>
    <t>OSWALDO JOSÉ RODRIGUEZ</t>
  </si>
  <si>
    <t>LUNCHERIA GRAN PARAISO, RESIDENCIA LA VEGA LOCAL A., CALLE CARABOBO CON CALLE LA PAZ FRENTE AL PARQUE LA PAZ.CARACAS CARACAS CARACAS</t>
  </si>
  <si>
    <t>C.H. EL MESON DEL VALLE</t>
  </si>
  <si>
    <t>AV. INTERCOMUNAL DEL VALLE CON CALLE 4, A 50 MTS. DE MAC DONALD EL VALLE CARACAS</t>
  </si>
  <si>
    <t>CENTRO HÍPICO WEIB COSMO 2004.</t>
  </si>
  <si>
    <t>ALTAGRACIA A SALAS EDIFICIO LUISA, FRENTE AL BANCO CENTRAL DE VZLA. CARACAS. CARACAS CARACAS</t>
  </si>
  <si>
    <t>RESTAURANT IL FORNO 2010 C.A</t>
  </si>
  <si>
    <t>AV. EL CENTRO Y ARISTIDES</t>
  </si>
  <si>
    <t>ALADDIN PLAZA, C.A.</t>
  </si>
  <si>
    <t>AV. SUCRE, FRENTE A LA PLAZA SUCRE, CATIA N° 418, PARROQUIA SUCRE, MUNICIPIO LIBERTADOR, DTO. CAPITAL. CARACAS CARACAS</t>
  </si>
  <si>
    <t>C H REINA DE LA CALIFORNIA</t>
  </si>
  <si>
    <t>AV. FRANCISCO DE MIRANDA, CENTRO COMERCIAL PUERTA DEL ESTE, AL LADO DEL PING 5, LA CALIFORNIA. CARACAS CARACAS</t>
  </si>
  <si>
    <t>FUENTE DE SODA MADRID C.A</t>
  </si>
  <si>
    <t>AV. PRINCIPAL DE PUENTE HIERRO, EDF. SAN CARLOS, LOCAL C, CARACAS</t>
  </si>
  <si>
    <t>EMILIO J VILLANUEVA RIVAS</t>
  </si>
  <si>
    <t>CENTRO SIMÓN BOLÍVAR TORRE SUR, PORTAL LA PALMA, PLAZA CARACAS. CARACAS CARACAS</t>
  </si>
  <si>
    <t>INVERSIONES VR-426, C.A</t>
  </si>
  <si>
    <t>CC LOS MOLINOS, LOCAL 15, AV. SAN MARTÍN, PUNTO DE REFERENCIA FRENTE AL PUENTE 9 DE DICIEMBRE DEL PARAISO. CARACAS</t>
  </si>
  <si>
    <t>JUAN ALEMAN</t>
  </si>
  <si>
    <t>PARROQUIA MACARAO, CALLE EL RÍO, FRENTE AL C.C. LAS ADJUNTAS, CASA Nº 231, LOCAL 2 CARACAS CARACAS</t>
  </si>
  <si>
    <t>RESTAURANT SANTA PAULA</t>
  </si>
  <si>
    <t>URB. SANTA PAULA, AV. CIRCUNVALACIÓN DEL SOL, PUNTO DE REFERENCIA: TORRE INELECTRA Y BANCO PROVINCIAL, SANTA PAULA, BARUTA CARACAS CARACAS</t>
  </si>
  <si>
    <t>INVERSIONES PICO Y ORTEGA, C.A</t>
  </si>
  <si>
    <t>URBANIZACION 23 DE ENERO, BLOQUE 2-A, SECTOR MONTE PIEDAD, PARROQUIA 23 DE ENERO.</t>
  </si>
  <si>
    <t>INVERSIONES OIMPRA C.A</t>
  </si>
  <si>
    <t>URB. RUIZ PINEDA, SECTOR UD7 Y UD8, CENTRO COMERCIAL CARICUAO I, LOCAL NRO. 4 PB, PARROQUIA SANTA ROSALIA CARICUAO</t>
  </si>
  <si>
    <t>C.H. TABURETE, C.A.</t>
  </si>
  <si>
    <t>AV. AVILA ENTRE LA ESTRELLA Y PARQUE4 Nº4, QTA. ÁVILA, URB. SAN BERNARDINO, PQ. SAN BERNARDINO, MUNICIPIO LIBERTADOR, CARACAS DTTO. CAPITAL.</t>
  </si>
  <si>
    <t>HOTEL LA NEVE, C.A.</t>
  </si>
  <si>
    <t>AV. SUR 4, PILITA A GLORIETA # 126, HOTEL TASCA REST. LA NEVE A 3 CUADRAS DE ARRIBA RCTV, QUINTA CRESPO CARACAS CARACAS</t>
  </si>
  <si>
    <t>C. REST CH EL RINCON DEL ESTE</t>
  </si>
  <si>
    <t>CENTRO PROFESIONAL EJECUTIVO LA PIRAMIDE NIVEL MEZZANINA LOCAL NRO 1 CALLE RIO PARAGUA PRADO HUMBOLT PRADOS DEL ESTE</t>
  </si>
  <si>
    <t>TASCA RESTAURANTE IRE AYE, C.A</t>
  </si>
  <si>
    <t>AV. INTERCOMUNAL ANTIMANO SECTOR PARATE BUENO , CALLE LINARES N° 03</t>
  </si>
  <si>
    <t>URB.CARICUAO SECTOR CC2</t>
  </si>
  <si>
    <t>REPRESENTACIONES JARIE, C.A.</t>
  </si>
  <si>
    <t>AV. TERESA DE LA PARRA, LOCAL 5 Y 6. C.C SANTA MÓNICA. CARACAS</t>
  </si>
  <si>
    <t>C.H. REST. TASCA THE GREAT CAT</t>
  </si>
  <si>
    <t>AV. PRINCIPAL LOS CORTIJOS DE LOURDES CON 3ERA. TRANSVERSAL, EDF. PARCELA 16, PB, LOCAL NO. 2 CARACAS CARACAS</t>
  </si>
  <si>
    <t>SPORT BOOK EMPIRE</t>
  </si>
  <si>
    <t>AV. JOSE ANTONIO PAEZ, SECTOR LOS LAURELES. CARACAS</t>
  </si>
  <si>
    <t>REST. MARISQUERÍA BALBOA C.A</t>
  </si>
  <si>
    <t>CAMEJO A CRUZ VERDE, EDF. PALACIO DE JUSTICIA LOCAL 19-1. CARACAS CARACAS</t>
  </si>
  <si>
    <t>CORPORACION LATINO EUROPEO</t>
  </si>
  <si>
    <t>AV. PPAL. DE LA URBINA CC SUPER CENTRO PETARE LOCAL A-3 PETARE CARACAS CARACAS</t>
  </si>
  <si>
    <t>SERV. HIP PROFESIONALES C.A</t>
  </si>
  <si>
    <t>AV. BARALT ESQUINA EL CARMEN</t>
  </si>
  <si>
    <t>RAMÓN DAVID CAMEJO ISMAYEL</t>
  </si>
  <si>
    <t>AV. PÁEZ, EL PARAISO, PB. EDF. SAN CAMILO. LOCAL B, ENTRE PLAZA WASHINGTON Y AV. ESTADIO. CARACAS CARACAS</t>
  </si>
  <si>
    <t>BAR RESTAURANT LA TRINIDAD C.A</t>
  </si>
  <si>
    <t>CALLE LUIS DE CAMOES, LOCAL 5 Y 6 ZONA INDUSTRIAL DE LA TRINIDAD AL LADO DE FARMATODO CARACAS CARACAS</t>
  </si>
  <si>
    <t>C.H LLAGUNO</t>
  </si>
  <si>
    <t>AV. URDANETA ESQUINA DE LLAGUNO.CARACAS. CARACAS CARACAS</t>
  </si>
  <si>
    <t>C.H. CLASICO LAS AMERICA</t>
  </si>
  <si>
    <t>PUENTE 9 DEL DICIEMBRE, SAN MARTÍN, DIAGONAL DEL C.C. LOS MOLINOS. CARACAS</t>
  </si>
  <si>
    <t>C.H CARRIZAL C.A</t>
  </si>
  <si>
    <t>CALLE EL PARQUE C.C.EL RICHARE, PISO 1, LOCALES 6,7 Y 8, CARRIZAL, CERCANO EL PUESTO DE POLICIA PM CARACAS CARACAS</t>
  </si>
  <si>
    <t>CERVECERIA MOLINERO C.A.</t>
  </si>
  <si>
    <t>AV. CASANOVA, CALLE UNIÓN, FRENTE AL MELIA CARACAS. PARROQUIA EL RECREO CARACAS</t>
  </si>
  <si>
    <t>CENTRO HIPICO LOS CAYOS</t>
  </si>
  <si>
    <t>AV. LIBERTADOR, URB. LA FLORIDA, C.C. LOS CEDROS, PB. CARACAS.</t>
  </si>
  <si>
    <t>SONIA DEL ROSARIO SARRIA ULTRE</t>
  </si>
  <si>
    <t>INVERSIONES ARABIAN NIGHT C.A</t>
  </si>
  <si>
    <t>CENTRO COMERCIAL VIZCAYA LOCAL 49-A,SITUADO FRENTE A LA CALLE LA GUAIRITA CON CALLE LOMITA, DE LA URBANIZACIÓN VIZCAYA EL CAFETAL, CARACAS</t>
  </si>
  <si>
    <t>CALLE ZEA FRENTE AL MAYORISTA DE COCHE.REST. CAMINO NUEVO. COCHE. CARACASCALLE ZEA FRENTE AL MAYORISTA DE COCHE.REST. CAMINO NUEVO. COCHE. CARACAS CARACAS CARACAS</t>
  </si>
  <si>
    <t>INVERSIONES NAV-BREU, C.A</t>
  </si>
  <si>
    <t>CALLE PICHINCHA, URB. EL ROSAL CARACAS CARACAS</t>
  </si>
  <si>
    <t>POLLO A LA LEÑA ROQUE, C.A.</t>
  </si>
  <si>
    <t>CARRETERA PANAMERICANA KM. 16, C.C. LOS 8-A, MARGEN DERECHA, FRENTA AL C.C LA CASONA. LOS TEQUES.MUNICIPIO GUAICAIPURO CARACAS CARACAS</t>
  </si>
  <si>
    <t>BAR RESTAURANT RELAMPAGO C.A.</t>
  </si>
  <si>
    <t>CALLE ATRÁS DE ANTIMANO. EDIFICIO LIBERTADOR LOCAL C. MUNICIPIO LIBERTADOR CARACAS</t>
  </si>
  <si>
    <t>INVERSIONES ASG 2004,C.A.</t>
  </si>
  <si>
    <t>AV. PRINCIPAL, CC SHOPPING MAL, NIVEL MZZA, LOCAL 9, URB. LAS MERCEDES. ESTADO MIRANDA</t>
  </si>
  <si>
    <t>LA CUPULA DEL ESTE</t>
  </si>
  <si>
    <t>AV. TAMANACO Y VENEZUELA , EDF. SEDE DE EL IMPRES, PB, LOCAL NO. 10, EL ROSAL, CHACAO CARACAS</t>
  </si>
  <si>
    <t>TASCA POSADA DE QUINTA CRESPO</t>
  </si>
  <si>
    <t>QUINTA CRESPO, EDF. TRICOLOR, LOCAL 4, CALLE 300 DE QUINTA CRESPO DIAGONAL A.R.C.T.V. CARACAS</t>
  </si>
  <si>
    <t>INVERSIONES WINNERS 101010, CA</t>
  </si>
  <si>
    <t>C.C. GALERIAS PARAISO, NIVEL PARAISO LOCAL P16 URB. EL PARAISO, REDOMA DE LA INDIA, CARACAS</t>
  </si>
  <si>
    <t>C.H REST MORENO C.A</t>
  </si>
  <si>
    <t>AV. INTERCOMUNAL DE ANTÍMANO</t>
  </si>
  <si>
    <t>STIFANO ORSI ANGELO</t>
  </si>
  <si>
    <t>C.C. EL SOL. AV CIRCUNVALACION DEL SOL, EN LA ENTRADA A SANTA PAULA, EL CAFETAL. NIVEL PRIMERO AL LADO DE LA PIZZERIA CARACAS CARACAS</t>
  </si>
  <si>
    <t>TRIBUNA PRESIDENCIAL</t>
  </si>
  <si>
    <t>TRIBUNA PRESIDENCIAL, HIPÓDROMO LA RINCONADA CARACAS CARACAS</t>
  </si>
  <si>
    <t>CENTRO HIPICO LOS DOS REYNELES</t>
  </si>
  <si>
    <t>LA POSADA DE ANTILLA, C.C. USLAR, MEZZANINA 17.PLANTA NIVEL MIRADOR, URB. MONTALBÁN, CALLE 1 Y 2, PARROQUIA LA VEGA</t>
  </si>
  <si>
    <t>POSADA LA GUAIQUIRIA F.P.H C.A</t>
  </si>
  <si>
    <t>AV BARAL ESQUINA MIRANDA A MADERERO LOCAL 825 PB EL SILENCIO</t>
  </si>
  <si>
    <t>LA AHUMADA RESTAURANT</t>
  </si>
  <si>
    <t>CALLE COLOMBIA ENTRE MAGALLANES Y PLAZA SUCRE, CATIA</t>
  </si>
  <si>
    <t>WORLD CENTER BAR RESTAURANT</t>
  </si>
  <si>
    <t>WORLD CENTER REST, AV. LECUNA, PARQUE CENTRAL, LOCALES 2 29B,C Y D, EDF. ANAUCO HILTON, SOTANO 1, DEBAJO DEL BANCO INDUSTRIAL DE VENEZUELA CARACAS</t>
  </si>
  <si>
    <t>JAGEMBERG H EDUARDO</t>
  </si>
  <si>
    <t>PELAEZ A MUERTO, LOCAL B, PARROQUIA SANTA ROSALIA, EDF. PELAEZ AL LADO DE LAS VENTAS DE CAUCHOS CARACAS CARACAS</t>
  </si>
  <si>
    <t>RELVA Y DOS SANTOS ,C.A</t>
  </si>
  <si>
    <t>AV. ESTE 10 EDIF. CURAMICHATE PISO PB LOCAL 1 URB. SANTA ROSALTA (FRENTE AL NUEVO CIRCO) CARACAS</t>
  </si>
  <si>
    <t>GALOP REST Y SPORT BOOK, C.A.</t>
  </si>
  <si>
    <t>ENTRE ESQUINAS DE MIRANDA A PUERTO ESCONDIDO, CON CALLE OESTE 10, LOCAL 04, NIVEL SOTANO, EL SILENCIO, PARROQUIA SAN JUAN, DISTRITO CAPITAL</t>
  </si>
  <si>
    <t>SUC DE DA CORTE Y DOS SANTOS</t>
  </si>
  <si>
    <t>AV SUCRE REFUGIO CON CALLE PPAL DE ALTA VISTA, EDIF LOS PINOS, PISO 1, APTO 1, URB. ALTA VISTA, CARACAS, DISTRITO CAPITAL</t>
  </si>
  <si>
    <t>C.H. REP. GRANDES LIGAS, C.A.</t>
  </si>
  <si>
    <t>AV. SUR LAS ACACIAS, URB. SAN ANTONIO, PARROQUIA EL RECREO DE SABANA GRANDE CARACAS</t>
  </si>
  <si>
    <t>ANTONIO J. GONCALVES</t>
  </si>
  <si>
    <t>CALLE REAL ENTRE AV. ROOSEVELT Y CALLE EL COLEGIO A MEDIA CUADRA DE CERVECERÍA LA FAROLERA. CARACAS CARACAS</t>
  </si>
  <si>
    <t>TASCA REST. FINERY PARK,C.A</t>
  </si>
  <si>
    <t>PARQUE CENTRAL, EDF. TACAGUA, AL LADO DE LA FARMACIA UNEP, LOCAL FUENTE 1 CARACAS</t>
  </si>
  <si>
    <t>CYBER LADY DIANA C.A</t>
  </si>
  <si>
    <t>AV. INTERCOMUNAL DEL VALLE, SECTOR LONGARAY. LOCAL # 3, PARROQUIA EL VALLE. CARACAS CARACAS CARACAS</t>
  </si>
  <si>
    <t>BAR RESTAURANT WASHINGTON, C.A</t>
  </si>
  <si>
    <t>AV ESPAÑA, PEREZ BONALDE, BOULEVARD DE CATIA, PARROQUIA SUCRE</t>
  </si>
  <si>
    <t>BAR REST. FLOR DE ESPAÑA, C.A</t>
  </si>
  <si>
    <t>BAR REST. FLOR DE ESPAÑA, ESQ. DE CRUZ DE LA CANDELARIA A MIGUELACHO CENTRO RES. LA CANDELARIA, LOCAL Nº 1, P.B. LA CANDELARIA, D.C. CARACAS</t>
  </si>
  <si>
    <t>PROMOTORA EL CUBANITO, C.A</t>
  </si>
  <si>
    <t>FINAL DE LA AV. LAS FUENTES, QUINTA, BELLAVE, ENTRE CALLE 3 Y 4, EL PARAÍSO, CARACAS.</t>
  </si>
  <si>
    <t>INVERSIONES ROFIDICA 2002 C.A.</t>
  </si>
  <si>
    <t>ESQUINA EL MUERO, ENTRE CALLES ESTE 14 Y SUR 15, LOCAL 88, PARRQUIA SANTA ROSALIA, MUNICIPIO LIBERTADOR, DISTRITO CAPITAL</t>
  </si>
  <si>
    <t>INMOBILIARIA MACHICO C.A</t>
  </si>
  <si>
    <t>CLL MIRANDA QTA NRO 307</t>
  </si>
  <si>
    <t>KING TRACK DE VENEZUELA, C.A.</t>
  </si>
  <si>
    <t>HOTEL MARRIOTT, EL ROSAL LOCAL JOCKEY CLUB DE VENEZUELA. CARACAS CARACAS</t>
  </si>
  <si>
    <t>INVERSIONES REMYGAL, C.A</t>
  </si>
  <si>
    <t>AV. CIRCUNVALACIÓN, CENTRO COMERCIAL LA LAGUNA, LOS MAGALLANES, CATIA CARACAS</t>
  </si>
  <si>
    <t>NELSON RAFAEL GOMEZ CRESPO</t>
  </si>
  <si>
    <t>AV.PRINCIPAL LAS MINAS DE BARUTA CALLE LA PEDRERA FRENTE A LA FERRETERIA EL OFERTÓN KIOSKO LA PARADA.MINAS DE BARUTA, CENTRO DEL PUEBLO. CARACAS CARACAS</t>
  </si>
  <si>
    <t>POOL ROOM CLUB Y PUB,C.A.</t>
  </si>
  <si>
    <t>AV. ESTE B, ESQ. NIQUITAO A HORCONES, EDIF. PICHINCHA P.B. LOCALES N°6 Y 7, SAN AGUSTÍN</t>
  </si>
  <si>
    <t xml:space="preserve"> EL BODEGON DE LUCHO SRL</t>
  </si>
  <si>
    <t>AV. PRINCIPAL DE BELLO MONTE, CALLE ALEJANDRÍA. CARACAS</t>
  </si>
  <si>
    <t>THAÍS GONZÁLEZ</t>
  </si>
  <si>
    <t>CALLE REAL DE LOS MAGALLANES DE CATIA ESQ. C/C LA SONRISA, CASA NO. 38-B.FARMACIA LA FE CARACAS CARACAS</t>
  </si>
  <si>
    <t>CENTRO HIPICO DOBLE AA,C.A.</t>
  </si>
  <si>
    <t>CORPORACIÓN REY E , AV.ESTE 2 , ESQUINA MANSIÓN , EDIFICIO MORELOS , LOCAL I , LOS CAOBOS CARACAS</t>
  </si>
  <si>
    <t>C.H TRINICAROL</t>
  </si>
  <si>
    <t>AV. VOLLMER.SAN BERNARDINO.BAR LA CRUZ CARACAS CARACAS</t>
  </si>
  <si>
    <t>LIONEL ROGELIO RODRIGUEZ</t>
  </si>
  <si>
    <t>AV. PRINCIPAL DE PUENTE HIERRO, LOCAL 1 AL LADO DEL EDF. NEGRO. CARACAS CARACAS</t>
  </si>
  <si>
    <t>C.H. DON JUAN C.A</t>
  </si>
  <si>
    <t>PLAZA VENEZUELA, AV. QUITO, DETRÁS DE LA PREVISORA, REST. SALA SHOW CALIENTÍSIMO CARACAS CARACAS</t>
  </si>
  <si>
    <t>INVERSIONES 1050 C.A.</t>
  </si>
  <si>
    <t>CARRETERA EL JUNQUITO EDIF. EL</t>
  </si>
  <si>
    <t>BAR RESTAURANT VAN JU C A</t>
  </si>
  <si>
    <t>AV. ROOSELVET LOS CORTIJOS</t>
  </si>
  <si>
    <t>C. H. RESTAURANTE EL EMPERADOR</t>
  </si>
  <si>
    <t>2DA AV. Y BOULEVARD DE LA AV. ESPAÑA NO 6-7, A 50 METROS DEL MODULO DE LA GUARDIA NACIONAL, CARACAS</t>
  </si>
  <si>
    <t>FUENTE DE SODA PALMA REAL,C.A.</t>
  </si>
  <si>
    <t>MUNICIPAL AV. OESTE 8, EDF. JOSÉ CECILIO DE AVÍLA, LOCAL NO. 2, ENTRE LA IGLESIA STA. TERESA Y EL TEATRO MUNICIPAL, EL SILENCIO CARACAS</t>
  </si>
  <si>
    <t>EL BODEGON DEL PRADO C A</t>
  </si>
  <si>
    <t>CALLE GIRASOL, CRUCE CON AV. RÍO DE ORO. PRADOS DEL ESTE. MUNICIPIO BARUTA CARACAS CARACAS</t>
  </si>
  <si>
    <t>CENTRO HIPICO PARAKARI C.A</t>
  </si>
  <si>
    <t>AV. PICHINCHA CRUCE CON VENEZUELA. URB. EL ROSAL. QTA. EL PORTON. CHACAO (RESTAURANT EL POTRO)</t>
  </si>
  <si>
    <t>INV. EL TRIO DE LA FORTUNA</t>
  </si>
  <si>
    <t>CALLE REAL DE LAS ADJUNTAS, LOCAL NO. 4, FRENTE AL BOULEVARD DEL METRO, PARROQUIA MACARIO. CARACAS</t>
  </si>
  <si>
    <t>RAFAEL FAUSTINO LANDAETA</t>
  </si>
  <si>
    <t>ENTRE 7MA AVENIDA ATLANTICO BAR REST, CAMANAY, EDF. SAN RAFAEL, PB LOCAL C.CATIA CARACAS CARACAS</t>
  </si>
  <si>
    <t>INV. J.J.V. RODRIGUES 2007 CA</t>
  </si>
  <si>
    <t>EDIF. KATANAY LOCAL 7 Y 8 PB.</t>
  </si>
  <si>
    <t>C.H. UNION DE JINETES</t>
  </si>
  <si>
    <t>CALLE BERMUDEZ, QTA. GRANDISCO, LOS ROSALES CARACAS CARACAS</t>
  </si>
  <si>
    <t>C.H. CHISPASTAS</t>
  </si>
  <si>
    <t>C.C. COLONIAL NIVEL 2, LOCAL 2-6, LA VEGA CARACAS</t>
  </si>
  <si>
    <t>C.H. INVERSIONES ROOM</t>
  </si>
  <si>
    <t>ESQUINA FUERZAS ARMADAS, SALVADOR DE LEÓN A SOCARRAS,EDF. OMNI P.B,CATEDRAL. CARACAS CARACAS</t>
  </si>
  <si>
    <t>INVERSIONES CRISTAMA, C.A.</t>
  </si>
  <si>
    <t>ESQUINA DR. RAÚL A SAN JACINTO, LOCAL 17-1, PUNTO DE REFERENCIA POR LA PLAZA EL VENEZOLANO. CARACAS CARACAS</t>
  </si>
  <si>
    <t>FRIULI, C.A</t>
  </si>
  <si>
    <t>CLUB SOCIAL Y DEPORTIVO GAVILANES, CALLE CONCEPCIÓN Nº 68, MUNICIPIO AUTÓNOMO ZAMORA . GUATIRE - EDO. MIRANDA. CARACAS CARACAS</t>
  </si>
  <si>
    <t>C.H. LA ESTANCIA LLANERA, C.A.</t>
  </si>
  <si>
    <t>AV. LECUNA ESQUINA DE CRUZ VERDE A VELÁSQUEZ, FRENTE A LA BOTICA DE VELÁSQUEZ, SANTA ROSALÍA,</t>
  </si>
  <si>
    <t>T R EL EMPERADOR DEL OESTE C.A</t>
  </si>
  <si>
    <t>AV ATLANTICO CON AV BOLIVAR</t>
  </si>
  <si>
    <t>GRUPO PRADO DE MARIA 2030 C.A.</t>
  </si>
  <si>
    <t>CALLE REAL DE LA VEGA. LA VEGA</t>
  </si>
  <si>
    <t>CENTRO HIPICO LA GRITA C.A.</t>
  </si>
  <si>
    <t>AVENIDA NUEVA GRANADA EDIFICIO CRUELLS . PB FRENTE AL INCE. CARACAS</t>
  </si>
  <si>
    <t>INVERSIONES SKY POOL, C.A.</t>
  </si>
  <si>
    <t>CLL GRANADEROS C/RIFLE, N° 8, EDIF, LOS ROQUES, SAN AGUSTIN DEL NORTE. CARACAS DTTO.CAPITAL</t>
  </si>
  <si>
    <t>INVERSIONES TRIPLE TE III,C.A.</t>
  </si>
  <si>
    <t>AV FRANCISCO DE MIRANDA, URB LOS CORTIJOS, REST TONY GURMET, DIAGONAL AL BINGO PREMIER, AL LADO DE LA CHEVROLET</t>
  </si>
  <si>
    <t>RICARDO A. RIVAS FRAGACHAN</t>
  </si>
  <si>
    <t>N.A. AV. EL CUARTEL, URB. URDANETA ENTRE VEREDA 14 U 15, FTE. A LA ENTRADA PPAL. DE TALLERES DEL METRO DE CARACAS, CATIA CARACAS CARACAS</t>
  </si>
  <si>
    <t>C.H BRASA ALIVALAXIA, C,A</t>
  </si>
  <si>
    <t>URB STA MONICA AV A. MICHELENA</t>
  </si>
  <si>
    <t>REST Y PIZZERIA LA PADRONA CA</t>
  </si>
  <si>
    <t>CALLE HUMBOLT QTA EDITH NRO PB URB LOS CHAGUARAMOS</t>
  </si>
  <si>
    <t>CENTRO HIPICO ANGITUZ, C.A.</t>
  </si>
  <si>
    <t>AVENIDA INTERCOMUNAL DE ANTIMANO &amp;#8211; CARAPITA, CASA # 46, LOCAL 46 CARACAS</t>
  </si>
  <si>
    <t>BAR Y RESTAURANT ALFA C.A</t>
  </si>
  <si>
    <t>CENTRO HIPICO ALFA. AV. BERNARDO O.HIGGINS, DIAGONAL A MC DONALDS EL PARAISO EDF. O HIGGINS CARACAS</t>
  </si>
  <si>
    <t>TRIBUNA PRESIDENCIAL II,C.A.</t>
  </si>
  <si>
    <t>URBANIZACIÓN PREBO, CALLE LÓPEZ LATOUCHE N° 135, CRUCE CON AV. 104-BY LA AV.105. C.C MARILU I, LOCAL N° 3. VALENCIA. CARACAS CARACAS</t>
  </si>
  <si>
    <t>BAR REST. RECINTO DE GANADORES</t>
  </si>
  <si>
    <t>FINAL AV. NUEVA GRANADA, SECTOR LA BANDERA, LOCAL 1 Y 2, EDF. VICTORIA, FRENTE A LA BOMBA CARACAS</t>
  </si>
  <si>
    <t>C H Y SPORT BAR EL PUNTO 23 CA</t>
  </si>
  <si>
    <t>AV. SAN MARTIN CON CALLE LUZON EDIF. ESQUINA DE CAPUCHINO P-B, LOCAL 03</t>
  </si>
  <si>
    <t>PENA HIPICA POSADA DEL LATINO</t>
  </si>
  <si>
    <t>Av. Vollmer, Qta. Ave María</t>
  </si>
  <si>
    <t>INV. RAMOS VICTOR</t>
  </si>
  <si>
    <t>AV. BOLÍVAR CON CALLE EL CRISTO, FTE. A LA E/S LA LAGUNA, CATIA, KIOSCO DE LOTERIA QUE DICE SELLADO DEL 5 Y 6, BAR RESTAURANT CP CARACAS CARACAS</t>
  </si>
  <si>
    <t>LA GRAN JUGADA SALÓN POOLL,</t>
  </si>
  <si>
    <t>EDIF. BELLEVUE, SECTOR SANTA TERESA, ENTRE LAS ESQUINAS EL HOYO Y HOSPITAL. AVENIDA OESTE DOCE CARACAS</t>
  </si>
  <si>
    <t>CHICAGO SPORT BOOK</t>
  </si>
  <si>
    <t>URBANIZACIÓN LAS MERCEDES, CALLE PARIS, AL LADO DEL REST. PUNTA GRILL. CARACAS CARACAS</t>
  </si>
  <si>
    <t>INVERSIONES ARRECIFE 22, C.A</t>
  </si>
  <si>
    <t>URB. CARICUAO, SECTOR UD-4, C.C. LOS ANGELES, LOC. 10 Y 11. PARROQUIA CARICUAO CARACAS</t>
  </si>
  <si>
    <t>INVERSIONES PENCAPINTA, C.A</t>
  </si>
  <si>
    <t>AV. INTERCOMUNAL DE VALLE SECTOR COCHE CALLE ZEA, MUNICIPIO LIBERTADOR. DISTRITO CAPITAL, CARACAS</t>
  </si>
  <si>
    <t>BAR ORBEBAR, C.A.</t>
  </si>
  <si>
    <t>JABILLO NRO. 2-2 URB. SABANA GRANDE AL LADO DEL HOTEL TAMPA - CARACAS.</t>
  </si>
  <si>
    <t>LA RINCONADA "SECTOR A"</t>
  </si>
  <si>
    <t>GRUPO CARIBE NETWORK C.A</t>
  </si>
  <si>
    <t>AV. SUCRE, ESQUINA CARIBE LOCAL N° 348-10, PARROQUIA SUCRE MUNICIPIO LIBERTADOR</t>
  </si>
  <si>
    <t>RESTAURANT MUÑOZ CENTRO HÍPICO</t>
  </si>
  <si>
    <t>BARUTA, CALLE BOLÍVAR, FRENTE A LA PLAZA BOLÍVAR CARACAS CARACAS</t>
  </si>
  <si>
    <t>INV. PICO FERNANDEZ Y JARDIN</t>
  </si>
  <si>
    <t>AV. PRINCIPAL DE ARTIGAS, QUINTA NORA N° 33, PARROQUIA SAN JUAN. CARACAS</t>
  </si>
  <si>
    <t>BAR RES FLOR DE LAS ACACIAS CA</t>
  </si>
  <si>
    <t>AV GUAYANA CON CALLE EL PARQUE, QUINTA ZAIDA JACINTA, URB LAS ACACIAS</t>
  </si>
  <si>
    <t>SONIA UTRERA DE SARRIA</t>
  </si>
  <si>
    <t>REPRESENTACIONES GELLINOTTE CA</t>
  </si>
  <si>
    <t>AV. PPAL. LA ESTRELLA CON CALLE AVILA, EDF. IZARRA, REST. ANATOLE, SAN BERNARDINO. CARACAS</t>
  </si>
  <si>
    <t>BAR REST AU-PETIT CONTINENTAL</t>
  </si>
  <si>
    <t>AV. SUCRE EDIF. SUCRE NRO 378 PARROQUIA SUCRE.</t>
  </si>
  <si>
    <t>LEONCIO GARCIA PEREZ</t>
  </si>
  <si>
    <t>SEGUNDA AVENIDA DE LA URBANIZACIÓN MONTECRISTO EDF. HEREIDA, LOCAL 1, MUNICIPIO LEONCIO MEDINA CARACAS CARACAS</t>
  </si>
  <si>
    <t>C.H. CERVECERIA MONAGAS</t>
  </si>
  <si>
    <t>AV. URDANETA, ESQUINA ANIMAS A PLATANAL, CARACAS</t>
  </si>
  <si>
    <t>CARACAS PUERTA DEL SOL, C.A</t>
  </si>
  <si>
    <t>ESQ DE PAJARITO, FRT AL C.N.E.</t>
  </si>
  <si>
    <t>CORP. EL EXITO DE GABRIEL C.A</t>
  </si>
  <si>
    <t>URB. EL PINAR, PARCELA 1, AV. JOSE ANTONIO PAEZ Y AV. RAMON DIAZ SANCHEZ, QUINTA JOSEFA MARIA, PA, LOCAL 2</t>
  </si>
  <si>
    <t>INVERSIONES A.S.N.P, C.A.</t>
  </si>
  <si>
    <t>CALLE SAN ANTONIO, EDIF. MANAURE, PB. LOCAL D. SABANA GRANDE SUR. PARROQUIA EL RECREO, MUNICIPIO LIBERTADOR. CARACAS.</t>
  </si>
  <si>
    <t>LA SULTANA DEL AVILA</t>
  </si>
  <si>
    <t>AV. PRINCIPAL BOLEITA SUR, ENTRE 1ERA TRANSVERSAL Y CALLE LECUNA, EDF. DOÑA FRANCISQUITA, LOCALES 1 Y 2, P.B, PUNTO DE REFERENCIA: FRENTE A FERRETERÍA EL CLARO Y DIAGONAL CON LA FARMACIA URUGUAY. CARACAS</t>
  </si>
  <si>
    <t>BAR RESTAURANT OFIR C.A</t>
  </si>
  <si>
    <t>AV. NUEVA GRANADA, FRENTE AL METRO LA BANDERA. CARACAS</t>
  </si>
  <si>
    <t>LA GUILLE SOLTARIA S.R.L</t>
  </si>
  <si>
    <t>AV. ATLÁNTICO 3ERA CALLE VUELTA ARTIGA, LOCAL # 19. CARACAS CARACAS</t>
  </si>
  <si>
    <t>INVERSIONES GANADORES STAR</t>
  </si>
  <si>
    <t>BAR. REST. LA PENSIÓN AV. BOLI</t>
  </si>
  <si>
    <t>C. H DON POLLO 2010, C.A</t>
  </si>
  <si>
    <t>AV. E DE LA URB. EL PINAR, EDIF. RESIDENCIAS DIAMANTE III, PB, LOCAL N°2, PARRIQ. EL PARAISO</t>
  </si>
  <si>
    <t>JOCKEY CLUB DE VENEZUELA</t>
  </si>
  <si>
    <t>HIPÓDROMO LA RINCONADA CARACAS CARACAS</t>
  </si>
  <si>
    <t>C.H. BAR RESTAURANT LA TRIBUNA</t>
  </si>
  <si>
    <t>AV. PPAL. DE PUENTE HIERRO, EDIF. HORIZONTE, P.B. LAS FLORES DE PUENTE HIERRO CARACAS</t>
  </si>
  <si>
    <t>TASCA RESTAURANT LUGENSE R.C.</t>
  </si>
  <si>
    <t>MATURIN A SANTA BARBARA LOCAL N° 77, EDIF DIEGO LOZADA, PARROQUIA ALTAGRACIA MUNICIPIO LIBERTADOR, DTTO. CAPITAL CARACAS.</t>
  </si>
  <si>
    <t>C.H. INVERSIONES F.M.T, C.A.</t>
  </si>
  <si>
    <t>AV. FUERZAS ARMADAS, ESQ. ABANICO A SOCORRO. CARACAS</t>
  </si>
  <si>
    <t>C.H. ASOCIACIÓN HÍPICA DE PROP</t>
  </si>
  <si>
    <t>AV. LAS ACACIAS, NO. 25, LA FLORIDA CARACAS</t>
  </si>
  <si>
    <t>POLLO EN BRAZA LA MINITA</t>
  </si>
  <si>
    <t>AV. PPAL DE LA URBINA TERMINAL LA URBINA, LOCAL N°16</t>
  </si>
  <si>
    <t>CORPORACION LOS MAIKEL 3000</t>
  </si>
  <si>
    <t>AV. PPAL DE MANICOMIO EN LA ESQUINA DE MORENA CLARA, LOCAL NO. 173, AV. PPAL DE MANICOMIO. FRENTE A LA BOMBA FALCÓN CARACAS</t>
  </si>
  <si>
    <t>JOSE LUIS GALLIPOLI</t>
  </si>
  <si>
    <t>URB. EL PARAISO, AV. PAEZ CON CALLE ARISMENDI, REST. LOS POCITOS, FRENTE A LAS NACIONES UNIDAS CARACAS CARACAS</t>
  </si>
  <si>
    <t>C.H. DA COSTA ALVES</t>
  </si>
  <si>
    <t>CALLE REAL DE LAS FLORES DE CATIA ENTRE BOLIVAR Y ECUADOR. CARACAS CARACAS</t>
  </si>
  <si>
    <t>LUN. FTE. SODA PARQUE CENTRAL</t>
  </si>
  <si>
    <t>AV. MEXICO, EDIF BRION, LOCAL 2, PARROQUIA LA CANDELARIA, MUNICIPIO LIBERTADOR, DISTRITO CAPITAL</t>
  </si>
  <si>
    <t>INV. CENTER HORSE 2051</t>
  </si>
  <si>
    <t>C.C PRO-PATRIA, LOCAL 1-2-A-1, DEL NIVEL 2 , UBICADO EN CATIA CARACAS</t>
  </si>
  <si>
    <t>RESTAURANT ITALO ESPAÑOL C A</t>
  </si>
  <si>
    <t>CALLE CUBA CON PRESIDENTE MEDINA EDF. OLIMPO, P.B. AV. VICTORIA, LAS ACACIAS. CARACAS</t>
  </si>
  <si>
    <t>COMERCIAL ROOSEVELT , C.A.</t>
  </si>
  <si>
    <t>LAS ACACIAS, AVENIDA ROOSEVELT, EDIFICIO ROOSEVELT , LOCALES A, B Y C, FRENTE A LA PLAZA TIUNA. CARACAS</t>
  </si>
  <si>
    <t>C.H.BAR REST LAS SIETE PUERTAS</t>
  </si>
  <si>
    <t>FTE. AL ANTIGUO NUEVO CIRCO CARACAS</t>
  </si>
  <si>
    <t>INV. SOUSA Y PESTANA C.A</t>
  </si>
  <si>
    <t>AV. EL ATLANTICO CON 7MA AV. NUEVA CARACAS, EDIF. SAN RAFAEL, LOCAL 1 Y 2</t>
  </si>
  <si>
    <t>MARIA VALENTINA RODRIGUEZ</t>
  </si>
  <si>
    <t>AV. PRINCIPAL, SANTA EDUVIGIS, C.H. CALDER SPORT, SE ENCUENTRA DENTRO DEL CH. CARACAS CARACAS</t>
  </si>
  <si>
    <t>REST EL RINCON DE NINO, C.A.</t>
  </si>
  <si>
    <t>AV. SAN MARTÍN C.C MARACAIBO P.B LOCAL 20. CARACAS</t>
  </si>
  <si>
    <t>C. H. GRAN ESTEFANIA 3001</t>
  </si>
  <si>
    <t>SEGUNDA CALLE DE VISTA ALEGRE EDIFICIO, MAGO, PISO PB, LOCAL N° 1 URBANIZACIÓN VISTA ALEGRE, CARACAS, DISTRITO CAPITAL. CARACAS</t>
  </si>
  <si>
    <t>M Y M NUEVE ASOCIADOS</t>
  </si>
  <si>
    <t>INSTALACIONES HIPODROMO</t>
  </si>
  <si>
    <t>TASCA REST LA BARRITA DE CATIA</t>
  </si>
  <si>
    <t>LA MANSIÓN DEL OESTE.3ERA. AV. ENTRE AV. BOLIVAR Y CALLE BRASIL CENTRO COMERCIAL LAGO-CATIA PASAJE SAN VICENTE CATIA. CARACAS CARACAS</t>
  </si>
  <si>
    <t>INV. JT BOX</t>
  </si>
  <si>
    <t>INSTALACIONES DEL HIPODROMO</t>
  </si>
  <si>
    <t xml:space="preserve"> CENTRO HIPICO TACONEO, C.A.</t>
  </si>
  <si>
    <t>CARRETERA VIEJA CARACAS LA GUAIRA SECTOR PLAN DE MANZANO, CALLE LAS TORRES NO 25, CARACAS</t>
  </si>
  <si>
    <t>COPER SPORT BOOK, C.A</t>
  </si>
  <si>
    <t>AV. LAS ACACIAS CON AV. CASANOVA, DIAGONAL A CONFERRY. ENTRADA SABANA GRANDE, CARACAS CARACAS CARACAS</t>
  </si>
  <si>
    <t>INVERSIONES LOS TIGRES C A</t>
  </si>
  <si>
    <t>CALLE SUR 2, PARALELA AV. LECUNA, EDF. JOSÉ CECILIO AVILA, PB, LOCALES 8,9,10, ENTRE LA IGLESIA SANTA TERESA Y EL TEATRO MUNICIPAL.DISTRITO CAPITAL CARACAS</t>
  </si>
  <si>
    <t>GUITARRA DE ORO (SAN MARTIN)</t>
  </si>
  <si>
    <t>AV. SAN MARTIN FRENTE ESQ. DE ANGELITOS A 2 CUADRAS. ESTACION DE METRO CAPUCHINO. CARACAS</t>
  </si>
  <si>
    <t>PROMOCIONES DE ORO PURO C.A.</t>
  </si>
  <si>
    <t>C.H. ORO PURO, TASCA REST. BULL PEN, 2DA. AV. DE LA URB. MONTALBÁN, C.C. USLAR, SOTANO, LOCAL NO. 8, MONTALBÁN CARACAS</t>
  </si>
  <si>
    <t>B.R.LA GRAN FOGATA LLANERA C.A</t>
  </si>
  <si>
    <t>CARRETERA EL JUNQUITO, KM 14, ENTRADA PRINCIPAL DE LA URB CULTURA Y CALLE DE PINO, DTTO CAPITAL</t>
  </si>
  <si>
    <t>PILAR GUTIÉRREZ DE CARROZ E IV</t>
  </si>
  <si>
    <t>AV. NEWTÓN, REST. EL MERENDERO, COLINAS DE BELLO MONTE, FRENTE A LA FARMACIA FARMAHORRO CARACAS CARACAS</t>
  </si>
  <si>
    <t>C.H. CAMPESTRE GRADISCO, C.A.</t>
  </si>
  <si>
    <t>AV. JUAN BAUTISTA ARISMENDI N° 8, LOCAL NO. 8, CENTRO COMERCIAL LA FLORIDA CARACAS</t>
  </si>
  <si>
    <t>BAR REST. SPORT BOOK PLATINUM</t>
  </si>
  <si>
    <t>AC CENTRO CON ARISTIDES CALVANI, LOCAL REST IL FORNO URB LOS CHORROS FRENTE A COMERCIAL MONTE CRISTO</t>
  </si>
  <si>
    <t>C.H.BAR REST CUEVAS TABERNA</t>
  </si>
  <si>
    <t>AV. LECUNA, ESQUINA PUERTO ESCONDIDO, EDF. PUERTO ESCONDIDO, SOTANO EL SILENCIO CARACAS</t>
  </si>
  <si>
    <t>BATIDOS LLANOLANDIA C.A</t>
  </si>
  <si>
    <t>AV. FRANCISCO SOLANO, 2DA. CALLE LAS DELICIAS, EDF. 22 DE MAYO PB, CARACAS</t>
  </si>
  <si>
    <t>EL PUNTO DE LA CANDELARIA C.A.</t>
  </si>
  <si>
    <t>ESQ. ALCABALA A URAPAL EDIF. POJAN PISO PB, LOCAL PB, URB. LA CANDELARIA FRENTE A LA IMPRENTA NACIONAL CARACAS</t>
  </si>
  <si>
    <t>TAXIS WOLFANG C.A</t>
  </si>
  <si>
    <t>AV. BARALT ESQUINA, EL CARMEN, ENTRE AV. 16 Y AV. SUR, LOCAL 602, URBANIZACIÓN QUITA CRESPO, PARROQUIA SANTA TERESA, MUNICIPIO LIBERTADOR, CARACAS.</t>
  </si>
  <si>
    <t>PASTOR AUGUSTO MORENO JARA</t>
  </si>
  <si>
    <t>AVENIDA BOLÍVAR DE NAGUANAGUA # 181-30, TASCA RESTAURANT LA ENRAMADA, C.H.RAKRIS, AL LADO DEL CENTRO COMERCIAL EL HATILLO CARACAS CARACAS</t>
  </si>
  <si>
    <t>COMERCIAL GIRAZONA C.A</t>
  </si>
  <si>
    <t>AV. NORTE SUR 4, ESQ. DE GLORIETA, EL SILENCIO. EDIFICIO AURA CARACAS</t>
  </si>
  <si>
    <t>C.H. INV. MONTAÑAS DEL ESTE II</t>
  </si>
  <si>
    <t>AVENIDA SUCRE CON CALLE LOS ROBLES, PARCELA # 216 PARROQUIA LA PASTORA. CARACAS.</t>
  </si>
  <si>
    <t>BAR Y RESTAURANT EL BRASERO</t>
  </si>
  <si>
    <t>CALLES 1 Y 2, MEZZANINA, LOCAL M-17, C.C USLAR. TASCA REST. LA POSADA DE LAS ANTILLAS, URB. MONTALBÁN. CARACAS CARACAS</t>
  </si>
  <si>
    <t>RACE AND SPORT BAR LA JUGADA</t>
  </si>
  <si>
    <t>AV. FRANCISCO SOLANO CRUCE CON AVENIDA LOS JABILLOS, TORRE SINARUCO, PB, SABANA GRANDE CARACAS CARACAS</t>
  </si>
  <si>
    <t>GRAN RESTAURANT SIGLO XXI</t>
  </si>
  <si>
    <t>CALLE LA IGLESIA, CASA # 4, FRENTE AL CENTRO COMERCIAL SOLANO PLAZA URB. EL RECREO, SABANA GRANDE CARACAS CARACAS</t>
  </si>
  <si>
    <t>FUENTE DE SODA SOROCAIMA, C.A</t>
  </si>
  <si>
    <t>ZONA INDUSTRIAL DE LA TRINIDAD AV. GONZÁLES RINCONES. EDIF CASTELLINO P.B CARACAS CARACAS</t>
  </si>
  <si>
    <t>CERVECERIA RES MI TESORO</t>
  </si>
  <si>
    <t>AV. LECUNA VELASQUEZ CON AV. SANTA ROSALIA LOCAL 106 CARACAS</t>
  </si>
  <si>
    <t>PROMOCIONES GAZEBO, C.A.</t>
  </si>
  <si>
    <t>AV BARALT, PIÑANGO A CAMINO NUEVO, PARROQUIA CATEDRAL, CARACAS, DISTRITO CAPITAL</t>
  </si>
  <si>
    <t>BELKIS MIGDALIA RONDON</t>
  </si>
  <si>
    <t>URB. LIDICE, CALLE REAL LIDICE, LOCAL NO. 5, AGENCIA DE LOTERIA L.W. I., CARACAS CARACAS CARACAS</t>
  </si>
  <si>
    <t>BAR RESTAURANT GOBERNADOR C.A</t>
  </si>
  <si>
    <t>PUENTE MIRAFLORES A GOBERNADOR PARROQUIA ALTAGRACIA, CASA N 49 CARACAS</t>
  </si>
  <si>
    <t>POOL RESTAURANT EL CANON 173</t>
  </si>
  <si>
    <t>CALLE FINAL CALLE REAL DE LOS FRAILES ESQ. MIRADOR NRO. S-N. LOCAL NO APLICA SECTOR LOS FRAILES DE CATIA ,ABASTO EL CAÑÓN, DISTRITO CAPITAL - CARACAS.</t>
  </si>
  <si>
    <t>Total</t>
  </si>
  <si>
    <t>know data</t>
  </si>
  <si>
    <t>exacta</t>
  </si>
  <si>
    <t>trifecta</t>
  </si>
  <si>
    <t>exacta cost</t>
  </si>
  <si>
    <t>trifecta cost</t>
  </si>
  <si>
    <t>trifectaC cost</t>
  </si>
  <si>
    <t>Total invertion x race</t>
  </si>
  <si>
    <t>Total inversion</t>
  </si>
  <si>
    <t>return by exacta</t>
  </si>
  <si>
    <t>return by trifecta</t>
  </si>
  <si>
    <t>return by trifectaC</t>
  </si>
  <si>
    <t>Total return</t>
  </si>
  <si>
    <t>selected records: 300-499</t>
  </si>
  <si>
    <t>from 1 to 1:</t>
  </si>
  <si>
    <t>from 2 to 1:</t>
  </si>
  <si>
    <t>from 3 to 1:</t>
  </si>
  <si>
    <t>from 4 to 1:</t>
  </si>
  <si>
    <t>from 5 to 1:</t>
  </si>
  <si>
    <t>from 6 to 1:</t>
  </si>
  <si>
    <t>from 7 to 1:</t>
  </si>
  <si>
    <t>from 8 to 1:</t>
  </si>
  <si>
    <t>from 9 to 1:</t>
  </si>
  <si>
    <t>from 10 to 1:</t>
  </si>
  <si>
    <t>from 11 to 1:</t>
  </si>
  <si>
    <t>from 12 to 1:</t>
  </si>
  <si>
    <t>from 13 to 1:</t>
  </si>
  <si>
    <t>from 14 to 1:</t>
  </si>
  <si>
    <t xml:space="preserve">by position </t>
  </si>
  <si>
    <t>by cps</t>
  </si>
  <si>
    <t>Total incoming</t>
  </si>
  <si>
    <t>payoff by exacta</t>
  </si>
  <si>
    <t>payoff by trifecta</t>
  </si>
  <si>
    <t>payoff by trifectaC</t>
  </si>
  <si>
    <t xml:space="preserve">Winner  </t>
  </si>
  <si>
    <t xml:space="preserve">Place   </t>
  </si>
  <si>
    <t xml:space="preserve">Exacta  </t>
  </si>
  <si>
    <t>Trifecta</t>
  </si>
  <si>
    <t>C. Trifecta</t>
  </si>
  <si>
    <t xml:space="preserve">1 Elements: </t>
  </si>
  <si>
    <t xml:space="preserve">2 Elements: </t>
  </si>
  <si>
    <t xml:space="preserve">3 Elements: </t>
  </si>
  <si>
    <t xml:space="preserve">4 Elements: </t>
  </si>
  <si>
    <t xml:space="preserve">5 Elements: </t>
  </si>
  <si>
    <t xml:space="preserve">6 Elements: </t>
  </si>
  <si>
    <t xml:space="preserve">7 Elements: </t>
  </si>
  <si>
    <t xml:space="preserve">8 Elements: </t>
  </si>
  <si>
    <t xml:space="preserve">9 Elements: </t>
  </si>
  <si>
    <t xml:space="preserve">10 Elements: </t>
  </si>
  <si>
    <t xml:space="preserve">11 Elements: </t>
  </si>
  <si>
    <t xml:space="preserve">12 Elements: </t>
  </si>
  <si>
    <t xml:space="preserve">13 Elements: </t>
  </si>
  <si>
    <t xml:space="preserve">14 Elements: </t>
  </si>
  <si>
    <t>Exacta by numbers of race elements:</t>
  </si>
  <si>
    <t>Winner by numbers of race elements:</t>
  </si>
  <si>
    <t>ASÍESELMANÍ</t>
  </si>
  <si>
    <t xml:space="preserve">SARANDON </t>
  </si>
  <si>
    <t xml:space="preserve">REY AGRESIVO </t>
  </si>
  <si>
    <t xml:space="preserve">ACACIA </t>
  </si>
  <si>
    <t xml:space="preserve">DOÑA RITA </t>
  </si>
  <si>
    <t xml:space="preserve">BLUE ÁNGEL </t>
  </si>
  <si>
    <t xml:space="preserve">DINÁMICA </t>
  </si>
  <si>
    <t>BAGATELLE</t>
  </si>
  <si>
    <t xml:space="preserve">BABY KAMILA </t>
  </si>
  <si>
    <t xml:space="preserve">BIG THUNDER </t>
  </si>
  <si>
    <t xml:space="preserve">BARICHARA </t>
  </si>
  <si>
    <t xml:space="preserve">ESPECTADORA </t>
  </si>
  <si>
    <t xml:space="preserve">QUEEN ELORZA </t>
  </si>
  <si>
    <t xml:space="preserve">MONEY GOOD TIME </t>
  </si>
  <si>
    <t>MR. DISTINTO</t>
  </si>
  <si>
    <t xml:space="preserve">LITTLE MARIANA </t>
  </si>
  <si>
    <t xml:space="preserve">MR. COCONUT </t>
  </si>
  <si>
    <t xml:space="preserve">QUEEN DIOMY </t>
  </si>
  <si>
    <t xml:space="preserve">WONDER WOMAN </t>
  </si>
  <si>
    <t xml:space="preserve">LA CURANDERA </t>
  </si>
  <si>
    <t xml:space="preserve">ABUELA ADELA </t>
  </si>
  <si>
    <t>ALL SET</t>
  </si>
  <si>
    <t>MAYORAL</t>
  </si>
  <si>
    <t>LA GRULLA</t>
  </si>
  <si>
    <t>MONY GLORY</t>
  </si>
  <si>
    <t>RET</t>
  </si>
  <si>
    <t>OLIMPIC PRINCE</t>
  </si>
  <si>
    <t>ADICORA</t>
  </si>
  <si>
    <t xml:space="preserve">RAGNAROK </t>
  </si>
  <si>
    <t xml:space="preserve">SUN MY FIRE </t>
  </si>
  <si>
    <t xml:space="preserve">ANOTHER CALL </t>
  </si>
  <si>
    <t>STORM POET</t>
  </si>
  <si>
    <t xml:space="preserve">HIGH RUNNER </t>
  </si>
  <si>
    <t xml:space="preserve">CONQUISTADORA </t>
  </si>
  <si>
    <t xml:space="preserve">EMAPRINCESS </t>
  </si>
  <si>
    <t>ANOTHER ILUSION</t>
  </si>
  <si>
    <t xml:space="preserve">MONEY BLUE </t>
  </si>
  <si>
    <t xml:space="preserve">MISS CARRILLERA </t>
  </si>
  <si>
    <t xml:space="preserve">BELLA AINARA </t>
  </si>
  <si>
    <t>LINDA PAULA</t>
  </si>
  <si>
    <t xml:space="preserve">VALEROSA </t>
  </si>
  <si>
    <t xml:space="preserve">KARIÁNGEL </t>
  </si>
  <si>
    <t xml:space="preserve">NIÑA ALBINITA </t>
  </si>
  <si>
    <t>GLASS CONTAINER</t>
  </si>
  <si>
    <t xml:space="preserve">ISAACYAZID </t>
  </si>
  <si>
    <t xml:space="preserve">CAMPOBASSO </t>
  </si>
  <si>
    <t xml:space="preserve">SUNSHINE WARRIOR </t>
  </si>
  <si>
    <t>GATILLO</t>
  </si>
  <si>
    <t>CAMPOBASSO</t>
  </si>
  <si>
    <t>P</t>
  </si>
  <si>
    <t xml:space="preserve">bet only </t>
  </si>
  <si>
    <t>A0</t>
  </si>
  <si>
    <t>stdate</t>
  </si>
  <si>
    <t>strace</t>
  </si>
  <si>
    <t>stdecision</t>
  </si>
  <si>
    <t>stevent</t>
  </si>
  <si>
    <t>stdistance</t>
  </si>
  <si>
    <t>stelements</t>
  </si>
  <si>
    <t>stprediction</t>
  </si>
  <si>
    <t>1 to 1</t>
  </si>
  <si>
    <t>2 to 1</t>
  </si>
  <si>
    <t>3 to 1</t>
  </si>
  <si>
    <t>b</t>
  </si>
  <si>
    <t>Kelly</t>
  </si>
  <si>
    <t>Win/lose</t>
  </si>
  <si>
    <t>Backroll</t>
  </si>
  <si>
    <t>simulation on kelly from 300-499</t>
  </si>
</sst>
</file>

<file path=xl/styles.xml><?xml version="1.0" encoding="utf-8"?>
<styleSheet xmlns="http://schemas.openxmlformats.org/spreadsheetml/2006/main">
  <numFmts count="3">
    <numFmt numFmtId="44" formatCode="_ &quot;Bs. F&quot;\ * #,##0.00_ ;_ &quot;Bs. F&quot;\ * \-#,##0.00_ ;_ &quot;Bs. F&quot;\ * &quot;-&quot;??_ ;_ @_ "/>
    <numFmt numFmtId="43" formatCode="_ * #,##0.00_ ;_ * \-#,##0.00_ ;_ * &quot;-&quot;??_ ;_ @_ "/>
    <numFmt numFmtId="164" formatCode="_ * #,##0_ ;_ * \-#,##0_ ;_ 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</cellStyleXfs>
  <cellXfs count="37">
    <xf numFmtId="0" fontId="0" fillId="0" borderId="0" xfId="0"/>
    <xf numFmtId="0" fontId="0" fillId="0" borderId="0" xfId="0" applyFont="1"/>
    <xf numFmtId="10" fontId="0" fillId="0" borderId="0" xfId="0" applyNumberFormat="1" applyFont="1"/>
    <xf numFmtId="4" fontId="4" fillId="0" borderId="0" xfId="0" applyNumberFormat="1" applyFont="1"/>
    <xf numFmtId="44" fontId="0" fillId="0" borderId="0" xfId="1" applyFont="1"/>
    <xf numFmtId="9" fontId="0" fillId="0" borderId="0" xfId="2" applyFont="1"/>
    <xf numFmtId="10" fontId="0" fillId="0" borderId="0" xfId="0" applyNumberFormat="1"/>
    <xf numFmtId="0" fontId="0" fillId="4" borderId="0" xfId="0" applyFill="1"/>
    <xf numFmtId="0" fontId="0" fillId="5" borderId="0" xfId="0" applyFill="1"/>
    <xf numFmtId="0" fontId="2" fillId="2" borderId="0" xfId="3"/>
    <xf numFmtId="44" fontId="3" fillId="3" borderId="0" xfId="1" applyFont="1" applyFill="1"/>
    <xf numFmtId="44" fontId="2" fillId="2" borderId="0" xfId="1" applyFont="1" applyFill="1"/>
    <xf numFmtId="0" fontId="0" fillId="0" borderId="0" xfId="0" applyNumberFormat="1"/>
    <xf numFmtId="0" fontId="5" fillId="0" borderId="0" xfId="0" applyNumberFormat="1" applyFont="1"/>
    <xf numFmtId="1" fontId="0" fillId="0" borderId="0" xfId="2" applyNumberFormat="1" applyFont="1"/>
    <xf numFmtId="2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3" fillId="3" borderId="0" xfId="4"/>
    <xf numFmtId="10" fontId="2" fillId="2" borderId="0" xfId="3" applyNumberFormat="1"/>
    <xf numFmtId="0" fontId="7" fillId="0" borderId="0" xfId="0" applyFont="1"/>
    <xf numFmtId="0" fontId="7" fillId="0" borderId="0" xfId="0" applyNumberFormat="1" applyFont="1"/>
    <xf numFmtId="164" fontId="7" fillId="0" borderId="0" xfId="0" applyNumberFormat="1" applyFont="1"/>
    <xf numFmtId="37" fontId="7" fillId="0" borderId="0" xfId="0" applyNumberFormat="1" applyFont="1"/>
    <xf numFmtId="13" fontId="7" fillId="0" borderId="0" xfId="0" applyNumberFormat="1" applyFont="1"/>
    <xf numFmtId="164" fontId="7" fillId="0" borderId="0" xfId="5" applyNumberFormat="1" applyFont="1"/>
    <xf numFmtId="10" fontId="7" fillId="0" borderId="0" xfId="0" applyNumberFormat="1" applyFont="1"/>
    <xf numFmtId="0" fontId="6" fillId="6" borderId="0" xfId="6"/>
    <xf numFmtId="13" fontId="6" fillId="7" borderId="0" xfId="7" applyNumberFormat="1"/>
    <xf numFmtId="0" fontId="6" fillId="7" borderId="0" xfId="7"/>
    <xf numFmtId="14" fontId="0" fillId="0" borderId="0" xfId="0" applyNumberFormat="1"/>
    <xf numFmtId="13" fontId="0" fillId="0" borderId="0" xfId="1" applyNumberFormat="1" applyFont="1"/>
    <xf numFmtId="164" fontId="0" fillId="0" borderId="0" xfId="1" applyNumberFormat="1" applyFont="1"/>
    <xf numFmtId="37" fontId="0" fillId="0" borderId="0" xfId="0" applyNumberFormat="1"/>
    <xf numFmtId="13" fontId="0" fillId="0" borderId="0" xfId="0" applyNumberFormat="1"/>
    <xf numFmtId="164" fontId="0" fillId="0" borderId="0" xfId="0" applyNumberFormat="1"/>
    <xf numFmtId="2" fontId="7" fillId="0" borderId="0" xfId="5" applyNumberFormat="1" applyFont="1" applyAlignment="1"/>
  </cellXfs>
  <cellStyles count="8">
    <cellStyle name="Accent1" xfId="6" builtinId="29"/>
    <cellStyle name="Accent3" xfId="7" builtinId="37"/>
    <cellStyle name="Comma" xfId="5" builtinId="3"/>
    <cellStyle name="Currency" xfId="1" builtinId="4"/>
    <cellStyle name="Good" xfId="3" builtinId="26"/>
    <cellStyle name="Neutral" xfId="4" builtinId="28"/>
    <cellStyle name="Normal" xfId="0" builtinId="0"/>
    <cellStyle name="Percent" xfId="2" builtinId="5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title>
      <c:tx>
        <c:rich>
          <a:bodyPr/>
          <a:lstStyle/>
          <a:p>
            <a:pPr>
              <a:defRPr/>
            </a:pPr>
            <a:r>
              <a:rPr lang="es-VE"/>
              <a:t>Winner by numbers of race elements: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Sheet3!$B$2:$B$15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12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46819584"/>
        <c:axId val="46837760"/>
      </c:barChart>
      <c:catAx>
        <c:axId val="46819584"/>
        <c:scaling>
          <c:orientation val="minMax"/>
        </c:scaling>
        <c:axPos val="b"/>
        <c:majorTickMark val="none"/>
        <c:tickLblPos val="nextTo"/>
        <c:crossAx val="46837760"/>
        <c:crosses val="autoZero"/>
        <c:auto val="1"/>
        <c:lblAlgn val="ctr"/>
        <c:lblOffset val="100"/>
      </c:catAx>
      <c:valAx>
        <c:axId val="468377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681958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title>
      <c:tx>
        <c:rich>
          <a:bodyPr/>
          <a:lstStyle/>
          <a:p>
            <a:pPr>
              <a:defRPr/>
            </a:pPr>
            <a:r>
              <a:rPr lang="es-VE"/>
              <a:t>Exacta by numbers of race elements: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Sheet3!$F$2:$F$15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46845312"/>
        <c:axId val="46851200"/>
      </c:barChart>
      <c:catAx>
        <c:axId val="46845312"/>
        <c:scaling>
          <c:orientation val="minMax"/>
        </c:scaling>
        <c:axPos val="b"/>
        <c:majorTickMark val="none"/>
        <c:tickLblPos val="nextTo"/>
        <c:crossAx val="46851200"/>
        <c:crosses val="autoZero"/>
        <c:auto val="1"/>
        <c:lblAlgn val="ctr"/>
        <c:lblOffset val="100"/>
      </c:catAx>
      <c:valAx>
        <c:axId val="468512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684531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114300</xdr:rowOff>
    </xdr:from>
    <xdr:to>
      <xdr:col>15</xdr:col>
      <xdr:colOff>209550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0</xdr:row>
      <xdr:rowOff>104775</xdr:rowOff>
    </xdr:from>
    <xdr:to>
      <xdr:col>23</xdr:col>
      <xdr:colOff>19050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istic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istic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70"/>
  <sheetViews>
    <sheetView workbookViewId="0">
      <selection activeCell="C10" sqref="C10"/>
    </sheetView>
  </sheetViews>
  <sheetFormatPr defaultRowHeight="15"/>
  <cols>
    <col min="1" max="1" width="16.85546875" bestFit="1" customWidth="1"/>
    <col min="2" max="2" width="9.28515625" bestFit="1" customWidth="1"/>
    <col min="3" max="3" width="35.140625" bestFit="1" customWidth="1"/>
    <col min="4" max="4" width="129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0</v>
      </c>
      <c r="B2" t="s">
        <v>1</v>
      </c>
      <c r="C2" t="s">
        <v>4</v>
      </c>
      <c r="D2" t="s">
        <v>5</v>
      </c>
    </row>
    <row r="3" spans="1:4">
      <c r="A3" t="s">
        <v>0</v>
      </c>
      <c r="B3" t="s">
        <v>1</v>
      </c>
      <c r="C3" t="s">
        <v>6</v>
      </c>
      <c r="D3" t="s">
        <v>7</v>
      </c>
    </row>
    <row r="4" spans="1:4">
      <c r="A4" t="s">
        <v>0</v>
      </c>
      <c r="B4" t="s">
        <v>1</v>
      </c>
      <c r="C4" t="s">
        <v>8</v>
      </c>
      <c r="D4" t="s">
        <v>9</v>
      </c>
    </row>
    <row r="5" spans="1:4">
      <c r="A5" t="s">
        <v>0</v>
      </c>
      <c r="B5" t="s">
        <v>1</v>
      </c>
      <c r="C5" t="s">
        <v>10</v>
      </c>
      <c r="D5" t="s">
        <v>11</v>
      </c>
    </row>
    <row r="6" spans="1:4">
      <c r="A6" t="s">
        <v>0</v>
      </c>
      <c r="B6" t="s">
        <v>1</v>
      </c>
      <c r="C6" t="s">
        <v>12</v>
      </c>
      <c r="D6" t="s">
        <v>13</v>
      </c>
    </row>
    <row r="7" spans="1:4">
      <c r="A7" t="s">
        <v>0</v>
      </c>
      <c r="B7" t="s">
        <v>1</v>
      </c>
      <c r="C7" t="s">
        <v>14</v>
      </c>
      <c r="D7" t="s">
        <v>15</v>
      </c>
    </row>
    <row r="8" spans="1:4">
      <c r="A8" t="s">
        <v>0</v>
      </c>
      <c r="B8" t="s">
        <v>1</v>
      </c>
      <c r="C8" t="s">
        <v>16</v>
      </c>
      <c r="D8" t="s">
        <v>17</v>
      </c>
    </row>
    <row r="9" spans="1:4">
      <c r="A9" t="s">
        <v>0</v>
      </c>
      <c r="B9" t="s">
        <v>1</v>
      </c>
      <c r="C9" t="s">
        <v>18</v>
      </c>
      <c r="D9" t="s">
        <v>19</v>
      </c>
    </row>
    <row r="10" spans="1:4">
      <c r="A10" t="s">
        <v>0</v>
      </c>
      <c r="B10" t="s">
        <v>1</v>
      </c>
      <c r="C10" t="s">
        <v>20</v>
      </c>
      <c r="D10" t="s">
        <v>21</v>
      </c>
    </row>
    <row r="11" spans="1:4">
      <c r="A11" t="s">
        <v>0</v>
      </c>
      <c r="B11" t="s">
        <v>1</v>
      </c>
      <c r="C11" t="s">
        <v>22</v>
      </c>
      <c r="D11" t="s">
        <v>23</v>
      </c>
    </row>
    <row r="12" spans="1:4">
      <c r="A12" t="s">
        <v>0</v>
      </c>
      <c r="B12" t="s">
        <v>1</v>
      </c>
      <c r="C12" t="s">
        <v>24</v>
      </c>
      <c r="D12" t="s">
        <v>25</v>
      </c>
    </row>
    <row r="13" spans="1:4">
      <c r="A13" t="s">
        <v>0</v>
      </c>
      <c r="B13" t="s">
        <v>1</v>
      </c>
      <c r="C13" t="s">
        <v>26</v>
      </c>
      <c r="D13" t="s">
        <v>27</v>
      </c>
    </row>
    <row r="14" spans="1:4">
      <c r="A14" t="s">
        <v>0</v>
      </c>
      <c r="B14" t="s">
        <v>1</v>
      </c>
      <c r="C14" t="s">
        <v>28</v>
      </c>
      <c r="D14" t="s">
        <v>29</v>
      </c>
    </row>
    <row r="15" spans="1:4">
      <c r="A15" t="s">
        <v>0</v>
      </c>
      <c r="B15" t="s">
        <v>1</v>
      </c>
      <c r="C15" t="s">
        <v>30</v>
      </c>
      <c r="D15" t="s">
        <v>31</v>
      </c>
    </row>
    <row r="16" spans="1:4">
      <c r="A16" t="s">
        <v>0</v>
      </c>
      <c r="B16" t="s">
        <v>1</v>
      </c>
      <c r="C16" t="s">
        <v>32</v>
      </c>
      <c r="D16" t="s">
        <v>33</v>
      </c>
    </row>
    <row r="17" spans="1:4">
      <c r="A17" t="s">
        <v>0</v>
      </c>
      <c r="B17" t="s">
        <v>1</v>
      </c>
      <c r="C17" t="s">
        <v>34</v>
      </c>
      <c r="D17" t="s">
        <v>35</v>
      </c>
    </row>
    <row r="18" spans="1:4">
      <c r="A18" t="s">
        <v>0</v>
      </c>
      <c r="B18" t="s">
        <v>1</v>
      </c>
      <c r="C18" t="s">
        <v>36</v>
      </c>
      <c r="D18" t="s">
        <v>37</v>
      </c>
    </row>
    <row r="19" spans="1:4">
      <c r="A19" t="s">
        <v>0</v>
      </c>
      <c r="B19" t="s">
        <v>1</v>
      </c>
      <c r="C19" t="s">
        <v>38</v>
      </c>
      <c r="D19" t="s">
        <v>39</v>
      </c>
    </row>
    <row r="20" spans="1:4">
      <c r="A20" t="s">
        <v>0</v>
      </c>
      <c r="B20" t="s">
        <v>1</v>
      </c>
      <c r="C20" t="s">
        <v>40</v>
      </c>
      <c r="D20" t="s">
        <v>41</v>
      </c>
    </row>
    <row r="21" spans="1:4">
      <c r="A21" t="s">
        <v>0</v>
      </c>
      <c r="B21" t="s">
        <v>1</v>
      </c>
      <c r="C21" t="s">
        <v>42</v>
      </c>
      <c r="D21" t="s">
        <v>43</v>
      </c>
    </row>
    <row r="22" spans="1:4">
      <c r="A22" t="s">
        <v>0</v>
      </c>
      <c r="B22" t="s">
        <v>1</v>
      </c>
      <c r="C22" t="s">
        <v>44</v>
      </c>
      <c r="D22" t="s">
        <v>45</v>
      </c>
    </row>
    <row r="23" spans="1:4">
      <c r="A23" t="s">
        <v>0</v>
      </c>
      <c r="B23" t="s">
        <v>1</v>
      </c>
      <c r="C23" t="s">
        <v>46</v>
      </c>
      <c r="D23" t="s">
        <v>47</v>
      </c>
    </row>
    <row r="24" spans="1:4">
      <c r="A24" t="s">
        <v>0</v>
      </c>
      <c r="B24" t="s">
        <v>1</v>
      </c>
      <c r="C24" t="s">
        <v>48</v>
      </c>
      <c r="D24" t="s">
        <v>49</v>
      </c>
    </row>
    <row r="25" spans="1:4">
      <c r="A25" t="s">
        <v>0</v>
      </c>
      <c r="B25" t="s">
        <v>1</v>
      </c>
      <c r="C25" t="s">
        <v>50</v>
      </c>
      <c r="D25" t="s">
        <v>51</v>
      </c>
    </row>
    <row r="26" spans="1:4">
      <c r="A26" t="s">
        <v>0</v>
      </c>
      <c r="B26" t="s">
        <v>1</v>
      </c>
      <c r="C26" t="s">
        <v>52</v>
      </c>
      <c r="D26" t="s">
        <v>53</v>
      </c>
    </row>
    <row r="27" spans="1:4">
      <c r="A27" t="s">
        <v>0</v>
      </c>
      <c r="B27" t="s">
        <v>1</v>
      </c>
      <c r="C27" t="s">
        <v>54</v>
      </c>
      <c r="D27" t="s">
        <v>55</v>
      </c>
    </row>
    <row r="28" spans="1:4">
      <c r="A28" t="s">
        <v>0</v>
      </c>
      <c r="B28" t="s">
        <v>1</v>
      </c>
      <c r="C28" t="s">
        <v>56</v>
      </c>
      <c r="D28" t="s">
        <v>57</v>
      </c>
    </row>
    <row r="29" spans="1:4">
      <c r="A29" s="9" t="s">
        <v>0</v>
      </c>
      <c r="B29" s="9" t="s">
        <v>1</v>
      </c>
      <c r="C29" s="9" t="s">
        <v>58</v>
      </c>
      <c r="D29" s="9" t="s">
        <v>59</v>
      </c>
    </row>
    <row r="30" spans="1:4">
      <c r="A30" t="s">
        <v>0</v>
      </c>
      <c r="B30" t="s">
        <v>1</v>
      </c>
      <c r="C30" t="s">
        <v>60</v>
      </c>
      <c r="D30" t="s">
        <v>61</v>
      </c>
    </row>
    <row r="31" spans="1:4">
      <c r="A31" t="s">
        <v>0</v>
      </c>
      <c r="B31" t="s">
        <v>1</v>
      </c>
      <c r="C31" t="s">
        <v>62</v>
      </c>
      <c r="D31" t="s">
        <v>63</v>
      </c>
    </row>
    <row r="32" spans="1:4">
      <c r="A32" t="s">
        <v>0</v>
      </c>
      <c r="B32" t="s">
        <v>1</v>
      </c>
      <c r="C32" t="s">
        <v>64</v>
      </c>
      <c r="D32" t="s">
        <v>65</v>
      </c>
    </row>
    <row r="33" spans="1:4">
      <c r="A33" t="s">
        <v>0</v>
      </c>
      <c r="B33" t="s">
        <v>1</v>
      </c>
      <c r="C33" t="s">
        <v>66</v>
      </c>
      <c r="D33" t="s">
        <v>67</v>
      </c>
    </row>
    <row r="34" spans="1:4">
      <c r="A34" t="s">
        <v>0</v>
      </c>
      <c r="B34" t="s">
        <v>1</v>
      </c>
      <c r="C34" t="s">
        <v>68</v>
      </c>
      <c r="D34" t="s">
        <v>69</v>
      </c>
    </row>
    <row r="35" spans="1:4">
      <c r="A35" t="s">
        <v>0</v>
      </c>
      <c r="B35" t="s">
        <v>1</v>
      </c>
      <c r="C35" t="s">
        <v>70</v>
      </c>
      <c r="D35" t="s">
        <v>71</v>
      </c>
    </row>
    <row r="36" spans="1:4">
      <c r="A36" t="s">
        <v>0</v>
      </c>
      <c r="B36" t="s">
        <v>1</v>
      </c>
      <c r="C36" t="s">
        <v>72</v>
      </c>
      <c r="D36" t="s">
        <v>73</v>
      </c>
    </row>
    <row r="37" spans="1:4">
      <c r="A37" t="s">
        <v>0</v>
      </c>
      <c r="B37" t="s">
        <v>1</v>
      </c>
      <c r="C37" t="s">
        <v>74</v>
      </c>
      <c r="D37" t="s">
        <v>75</v>
      </c>
    </row>
    <row r="38" spans="1:4">
      <c r="A38" t="s">
        <v>0</v>
      </c>
      <c r="B38" t="s">
        <v>1</v>
      </c>
      <c r="C38" t="s">
        <v>76</v>
      </c>
      <c r="D38" t="s">
        <v>77</v>
      </c>
    </row>
    <row r="39" spans="1:4">
      <c r="A39" t="s">
        <v>0</v>
      </c>
      <c r="B39" t="s">
        <v>1</v>
      </c>
      <c r="C39" t="s">
        <v>78</v>
      </c>
      <c r="D39" t="s">
        <v>79</v>
      </c>
    </row>
    <row r="40" spans="1:4">
      <c r="A40" t="s">
        <v>0</v>
      </c>
      <c r="B40" t="s">
        <v>1</v>
      </c>
      <c r="C40" t="s">
        <v>80</v>
      </c>
      <c r="D40" t="s">
        <v>81</v>
      </c>
    </row>
    <row r="41" spans="1:4">
      <c r="A41" t="s">
        <v>0</v>
      </c>
      <c r="B41" t="s">
        <v>1</v>
      </c>
      <c r="C41" t="s">
        <v>82</v>
      </c>
      <c r="D41" t="s">
        <v>83</v>
      </c>
    </row>
    <row r="42" spans="1:4">
      <c r="A42" t="s">
        <v>0</v>
      </c>
      <c r="B42" t="s">
        <v>1</v>
      </c>
      <c r="C42" t="s">
        <v>84</v>
      </c>
      <c r="D42" t="s">
        <v>85</v>
      </c>
    </row>
    <row r="43" spans="1:4">
      <c r="A43" t="s">
        <v>0</v>
      </c>
      <c r="B43" t="s">
        <v>1</v>
      </c>
      <c r="C43" t="s">
        <v>86</v>
      </c>
      <c r="D43" t="s">
        <v>87</v>
      </c>
    </row>
    <row r="44" spans="1:4">
      <c r="A44" t="s">
        <v>0</v>
      </c>
      <c r="B44" t="s">
        <v>1</v>
      </c>
      <c r="C44" t="s">
        <v>88</v>
      </c>
      <c r="D44" t="s">
        <v>89</v>
      </c>
    </row>
    <row r="45" spans="1:4">
      <c r="A45" t="s">
        <v>0</v>
      </c>
      <c r="B45" t="s">
        <v>1</v>
      </c>
      <c r="C45" t="s">
        <v>90</v>
      </c>
      <c r="D45" t="s">
        <v>91</v>
      </c>
    </row>
    <row r="46" spans="1:4">
      <c r="A46" t="s">
        <v>0</v>
      </c>
      <c r="B46" t="s">
        <v>1</v>
      </c>
      <c r="C46" t="s">
        <v>92</v>
      </c>
      <c r="D46" t="s">
        <v>93</v>
      </c>
    </row>
    <row r="47" spans="1:4">
      <c r="A47" t="s">
        <v>0</v>
      </c>
      <c r="B47" t="s">
        <v>1</v>
      </c>
      <c r="C47" t="s">
        <v>94</v>
      </c>
      <c r="D47" t="s">
        <v>95</v>
      </c>
    </row>
    <row r="48" spans="1:4">
      <c r="A48" t="s">
        <v>0</v>
      </c>
      <c r="B48" t="s">
        <v>1</v>
      </c>
      <c r="C48" t="s">
        <v>96</v>
      </c>
      <c r="D48" t="s">
        <v>97</v>
      </c>
    </row>
    <row r="49" spans="1:4">
      <c r="A49" t="s">
        <v>0</v>
      </c>
      <c r="B49" t="s">
        <v>1</v>
      </c>
      <c r="C49" t="s">
        <v>98</v>
      </c>
      <c r="D49" t="s">
        <v>99</v>
      </c>
    </row>
    <row r="50" spans="1:4">
      <c r="A50" s="9" t="s">
        <v>0</v>
      </c>
      <c r="B50" s="9" t="s">
        <v>1</v>
      </c>
      <c r="C50" s="9" t="s">
        <v>100</v>
      </c>
      <c r="D50" s="9" t="s">
        <v>101</v>
      </c>
    </row>
    <row r="51" spans="1:4">
      <c r="A51" t="s">
        <v>0</v>
      </c>
      <c r="B51" t="s">
        <v>1</v>
      </c>
      <c r="C51" t="s">
        <v>102</v>
      </c>
      <c r="D51" t="s">
        <v>103</v>
      </c>
    </row>
    <row r="52" spans="1:4">
      <c r="A52" t="s">
        <v>0</v>
      </c>
      <c r="B52" t="s">
        <v>1</v>
      </c>
      <c r="C52" t="s">
        <v>104</v>
      </c>
      <c r="D52" t="s">
        <v>105</v>
      </c>
    </row>
    <row r="53" spans="1:4">
      <c r="A53" t="s">
        <v>0</v>
      </c>
      <c r="B53" t="s">
        <v>1</v>
      </c>
      <c r="C53" t="s">
        <v>106</v>
      </c>
      <c r="D53" t="s">
        <v>107</v>
      </c>
    </row>
    <row r="54" spans="1:4">
      <c r="A54" t="s">
        <v>0</v>
      </c>
      <c r="B54" t="s">
        <v>1</v>
      </c>
      <c r="C54" t="s">
        <v>108</v>
      </c>
      <c r="D54" t="s">
        <v>109</v>
      </c>
    </row>
    <row r="55" spans="1:4">
      <c r="A55" t="s">
        <v>0</v>
      </c>
      <c r="B55" t="s">
        <v>1</v>
      </c>
      <c r="C55" t="s">
        <v>110</v>
      </c>
      <c r="D55" t="s">
        <v>111</v>
      </c>
    </row>
    <row r="56" spans="1:4">
      <c r="A56" t="s">
        <v>0</v>
      </c>
      <c r="B56" t="s">
        <v>1</v>
      </c>
      <c r="C56" t="s">
        <v>112</v>
      </c>
      <c r="D56" t="s">
        <v>113</v>
      </c>
    </row>
    <row r="57" spans="1:4">
      <c r="A57" t="s">
        <v>0</v>
      </c>
      <c r="B57" t="s">
        <v>1</v>
      </c>
      <c r="C57" t="s">
        <v>114</v>
      </c>
      <c r="D57" t="s">
        <v>115</v>
      </c>
    </row>
    <row r="58" spans="1:4">
      <c r="A58" t="s">
        <v>0</v>
      </c>
      <c r="B58" t="s">
        <v>1</v>
      </c>
      <c r="C58" t="s">
        <v>116</v>
      </c>
      <c r="D58" t="s">
        <v>117</v>
      </c>
    </row>
    <row r="59" spans="1:4">
      <c r="A59" t="s">
        <v>0</v>
      </c>
      <c r="B59" t="s">
        <v>1</v>
      </c>
      <c r="C59" t="s">
        <v>118</v>
      </c>
      <c r="D59" t="s">
        <v>119</v>
      </c>
    </row>
    <row r="60" spans="1:4">
      <c r="A60" t="s">
        <v>0</v>
      </c>
      <c r="B60" t="s">
        <v>1</v>
      </c>
      <c r="C60" t="s">
        <v>120</v>
      </c>
      <c r="D60" t="s">
        <v>121</v>
      </c>
    </row>
    <row r="61" spans="1:4">
      <c r="A61" t="s">
        <v>0</v>
      </c>
      <c r="B61" t="s">
        <v>1</v>
      </c>
      <c r="C61" t="s">
        <v>122</v>
      </c>
      <c r="D61" t="s">
        <v>123</v>
      </c>
    </row>
    <row r="62" spans="1:4">
      <c r="A62" t="s">
        <v>0</v>
      </c>
      <c r="B62" t="s">
        <v>1</v>
      </c>
      <c r="C62" t="s">
        <v>124</v>
      </c>
      <c r="D62" t="s">
        <v>125</v>
      </c>
    </row>
    <row r="63" spans="1:4">
      <c r="A63" t="s">
        <v>0</v>
      </c>
      <c r="B63" t="s">
        <v>1</v>
      </c>
      <c r="C63" t="s">
        <v>126</v>
      </c>
      <c r="D63" t="s">
        <v>127</v>
      </c>
    </row>
    <row r="64" spans="1:4">
      <c r="A64" t="s">
        <v>0</v>
      </c>
      <c r="B64" t="s">
        <v>1</v>
      </c>
      <c r="C64" t="s">
        <v>128</v>
      </c>
      <c r="D64" t="s">
        <v>129</v>
      </c>
    </row>
    <row r="65" spans="1:4">
      <c r="A65" t="s">
        <v>0</v>
      </c>
      <c r="B65" t="s">
        <v>1</v>
      </c>
      <c r="C65" t="s">
        <v>130</v>
      </c>
      <c r="D65" t="s">
        <v>131</v>
      </c>
    </row>
    <row r="66" spans="1:4">
      <c r="A66" t="s">
        <v>0</v>
      </c>
      <c r="B66" t="s">
        <v>1</v>
      </c>
      <c r="C66" t="s">
        <v>132</v>
      </c>
      <c r="D66" t="s">
        <v>133</v>
      </c>
    </row>
    <row r="67" spans="1:4">
      <c r="A67" s="9" t="s">
        <v>0</v>
      </c>
      <c r="B67" s="9" t="s">
        <v>1</v>
      </c>
      <c r="C67" s="9" t="s">
        <v>134</v>
      </c>
      <c r="D67" s="9" t="s">
        <v>135</v>
      </c>
    </row>
    <row r="68" spans="1:4">
      <c r="A68" t="s">
        <v>0</v>
      </c>
      <c r="B68" t="s">
        <v>1</v>
      </c>
      <c r="C68" t="s">
        <v>136</v>
      </c>
      <c r="D68" t="s">
        <v>137</v>
      </c>
    </row>
    <row r="69" spans="1:4">
      <c r="A69" t="s">
        <v>0</v>
      </c>
      <c r="B69" t="s">
        <v>1</v>
      </c>
      <c r="C69" t="s">
        <v>138</v>
      </c>
      <c r="D69" t="s">
        <v>139</v>
      </c>
    </row>
    <row r="70" spans="1:4">
      <c r="A70" t="s">
        <v>0</v>
      </c>
      <c r="B70" t="s">
        <v>1</v>
      </c>
      <c r="C70" t="s">
        <v>140</v>
      </c>
      <c r="D70" t="s">
        <v>141</v>
      </c>
    </row>
    <row r="71" spans="1:4">
      <c r="A71" t="s">
        <v>0</v>
      </c>
      <c r="B71" t="s">
        <v>1</v>
      </c>
      <c r="C71" t="s">
        <v>142</v>
      </c>
      <c r="D71" t="s">
        <v>143</v>
      </c>
    </row>
    <row r="72" spans="1:4">
      <c r="A72" t="s">
        <v>0</v>
      </c>
      <c r="B72" t="s">
        <v>1</v>
      </c>
      <c r="C72" t="s">
        <v>144</v>
      </c>
      <c r="D72" t="s">
        <v>145</v>
      </c>
    </row>
    <row r="73" spans="1:4">
      <c r="A73" t="s">
        <v>0</v>
      </c>
      <c r="B73" t="s">
        <v>1</v>
      </c>
      <c r="C73" t="s">
        <v>146</v>
      </c>
      <c r="D73" t="s">
        <v>147</v>
      </c>
    </row>
    <row r="74" spans="1:4">
      <c r="A74" s="9" t="s">
        <v>0</v>
      </c>
      <c r="B74" s="9" t="s">
        <v>1</v>
      </c>
      <c r="C74" s="9" t="s">
        <v>148</v>
      </c>
      <c r="D74" s="9" t="s">
        <v>149</v>
      </c>
    </row>
    <row r="75" spans="1:4">
      <c r="A75" t="s">
        <v>0</v>
      </c>
      <c r="B75" t="s">
        <v>1</v>
      </c>
      <c r="C75" t="s">
        <v>150</v>
      </c>
      <c r="D75" t="s">
        <v>151</v>
      </c>
    </row>
    <row r="76" spans="1:4">
      <c r="A76" t="s">
        <v>0</v>
      </c>
      <c r="B76" t="s">
        <v>1</v>
      </c>
      <c r="C76" t="s">
        <v>152</v>
      </c>
      <c r="D76" t="s">
        <v>153</v>
      </c>
    </row>
    <row r="77" spans="1:4">
      <c r="A77" t="s">
        <v>0</v>
      </c>
      <c r="B77" t="s">
        <v>1</v>
      </c>
      <c r="C77" t="s">
        <v>154</v>
      </c>
      <c r="D77" t="s">
        <v>155</v>
      </c>
    </row>
    <row r="78" spans="1:4">
      <c r="A78" t="s">
        <v>0</v>
      </c>
      <c r="B78" t="s">
        <v>1</v>
      </c>
      <c r="C78" t="s">
        <v>156</v>
      </c>
      <c r="D78" t="s">
        <v>157</v>
      </c>
    </row>
    <row r="79" spans="1:4">
      <c r="A79" t="s">
        <v>0</v>
      </c>
      <c r="B79" t="s">
        <v>1</v>
      </c>
      <c r="C79" t="s">
        <v>158</v>
      </c>
      <c r="D79" t="s">
        <v>159</v>
      </c>
    </row>
    <row r="80" spans="1:4">
      <c r="A80" s="9" t="s">
        <v>0</v>
      </c>
      <c r="B80" s="9" t="s">
        <v>1</v>
      </c>
      <c r="C80" s="9" t="s">
        <v>160</v>
      </c>
      <c r="D80" s="9" t="s">
        <v>161</v>
      </c>
    </row>
    <row r="81" spans="1:4">
      <c r="A81" t="s">
        <v>0</v>
      </c>
      <c r="B81" t="s">
        <v>1</v>
      </c>
      <c r="C81" t="s">
        <v>162</v>
      </c>
      <c r="D81" t="s">
        <v>163</v>
      </c>
    </row>
    <row r="82" spans="1:4">
      <c r="A82" t="s">
        <v>0</v>
      </c>
      <c r="B82" t="s">
        <v>1</v>
      </c>
      <c r="C82" t="s">
        <v>164</v>
      </c>
      <c r="D82" t="s">
        <v>165</v>
      </c>
    </row>
    <row r="83" spans="1:4">
      <c r="A83" t="s">
        <v>0</v>
      </c>
      <c r="B83" t="s">
        <v>1</v>
      </c>
      <c r="C83" t="s">
        <v>166</v>
      </c>
      <c r="D83" t="s">
        <v>167</v>
      </c>
    </row>
    <row r="84" spans="1:4">
      <c r="A84" t="s">
        <v>0</v>
      </c>
      <c r="B84" t="s">
        <v>1</v>
      </c>
      <c r="C84" t="s">
        <v>168</v>
      </c>
      <c r="D84" t="s">
        <v>169</v>
      </c>
    </row>
    <row r="85" spans="1:4">
      <c r="A85" t="s">
        <v>0</v>
      </c>
      <c r="B85" t="s">
        <v>1</v>
      </c>
      <c r="C85" t="s">
        <v>170</v>
      </c>
      <c r="D85" t="s">
        <v>171</v>
      </c>
    </row>
    <row r="86" spans="1:4">
      <c r="A86" t="s">
        <v>0</v>
      </c>
      <c r="B86" t="s">
        <v>1</v>
      </c>
      <c r="C86" t="s">
        <v>172</v>
      </c>
      <c r="D86" t="s">
        <v>173</v>
      </c>
    </row>
    <row r="87" spans="1:4">
      <c r="A87" t="s">
        <v>0</v>
      </c>
      <c r="B87" t="s">
        <v>1</v>
      </c>
      <c r="C87" t="s">
        <v>174</v>
      </c>
      <c r="D87" t="s">
        <v>175</v>
      </c>
    </row>
    <row r="88" spans="1:4">
      <c r="A88" t="s">
        <v>0</v>
      </c>
      <c r="B88" t="s">
        <v>1</v>
      </c>
      <c r="C88" t="s">
        <v>176</v>
      </c>
      <c r="D88" t="s">
        <v>177</v>
      </c>
    </row>
    <row r="89" spans="1:4">
      <c r="A89" t="s">
        <v>0</v>
      </c>
      <c r="B89" t="s">
        <v>1</v>
      </c>
      <c r="C89" t="s">
        <v>178</v>
      </c>
      <c r="D89" t="s">
        <v>179</v>
      </c>
    </row>
    <row r="90" spans="1:4">
      <c r="A90" t="s">
        <v>0</v>
      </c>
      <c r="B90" t="s">
        <v>1</v>
      </c>
      <c r="C90" t="s">
        <v>180</v>
      </c>
      <c r="D90" t="s">
        <v>181</v>
      </c>
    </row>
    <row r="91" spans="1:4">
      <c r="A91" t="s">
        <v>0</v>
      </c>
      <c r="B91" t="s">
        <v>1</v>
      </c>
      <c r="C91" t="s">
        <v>182</v>
      </c>
      <c r="D91" t="s">
        <v>183</v>
      </c>
    </row>
    <row r="92" spans="1:4">
      <c r="A92" t="s">
        <v>0</v>
      </c>
      <c r="B92" t="s">
        <v>1</v>
      </c>
      <c r="C92" t="s">
        <v>184</v>
      </c>
      <c r="D92" t="s">
        <v>185</v>
      </c>
    </row>
    <row r="93" spans="1:4">
      <c r="A93" t="s">
        <v>0</v>
      </c>
      <c r="B93" t="s">
        <v>1</v>
      </c>
      <c r="C93" t="s">
        <v>186</v>
      </c>
      <c r="D93" t="s">
        <v>187</v>
      </c>
    </row>
    <row r="94" spans="1:4">
      <c r="A94" t="s">
        <v>0</v>
      </c>
      <c r="B94" t="s">
        <v>1</v>
      </c>
      <c r="C94" t="s">
        <v>188</v>
      </c>
      <c r="D94" t="s">
        <v>189</v>
      </c>
    </row>
    <row r="95" spans="1:4">
      <c r="A95" t="s">
        <v>0</v>
      </c>
      <c r="B95" t="s">
        <v>1</v>
      </c>
      <c r="C95" t="s">
        <v>190</v>
      </c>
      <c r="D95" t="s">
        <v>191</v>
      </c>
    </row>
    <row r="96" spans="1:4">
      <c r="A96" t="s">
        <v>0</v>
      </c>
      <c r="B96" t="s">
        <v>1</v>
      </c>
      <c r="C96" t="s">
        <v>192</v>
      </c>
      <c r="D96" t="s">
        <v>193</v>
      </c>
    </row>
    <row r="97" spans="1:4">
      <c r="A97" t="s">
        <v>0</v>
      </c>
      <c r="B97" t="s">
        <v>1</v>
      </c>
      <c r="C97" t="s">
        <v>194</v>
      </c>
      <c r="D97" t="s">
        <v>195</v>
      </c>
    </row>
    <row r="98" spans="1:4">
      <c r="A98" t="s">
        <v>0</v>
      </c>
      <c r="B98" t="s">
        <v>1</v>
      </c>
      <c r="C98" t="s">
        <v>196</v>
      </c>
      <c r="D98" t="s">
        <v>197</v>
      </c>
    </row>
    <row r="99" spans="1:4">
      <c r="A99" t="s">
        <v>0</v>
      </c>
      <c r="B99" t="s">
        <v>1</v>
      </c>
      <c r="C99" t="s">
        <v>198</v>
      </c>
      <c r="D99" t="s">
        <v>199</v>
      </c>
    </row>
    <row r="100" spans="1:4">
      <c r="A100" t="s">
        <v>0</v>
      </c>
      <c r="B100" t="s">
        <v>1</v>
      </c>
      <c r="C100" t="s">
        <v>200</v>
      </c>
      <c r="D100" t="s">
        <v>201</v>
      </c>
    </row>
    <row r="101" spans="1:4">
      <c r="A101" s="9" t="s">
        <v>0</v>
      </c>
      <c r="B101" s="9" t="s">
        <v>1</v>
      </c>
      <c r="C101" s="9" t="s">
        <v>202</v>
      </c>
      <c r="D101" s="9" t="s">
        <v>203</v>
      </c>
    </row>
    <row r="102" spans="1:4">
      <c r="A102" t="s">
        <v>0</v>
      </c>
      <c r="B102" t="s">
        <v>1</v>
      </c>
      <c r="C102" t="s">
        <v>204</v>
      </c>
      <c r="D102" t="s">
        <v>205</v>
      </c>
    </row>
    <row r="103" spans="1:4">
      <c r="A103" t="s">
        <v>0</v>
      </c>
      <c r="B103" t="s">
        <v>1</v>
      </c>
      <c r="C103" t="s">
        <v>206</v>
      </c>
      <c r="D103" t="s">
        <v>207</v>
      </c>
    </row>
    <row r="104" spans="1:4">
      <c r="A104" t="s">
        <v>0</v>
      </c>
      <c r="B104" t="s">
        <v>1</v>
      </c>
      <c r="C104" t="s">
        <v>208</v>
      </c>
      <c r="D104" t="s">
        <v>209</v>
      </c>
    </row>
    <row r="105" spans="1:4">
      <c r="A105" t="s">
        <v>0</v>
      </c>
      <c r="B105" t="s">
        <v>1</v>
      </c>
      <c r="C105" t="s">
        <v>210</v>
      </c>
      <c r="D105" t="s">
        <v>211</v>
      </c>
    </row>
    <row r="106" spans="1:4">
      <c r="A106" t="s">
        <v>0</v>
      </c>
      <c r="B106" t="s">
        <v>1</v>
      </c>
      <c r="C106" t="s">
        <v>212</v>
      </c>
      <c r="D106" t="s">
        <v>213</v>
      </c>
    </row>
    <row r="107" spans="1:4">
      <c r="A107" t="s">
        <v>0</v>
      </c>
      <c r="B107" t="s">
        <v>1</v>
      </c>
      <c r="C107" t="s">
        <v>214</v>
      </c>
      <c r="D107" t="s">
        <v>215</v>
      </c>
    </row>
    <row r="108" spans="1:4">
      <c r="A108" t="s">
        <v>0</v>
      </c>
      <c r="B108" t="s">
        <v>1</v>
      </c>
      <c r="C108" t="s">
        <v>216</v>
      </c>
      <c r="D108" t="s">
        <v>217</v>
      </c>
    </row>
    <row r="109" spans="1:4">
      <c r="A109" t="s">
        <v>0</v>
      </c>
      <c r="B109" t="s">
        <v>1</v>
      </c>
      <c r="C109" t="s">
        <v>218</v>
      </c>
      <c r="D109" t="s">
        <v>219</v>
      </c>
    </row>
    <row r="110" spans="1:4">
      <c r="A110" t="s">
        <v>0</v>
      </c>
      <c r="B110" t="s">
        <v>1</v>
      </c>
      <c r="C110" t="s">
        <v>220</v>
      </c>
      <c r="D110" t="s">
        <v>221</v>
      </c>
    </row>
    <row r="111" spans="1:4">
      <c r="A111" t="s">
        <v>0</v>
      </c>
      <c r="B111" t="s">
        <v>1</v>
      </c>
      <c r="C111" t="s">
        <v>222</v>
      </c>
      <c r="D111" t="s">
        <v>223</v>
      </c>
    </row>
    <row r="112" spans="1:4">
      <c r="A112" t="s">
        <v>0</v>
      </c>
      <c r="B112" t="s">
        <v>1</v>
      </c>
      <c r="C112" t="s">
        <v>224</v>
      </c>
      <c r="D112" t="s">
        <v>225</v>
      </c>
    </row>
    <row r="113" spans="1:4">
      <c r="A113" t="s">
        <v>0</v>
      </c>
      <c r="B113" t="s">
        <v>1</v>
      </c>
      <c r="C113" t="s">
        <v>226</v>
      </c>
      <c r="D113" t="s">
        <v>227</v>
      </c>
    </row>
    <row r="114" spans="1:4">
      <c r="A114" t="s">
        <v>0</v>
      </c>
      <c r="B114" t="s">
        <v>1</v>
      </c>
      <c r="C114" t="s">
        <v>228</v>
      </c>
      <c r="D114" t="s">
        <v>229</v>
      </c>
    </row>
    <row r="115" spans="1:4">
      <c r="A115" t="s">
        <v>0</v>
      </c>
      <c r="B115" t="s">
        <v>1</v>
      </c>
      <c r="C115" t="s">
        <v>230</v>
      </c>
      <c r="D115" t="s">
        <v>231</v>
      </c>
    </row>
    <row r="116" spans="1:4">
      <c r="A116" t="s">
        <v>0</v>
      </c>
      <c r="B116" t="s">
        <v>1</v>
      </c>
      <c r="C116" t="s">
        <v>232</v>
      </c>
      <c r="D116" t="s">
        <v>233</v>
      </c>
    </row>
    <row r="117" spans="1:4">
      <c r="A117" t="s">
        <v>0</v>
      </c>
      <c r="B117" t="s">
        <v>1</v>
      </c>
      <c r="C117" t="s">
        <v>234</v>
      </c>
      <c r="D117" t="s">
        <v>235</v>
      </c>
    </row>
    <row r="118" spans="1:4">
      <c r="A118" t="s">
        <v>0</v>
      </c>
      <c r="B118" t="s">
        <v>1</v>
      </c>
      <c r="C118" t="s">
        <v>236</v>
      </c>
      <c r="D118" t="s">
        <v>237</v>
      </c>
    </row>
    <row r="119" spans="1:4">
      <c r="A119" t="s">
        <v>0</v>
      </c>
      <c r="B119" t="s">
        <v>1</v>
      </c>
      <c r="C119" t="s">
        <v>238</v>
      </c>
      <c r="D119" t="s">
        <v>239</v>
      </c>
    </row>
    <row r="120" spans="1:4">
      <c r="A120" t="s">
        <v>0</v>
      </c>
      <c r="B120" t="s">
        <v>1</v>
      </c>
      <c r="C120" t="s">
        <v>240</v>
      </c>
      <c r="D120" t="s">
        <v>241</v>
      </c>
    </row>
    <row r="121" spans="1:4">
      <c r="A121" t="s">
        <v>0</v>
      </c>
      <c r="B121" t="s">
        <v>1</v>
      </c>
      <c r="C121" t="s">
        <v>242</v>
      </c>
      <c r="D121" t="s">
        <v>243</v>
      </c>
    </row>
    <row r="122" spans="1:4">
      <c r="A122" t="s">
        <v>0</v>
      </c>
      <c r="B122" t="s">
        <v>1</v>
      </c>
      <c r="C122" t="s">
        <v>244</v>
      </c>
      <c r="D122" t="s">
        <v>245</v>
      </c>
    </row>
    <row r="123" spans="1:4">
      <c r="A123" t="s">
        <v>0</v>
      </c>
      <c r="B123" t="s">
        <v>1</v>
      </c>
      <c r="C123" t="s">
        <v>246</v>
      </c>
      <c r="D123" t="s">
        <v>247</v>
      </c>
    </row>
    <row r="124" spans="1:4">
      <c r="A124" t="s">
        <v>0</v>
      </c>
      <c r="B124" t="s">
        <v>1</v>
      </c>
      <c r="C124" t="s">
        <v>248</v>
      </c>
      <c r="D124" t="s">
        <v>249</v>
      </c>
    </row>
    <row r="125" spans="1:4">
      <c r="A125" t="s">
        <v>0</v>
      </c>
      <c r="B125" t="s">
        <v>1</v>
      </c>
      <c r="C125" t="s">
        <v>250</v>
      </c>
      <c r="D125" t="s">
        <v>251</v>
      </c>
    </row>
    <row r="126" spans="1:4">
      <c r="A126" t="s">
        <v>0</v>
      </c>
      <c r="B126" t="s">
        <v>1</v>
      </c>
      <c r="C126" t="s">
        <v>252</v>
      </c>
      <c r="D126" t="s">
        <v>253</v>
      </c>
    </row>
    <row r="127" spans="1:4">
      <c r="A127" t="s">
        <v>0</v>
      </c>
      <c r="B127" t="s">
        <v>1</v>
      </c>
      <c r="C127" t="s">
        <v>254</v>
      </c>
      <c r="D127" t="s">
        <v>255</v>
      </c>
    </row>
    <row r="128" spans="1:4">
      <c r="A128" t="s">
        <v>0</v>
      </c>
      <c r="B128" t="s">
        <v>1</v>
      </c>
      <c r="C128" t="s">
        <v>256</v>
      </c>
      <c r="D128" t="s">
        <v>257</v>
      </c>
    </row>
    <row r="129" spans="1:4">
      <c r="A129" t="s">
        <v>0</v>
      </c>
      <c r="B129" t="s">
        <v>1</v>
      </c>
      <c r="C129" t="s">
        <v>258</v>
      </c>
      <c r="D129" t="s">
        <v>259</v>
      </c>
    </row>
    <row r="130" spans="1:4">
      <c r="A130" t="s">
        <v>0</v>
      </c>
      <c r="B130" t="s">
        <v>1</v>
      </c>
      <c r="C130" t="s">
        <v>260</v>
      </c>
      <c r="D130" t="s">
        <v>261</v>
      </c>
    </row>
    <row r="131" spans="1:4">
      <c r="A131" t="s">
        <v>0</v>
      </c>
      <c r="B131" t="s">
        <v>1</v>
      </c>
      <c r="C131" t="s">
        <v>262</v>
      </c>
      <c r="D131" t="s">
        <v>263</v>
      </c>
    </row>
    <row r="132" spans="1:4">
      <c r="A132" t="s">
        <v>0</v>
      </c>
      <c r="B132" t="s">
        <v>1</v>
      </c>
      <c r="C132" t="s">
        <v>264</v>
      </c>
      <c r="D132" t="s">
        <v>265</v>
      </c>
    </row>
    <row r="133" spans="1:4">
      <c r="A133" t="s">
        <v>0</v>
      </c>
      <c r="B133" t="s">
        <v>1</v>
      </c>
      <c r="C133" t="s">
        <v>266</v>
      </c>
      <c r="D133" t="s">
        <v>267</v>
      </c>
    </row>
    <row r="134" spans="1:4">
      <c r="A134" t="s">
        <v>0</v>
      </c>
      <c r="B134" t="s">
        <v>1</v>
      </c>
      <c r="C134" t="s">
        <v>268</v>
      </c>
      <c r="D134" t="s">
        <v>269</v>
      </c>
    </row>
    <row r="135" spans="1:4">
      <c r="A135" s="9" t="s">
        <v>0</v>
      </c>
      <c r="B135" s="9" t="s">
        <v>1</v>
      </c>
      <c r="C135" s="9" t="s">
        <v>270</v>
      </c>
      <c r="D135" s="9" t="s">
        <v>271</v>
      </c>
    </row>
    <row r="136" spans="1:4">
      <c r="A136" t="s">
        <v>0</v>
      </c>
      <c r="B136" t="s">
        <v>1</v>
      </c>
      <c r="C136" t="s">
        <v>272</v>
      </c>
      <c r="D136" t="s">
        <v>273</v>
      </c>
    </row>
    <row r="137" spans="1:4">
      <c r="A137" t="s">
        <v>0</v>
      </c>
      <c r="B137" t="s">
        <v>1</v>
      </c>
      <c r="C137" t="s">
        <v>274</v>
      </c>
      <c r="D137" t="s">
        <v>275</v>
      </c>
    </row>
    <row r="138" spans="1:4">
      <c r="A138" s="9" t="s">
        <v>0</v>
      </c>
      <c r="B138" s="9" t="s">
        <v>1</v>
      </c>
      <c r="C138" s="9" t="s">
        <v>276</v>
      </c>
      <c r="D138" s="9" t="s">
        <v>277</v>
      </c>
    </row>
    <row r="139" spans="1:4">
      <c r="A139" t="s">
        <v>0</v>
      </c>
      <c r="B139" t="s">
        <v>1</v>
      </c>
      <c r="C139" t="s">
        <v>278</v>
      </c>
      <c r="D139" t="s">
        <v>279</v>
      </c>
    </row>
    <row r="140" spans="1:4">
      <c r="A140" t="s">
        <v>0</v>
      </c>
      <c r="B140" t="s">
        <v>1</v>
      </c>
      <c r="C140" t="s">
        <v>280</v>
      </c>
      <c r="D140" t="s">
        <v>281</v>
      </c>
    </row>
    <row r="141" spans="1:4">
      <c r="A141" t="s">
        <v>0</v>
      </c>
      <c r="B141" t="s">
        <v>1</v>
      </c>
      <c r="C141" t="s">
        <v>282</v>
      </c>
      <c r="D141" t="s">
        <v>283</v>
      </c>
    </row>
    <row r="142" spans="1:4">
      <c r="A142" t="s">
        <v>0</v>
      </c>
      <c r="B142" t="s">
        <v>1</v>
      </c>
      <c r="C142" t="s">
        <v>284</v>
      </c>
      <c r="D142" t="s">
        <v>285</v>
      </c>
    </row>
    <row r="143" spans="1:4">
      <c r="A143" t="s">
        <v>0</v>
      </c>
      <c r="B143" t="s">
        <v>1</v>
      </c>
      <c r="C143" t="s">
        <v>286</v>
      </c>
      <c r="D143" t="s">
        <v>287</v>
      </c>
    </row>
    <row r="144" spans="1:4">
      <c r="A144" t="s">
        <v>0</v>
      </c>
      <c r="B144" t="s">
        <v>1</v>
      </c>
      <c r="C144" t="s">
        <v>288</v>
      </c>
      <c r="D144" t="s">
        <v>289</v>
      </c>
    </row>
    <row r="145" spans="1:4">
      <c r="A145" t="s">
        <v>0</v>
      </c>
      <c r="B145" t="s">
        <v>1</v>
      </c>
      <c r="C145" t="s">
        <v>290</v>
      </c>
      <c r="D145" t="s">
        <v>291</v>
      </c>
    </row>
    <row r="146" spans="1:4">
      <c r="A146" t="s">
        <v>0</v>
      </c>
      <c r="B146" t="s">
        <v>1</v>
      </c>
      <c r="C146" t="s">
        <v>292</v>
      </c>
      <c r="D146" t="s">
        <v>293</v>
      </c>
    </row>
    <row r="147" spans="1:4">
      <c r="A147" t="s">
        <v>0</v>
      </c>
      <c r="B147" t="s">
        <v>1</v>
      </c>
      <c r="C147" t="s">
        <v>294</v>
      </c>
      <c r="D147" t="s">
        <v>295</v>
      </c>
    </row>
    <row r="148" spans="1:4">
      <c r="A148" t="s">
        <v>0</v>
      </c>
      <c r="B148" t="s">
        <v>1</v>
      </c>
      <c r="C148" t="s">
        <v>296</v>
      </c>
      <c r="D148" t="s">
        <v>297</v>
      </c>
    </row>
    <row r="149" spans="1:4">
      <c r="A149" t="s">
        <v>0</v>
      </c>
      <c r="B149" t="s">
        <v>1</v>
      </c>
      <c r="C149" t="s">
        <v>298</v>
      </c>
      <c r="D149" t="s">
        <v>299</v>
      </c>
    </row>
    <row r="150" spans="1:4">
      <c r="A150" t="s">
        <v>0</v>
      </c>
      <c r="B150" t="s">
        <v>1</v>
      </c>
      <c r="C150" t="s">
        <v>300</v>
      </c>
      <c r="D150" t="s">
        <v>301</v>
      </c>
    </row>
    <row r="151" spans="1:4">
      <c r="A151" t="s">
        <v>0</v>
      </c>
      <c r="B151" t="s">
        <v>1</v>
      </c>
      <c r="C151" t="s">
        <v>302</v>
      </c>
      <c r="D151" t="s">
        <v>303</v>
      </c>
    </row>
    <row r="152" spans="1:4">
      <c r="A152" t="s">
        <v>0</v>
      </c>
      <c r="B152" t="s">
        <v>1</v>
      </c>
      <c r="C152" t="s">
        <v>304</v>
      </c>
      <c r="D152" t="s">
        <v>159</v>
      </c>
    </row>
    <row r="153" spans="1:4">
      <c r="A153" s="9" t="s">
        <v>0</v>
      </c>
      <c r="B153" s="9" t="s">
        <v>1</v>
      </c>
      <c r="C153" s="9" t="s">
        <v>305</v>
      </c>
      <c r="D153" s="9" t="s">
        <v>306</v>
      </c>
    </row>
    <row r="154" spans="1:4">
      <c r="A154" t="s">
        <v>0</v>
      </c>
      <c r="B154" t="s">
        <v>1</v>
      </c>
      <c r="C154" t="s">
        <v>307</v>
      </c>
      <c r="D154" t="s">
        <v>308</v>
      </c>
    </row>
    <row r="155" spans="1:4">
      <c r="A155" t="s">
        <v>0</v>
      </c>
      <c r="B155" t="s">
        <v>1</v>
      </c>
      <c r="C155" t="s">
        <v>309</v>
      </c>
      <c r="D155" t="s">
        <v>310</v>
      </c>
    </row>
    <row r="156" spans="1:4">
      <c r="A156" t="s">
        <v>0</v>
      </c>
      <c r="B156" t="s">
        <v>1</v>
      </c>
      <c r="C156" t="s">
        <v>311</v>
      </c>
      <c r="D156" t="s">
        <v>312</v>
      </c>
    </row>
    <row r="157" spans="1:4">
      <c r="A157" t="s">
        <v>0</v>
      </c>
      <c r="B157" t="s">
        <v>1</v>
      </c>
      <c r="C157" t="s">
        <v>313</v>
      </c>
      <c r="D157" t="s">
        <v>314</v>
      </c>
    </row>
    <row r="158" spans="1:4">
      <c r="A158" t="s">
        <v>0</v>
      </c>
      <c r="B158" t="s">
        <v>1</v>
      </c>
      <c r="C158" t="s">
        <v>315</v>
      </c>
      <c r="D158" t="s">
        <v>316</v>
      </c>
    </row>
    <row r="159" spans="1:4">
      <c r="A159" t="s">
        <v>0</v>
      </c>
      <c r="B159" t="s">
        <v>1</v>
      </c>
      <c r="C159" t="s">
        <v>317</v>
      </c>
      <c r="D159" t="s">
        <v>318</v>
      </c>
    </row>
    <row r="160" spans="1:4">
      <c r="A160" t="s">
        <v>0</v>
      </c>
      <c r="B160" t="s">
        <v>1</v>
      </c>
      <c r="C160" t="s">
        <v>319</v>
      </c>
      <c r="D160" t="s">
        <v>320</v>
      </c>
    </row>
    <row r="161" spans="1:4">
      <c r="A161" t="s">
        <v>0</v>
      </c>
      <c r="B161" t="s">
        <v>1</v>
      </c>
      <c r="C161" t="s">
        <v>321</v>
      </c>
      <c r="D161" t="s">
        <v>322</v>
      </c>
    </row>
    <row r="162" spans="1:4">
      <c r="A162" t="s">
        <v>0</v>
      </c>
      <c r="B162" t="s">
        <v>1</v>
      </c>
      <c r="C162" t="s">
        <v>323</v>
      </c>
      <c r="D162" t="s">
        <v>324</v>
      </c>
    </row>
    <row r="163" spans="1:4">
      <c r="A163" t="s">
        <v>0</v>
      </c>
      <c r="B163" t="s">
        <v>1</v>
      </c>
      <c r="C163" t="s">
        <v>325</v>
      </c>
      <c r="D163" t="s">
        <v>326</v>
      </c>
    </row>
    <row r="164" spans="1:4">
      <c r="A164" t="s">
        <v>0</v>
      </c>
      <c r="B164" t="s">
        <v>1</v>
      </c>
      <c r="C164" t="s">
        <v>327</v>
      </c>
      <c r="D164" t="s">
        <v>328</v>
      </c>
    </row>
    <row r="165" spans="1:4">
      <c r="A165" t="s">
        <v>0</v>
      </c>
      <c r="B165" t="s">
        <v>1</v>
      </c>
      <c r="C165" t="s">
        <v>329</v>
      </c>
      <c r="D165" t="s">
        <v>330</v>
      </c>
    </row>
    <row r="166" spans="1:4">
      <c r="A166" t="s">
        <v>0</v>
      </c>
      <c r="B166" t="s">
        <v>1</v>
      </c>
      <c r="C166" t="s">
        <v>331</v>
      </c>
      <c r="D166" t="s">
        <v>332</v>
      </c>
    </row>
    <row r="167" spans="1:4">
      <c r="A167" t="s">
        <v>0</v>
      </c>
      <c r="B167" t="s">
        <v>1</v>
      </c>
      <c r="C167" t="s">
        <v>333</v>
      </c>
      <c r="D167" t="s">
        <v>334</v>
      </c>
    </row>
    <row r="168" spans="1:4">
      <c r="A168" t="s">
        <v>0</v>
      </c>
      <c r="B168" t="s">
        <v>1</v>
      </c>
      <c r="C168" t="s">
        <v>335</v>
      </c>
      <c r="D168" t="s">
        <v>336</v>
      </c>
    </row>
    <row r="169" spans="1:4">
      <c r="A169" s="9" t="s">
        <v>0</v>
      </c>
      <c r="B169" s="9" t="s">
        <v>1</v>
      </c>
      <c r="C169" s="9" t="s">
        <v>337</v>
      </c>
      <c r="D169" s="9" t="s">
        <v>338</v>
      </c>
    </row>
    <row r="170" spans="1:4">
      <c r="A170" t="s">
        <v>0</v>
      </c>
      <c r="B170" t="s">
        <v>1</v>
      </c>
      <c r="C170" t="s">
        <v>339</v>
      </c>
      <c r="D170" t="s">
        <v>340</v>
      </c>
    </row>
    <row r="171" spans="1:4">
      <c r="A171" t="s">
        <v>0</v>
      </c>
      <c r="B171" t="s">
        <v>1</v>
      </c>
      <c r="C171" t="s">
        <v>341</v>
      </c>
      <c r="D171" t="s">
        <v>342</v>
      </c>
    </row>
    <row r="172" spans="1:4">
      <c r="A172" t="s">
        <v>0</v>
      </c>
      <c r="B172" t="s">
        <v>1</v>
      </c>
      <c r="C172" t="s">
        <v>343</v>
      </c>
      <c r="D172" t="s">
        <v>344</v>
      </c>
    </row>
    <row r="173" spans="1:4">
      <c r="A173" t="s">
        <v>0</v>
      </c>
      <c r="B173" t="s">
        <v>1</v>
      </c>
      <c r="C173" t="s">
        <v>345</v>
      </c>
      <c r="D173" t="s">
        <v>346</v>
      </c>
    </row>
    <row r="174" spans="1:4">
      <c r="A174" t="s">
        <v>0</v>
      </c>
      <c r="B174" t="s">
        <v>1</v>
      </c>
      <c r="C174" t="s">
        <v>347</v>
      </c>
      <c r="D174" t="s">
        <v>348</v>
      </c>
    </row>
    <row r="175" spans="1:4">
      <c r="A175" t="s">
        <v>0</v>
      </c>
      <c r="B175" t="s">
        <v>1</v>
      </c>
      <c r="C175" t="s">
        <v>349</v>
      </c>
      <c r="D175" t="s">
        <v>350</v>
      </c>
    </row>
    <row r="176" spans="1:4">
      <c r="A176" t="s">
        <v>0</v>
      </c>
      <c r="B176" t="s">
        <v>1</v>
      </c>
      <c r="C176" t="s">
        <v>351</v>
      </c>
      <c r="D176" t="s">
        <v>352</v>
      </c>
    </row>
    <row r="177" spans="1:4">
      <c r="A177" t="s">
        <v>0</v>
      </c>
      <c r="B177" t="s">
        <v>1</v>
      </c>
      <c r="C177" t="s">
        <v>353</v>
      </c>
      <c r="D177" t="s">
        <v>354</v>
      </c>
    </row>
    <row r="178" spans="1:4">
      <c r="A178" t="s">
        <v>0</v>
      </c>
      <c r="B178" t="s">
        <v>1</v>
      </c>
      <c r="C178" t="s">
        <v>355</v>
      </c>
      <c r="D178" t="s">
        <v>356</v>
      </c>
    </row>
    <row r="179" spans="1:4">
      <c r="A179" t="s">
        <v>0</v>
      </c>
      <c r="B179" t="s">
        <v>1</v>
      </c>
      <c r="C179" t="s">
        <v>357</v>
      </c>
      <c r="D179" t="s">
        <v>358</v>
      </c>
    </row>
    <row r="180" spans="1:4">
      <c r="A180" s="9" t="s">
        <v>0</v>
      </c>
      <c r="B180" s="9" t="s">
        <v>1</v>
      </c>
      <c r="C180" s="9" t="s">
        <v>359</v>
      </c>
      <c r="D180" s="9" t="s">
        <v>360</v>
      </c>
    </row>
    <row r="181" spans="1:4">
      <c r="A181" t="s">
        <v>0</v>
      </c>
      <c r="B181" t="s">
        <v>1</v>
      </c>
      <c r="C181" t="s">
        <v>361</v>
      </c>
      <c r="D181" t="s">
        <v>362</v>
      </c>
    </row>
    <row r="182" spans="1:4">
      <c r="A182" t="s">
        <v>0</v>
      </c>
      <c r="B182" t="s">
        <v>1</v>
      </c>
      <c r="C182" t="s">
        <v>363</v>
      </c>
      <c r="D182" t="s">
        <v>364</v>
      </c>
    </row>
    <row r="183" spans="1:4">
      <c r="A183" t="s">
        <v>0</v>
      </c>
      <c r="B183" t="s">
        <v>1</v>
      </c>
      <c r="C183" t="s">
        <v>365</v>
      </c>
      <c r="D183" t="s">
        <v>366</v>
      </c>
    </row>
    <row r="184" spans="1:4">
      <c r="A184" t="s">
        <v>0</v>
      </c>
      <c r="B184" t="s">
        <v>1</v>
      </c>
      <c r="C184" t="s">
        <v>367</v>
      </c>
      <c r="D184" t="s">
        <v>368</v>
      </c>
    </row>
    <row r="185" spans="1:4">
      <c r="A185" t="s">
        <v>0</v>
      </c>
      <c r="B185" t="s">
        <v>1</v>
      </c>
      <c r="C185" t="s">
        <v>369</v>
      </c>
      <c r="D185" t="s">
        <v>370</v>
      </c>
    </row>
    <row r="186" spans="1:4">
      <c r="A186" t="s">
        <v>0</v>
      </c>
      <c r="B186" t="s">
        <v>1</v>
      </c>
      <c r="C186" t="s">
        <v>371</v>
      </c>
      <c r="D186" t="s">
        <v>372</v>
      </c>
    </row>
    <row r="187" spans="1:4">
      <c r="A187" t="s">
        <v>0</v>
      </c>
      <c r="B187" t="s">
        <v>1</v>
      </c>
      <c r="C187" t="s">
        <v>373</v>
      </c>
      <c r="D187" t="s">
        <v>374</v>
      </c>
    </row>
    <row r="188" spans="1:4">
      <c r="A188" t="s">
        <v>0</v>
      </c>
      <c r="B188" t="s">
        <v>1</v>
      </c>
      <c r="C188" t="s">
        <v>375</v>
      </c>
      <c r="D188" t="s">
        <v>376</v>
      </c>
    </row>
    <row r="189" spans="1:4">
      <c r="A189" t="s">
        <v>0</v>
      </c>
      <c r="B189" t="s">
        <v>1</v>
      </c>
      <c r="C189" t="s">
        <v>377</v>
      </c>
      <c r="D189" t="s">
        <v>378</v>
      </c>
    </row>
    <row r="190" spans="1:4">
      <c r="A190" t="s">
        <v>0</v>
      </c>
      <c r="B190" t="s">
        <v>1</v>
      </c>
      <c r="C190" t="s">
        <v>379</v>
      </c>
      <c r="D190" t="s">
        <v>380</v>
      </c>
    </row>
    <row r="191" spans="1:4">
      <c r="A191" t="s">
        <v>0</v>
      </c>
      <c r="B191" t="s">
        <v>1</v>
      </c>
      <c r="C191" t="s">
        <v>381</v>
      </c>
      <c r="D191" t="s">
        <v>382</v>
      </c>
    </row>
    <row r="192" spans="1:4">
      <c r="A192" t="s">
        <v>0</v>
      </c>
      <c r="B192" t="s">
        <v>1</v>
      </c>
      <c r="C192" t="s">
        <v>383</v>
      </c>
      <c r="D192" t="s">
        <v>384</v>
      </c>
    </row>
    <row r="193" spans="1:4">
      <c r="A193" t="s">
        <v>0</v>
      </c>
      <c r="B193" t="s">
        <v>1</v>
      </c>
      <c r="C193" t="s">
        <v>385</v>
      </c>
      <c r="D193" t="s">
        <v>386</v>
      </c>
    </row>
    <row r="194" spans="1:4">
      <c r="A194" t="s">
        <v>0</v>
      </c>
      <c r="B194" t="s">
        <v>1</v>
      </c>
      <c r="C194" t="s">
        <v>387</v>
      </c>
      <c r="D194" t="s">
        <v>388</v>
      </c>
    </row>
    <row r="195" spans="1:4">
      <c r="A195" t="s">
        <v>0</v>
      </c>
      <c r="B195" t="s">
        <v>1</v>
      </c>
      <c r="C195" t="s">
        <v>389</v>
      </c>
      <c r="D195" t="s">
        <v>390</v>
      </c>
    </row>
    <row r="196" spans="1:4">
      <c r="A196" t="s">
        <v>0</v>
      </c>
      <c r="B196" t="s">
        <v>1</v>
      </c>
      <c r="C196" t="s">
        <v>391</v>
      </c>
      <c r="D196" t="s">
        <v>392</v>
      </c>
    </row>
    <row r="197" spans="1:4">
      <c r="A197" t="s">
        <v>0</v>
      </c>
      <c r="B197" t="s">
        <v>1</v>
      </c>
      <c r="C197" t="s">
        <v>393</v>
      </c>
      <c r="D197" t="s">
        <v>394</v>
      </c>
    </row>
    <row r="198" spans="1:4">
      <c r="A198" t="s">
        <v>0</v>
      </c>
      <c r="B198" t="s">
        <v>1</v>
      </c>
      <c r="C198" t="s">
        <v>395</v>
      </c>
      <c r="D198" t="s">
        <v>396</v>
      </c>
    </row>
    <row r="199" spans="1:4">
      <c r="A199" s="9" t="s">
        <v>0</v>
      </c>
      <c r="B199" s="9" t="s">
        <v>1</v>
      </c>
      <c r="C199" s="9" t="s">
        <v>397</v>
      </c>
      <c r="D199" s="9" t="s">
        <v>398</v>
      </c>
    </row>
    <row r="200" spans="1:4">
      <c r="A200" t="s">
        <v>0</v>
      </c>
      <c r="B200" t="s">
        <v>1</v>
      </c>
      <c r="C200" t="s">
        <v>399</v>
      </c>
      <c r="D200" t="s">
        <v>400</v>
      </c>
    </row>
    <row r="201" spans="1:4">
      <c r="A201" t="s">
        <v>0</v>
      </c>
      <c r="B201" t="s">
        <v>1</v>
      </c>
      <c r="C201" t="s">
        <v>401</v>
      </c>
      <c r="D201" t="s">
        <v>402</v>
      </c>
    </row>
    <row r="202" spans="1:4">
      <c r="A202" t="s">
        <v>0</v>
      </c>
      <c r="B202" t="s">
        <v>1</v>
      </c>
      <c r="C202" t="s">
        <v>403</v>
      </c>
      <c r="D202" t="s">
        <v>404</v>
      </c>
    </row>
    <row r="203" spans="1:4">
      <c r="A203" t="s">
        <v>0</v>
      </c>
      <c r="B203" t="s">
        <v>1</v>
      </c>
      <c r="C203" t="s">
        <v>405</v>
      </c>
      <c r="D203" t="s">
        <v>406</v>
      </c>
    </row>
    <row r="204" spans="1:4">
      <c r="A204" t="s">
        <v>0</v>
      </c>
      <c r="B204" t="s">
        <v>1</v>
      </c>
      <c r="C204" t="s">
        <v>407</v>
      </c>
      <c r="D204" t="s">
        <v>408</v>
      </c>
    </row>
    <row r="205" spans="1:4">
      <c r="A205" s="9" t="s">
        <v>0</v>
      </c>
      <c r="B205" s="9" t="s">
        <v>1</v>
      </c>
      <c r="C205" s="9" t="s">
        <v>409</v>
      </c>
      <c r="D205" s="9" t="s">
        <v>410</v>
      </c>
    </row>
    <row r="206" spans="1:4">
      <c r="A206" t="s">
        <v>0</v>
      </c>
      <c r="B206" t="s">
        <v>1</v>
      </c>
      <c r="C206" t="s">
        <v>411</v>
      </c>
      <c r="D206" t="s">
        <v>412</v>
      </c>
    </row>
    <row r="207" spans="1:4">
      <c r="A207" t="s">
        <v>0</v>
      </c>
      <c r="B207" t="s">
        <v>1</v>
      </c>
      <c r="C207" t="s">
        <v>413</v>
      </c>
      <c r="D207" t="s">
        <v>414</v>
      </c>
    </row>
    <row r="208" spans="1:4">
      <c r="A208" t="s">
        <v>0</v>
      </c>
      <c r="B208" t="s">
        <v>1</v>
      </c>
      <c r="C208" t="s">
        <v>415</v>
      </c>
      <c r="D208" t="s">
        <v>416</v>
      </c>
    </row>
    <row r="209" spans="1:4">
      <c r="A209" t="s">
        <v>0</v>
      </c>
      <c r="B209" t="s">
        <v>1</v>
      </c>
      <c r="C209" t="s">
        <v>417</v>
      </c>
      <c r="D209" t="s">
        <v>418</v>
      </c>
    </row>
    <row r="210" spans="1:4">
      <c r="A210" t="s">
        <v>0</v>
      </c>
      <c r="B210" t="s">
        <v>1</v>
      </c>
      <c r="C210" t="s">
        <v>419</v>
      </c>
      <c r="D210" t="s">
        <v>420</v>
      </c>
    </row>
    <row r="211" spans="1:4">
      <c r="A211" t="s">
        <v>0</v>
      </c>
      <c r="B211" t="s">
        <v>1</v>
      </c>
      <c r="C211" t="s">
        <v>421</v>
      </c>
      <c r="D211" t="s">
        <v>422</v>
      </c>
    </row>
    <row r="212" spans="1:4">
      <c r="A212" t="s">
        <v>0</v>
      </c>
      <c r="B212" t="s">
        <v>1</v>
      </c>
      <c r="C212" t="s">
        <v>423</v>
      </c>
      <c r="D212" t="s">
        <v>424</v>
      </c>
    </row>
    <row r="213" spans="1:4">
      <c r="A213" t="s">
        <v>0</v>
      </c>
      <c r="B213" t="s">
        <v>1</v>
      </c>
      <c r="C213" t="s">
        <v>425</v>
      </c>
      <c r="D213" t="s">
        <v>426</v>
      </c>
    </row>
    <row r="214" spans="1:4">
      <c r="A214" t="s">
        <v>0</v>
      </c>
      <c r="B214" t="s">
        <v>1</v>
      </c>
      <c r="C214" t="s">
        <v>427</v>
      </c>
      <c r="D214" t="s">
        <v>428</v>
      </c>
    </row>
    <row r="215" spans="1:4">
      <c r="A215" t="s">
        <v>0</v>
      </c>
      <c r="B215" t="s">
        <v>1</v>
      </c>
      <c r="C215" t="s">
        <v>429</v>
      </c>
      <c r="D215" t="s">
        <v>430</v>
      </c>
    </row>
    <row r="216" spans="1:4">
      <c r="A216" t="s">
        <v>0</v>
      </c>
      <c r="B216" t="s">
        <v>1</v>
      </c>
      <c r="C216" t="s">
        <v>431</v>
      </c>
      <c r="D216" t="s">
        <v>432</v>
      </c>
    </row>
    <row r="217" spans="1:4">
      <c r="A217" t="s">
        <v>0</v>
      </c>
      <c r="B217" t="s">
        <v>1</v>
      </c>
      <c r="C217" t="s">
        <v>278</v>
      </c>
      <c r="D217" t="s">
        <v>433</v>
      </c>
    </row>
    <row r="218" spans="1:4">
      <c r="A218" t="s">
        <v>0</v>
      </c>
      <c r="B218" t="s">
        <v>1</v>
      </c>
      <c r="C218" t="s">
        <v>434</v>
      </c>
      <c r="D218" t="s">
        <v>435</v>
      </c>
    </row>
    <row r="219" spans="1:4">
      <c r="A219" s="9" t="s">
        <v>0</v>
      </c>
      <c r="B219" s="9" t="s">
        <v>1</v>
      </c>
      <c r="C219" s="9" t="s">
        <v>436</v>
      </c>
      <c r="D219" s="9" t="s">
        <v>437</v>
      </c>
    </row>
    <row r="220" spans="1:4">
      <c r="A220" t="s">
        <v>0</v>
      </c>
      <c r="B220" t="s">
        <v>1</v>
      </c>
      <c r="C220" t="s">
        <v>438</v>
      </c>
      <c r="D220" t="s">
        <v>439</v>
      </c>
    </row>
    <row r="221" spans="1:4">
      <c r="A221" t="s">
        <v>0</v>
      </c>
      <c r="B221" t="s">
        <v>1</v>
      </c>
      <c r="C221" t="s">
        <v>440</v>
      </c>
      <c r="D221" t="s">
        <v>441</v>
      </c>
    </row>
    <row r="222" spans="1:4">
      <c r="A222" t="s">
        <v>0</v>
      </c>
      <c r="B222" t="s">
        <v>1</v>
      </c>
      <c r="C222" t="s">
        <v>442</v>
      </c>
      <c r="D222" t="s">
        <v>443</v>
      </c>
    </row>
    <row r="223" spans="1:4">
      <c r="A223" t="s">
        <v>0</v>
      </c>
      <c r="B223" t="s">
        <v>1</v>
      </c>
      <c r="C223" t="s">
        <v>444</v>
      </c>
      <c r="D223" t="s">
        <v>445</v>
      </c>
    </row>
    <row r="224" spans="1:4">
      <c r="A224" t="s">
        <v>0</v>
      </c>
      <c r="B224" t="s">
        <v>1</v>
      </c>
      <c r="C224" t="s">
        <v>446</v>
      </c>
      <c r="D224" t="s">
        <v>447</v>
      </c>
    </row>
    <row r="225" spans="1:4">
      <c r="A225" t="s">
        <v>0</v>
      </c>
      <c r="B225" t="s">
        <v>1</v>
      </c>
      <c r="C225" t="s">
        <v>448</v>
      </c>
      <c r="D225" t="s">
        <v>449</v>
      </c>
    </row>
    <row r="226" spans="1:4">
      <c r="A226" t="s">
        <v>0</v>
      </c>
      <c r="B226" t="s">
        <v>1</v>
      </c>
      <c r="C226" t="s">
        <v>450</v>
      </c>
      <c r="D226" t="s">
        <v>451</v>
      </c>
    </row>
    <row r="227" spans="1:4">
      <c r="A227" t="s">
        <v>0</v>
      </c>
      <c r="B227" t="s">
        <v>1</v>
      </c>
      <c r="C227" t="s">
        <v>452</v>
      </c>
      <c r="D227" t="s">
        <v>453</v>
      </c>
    </row>
    <row r="228" spans="1:4">
      <c r="A228" t="s">
        <v>0</v>
      </c>
      <c r="B228" t="s">
        <v>1</v>
      </c>
      <c r="C228" t="s">
        <v>454</v>
      </c>
      <c r="D228" t="s">
        <v>455</v>
      </c>
    </row>
    <row r="229" spans="1:4">
      <c r="A229" t="s">
        <v>0</v>
      </c>
      <c r="B229" t="s">
        <v>1</v>
      </c>
      <c r="C229" t="s">
        <v>456</v>
      </c>
      <c r="D229" t="s">
        <v>457</v>
      </c>
    </row>
    <row r="230" spans="1:4">
      <c r="A230" t="s">
        <v>0</v>
      </c>
      <c r="B230" t="s">
        <v>1</v>
      </c>
      <c r="C230" t="s">
        <v>458</v>
      </c>
      <c r="D230" t="s">
        <v>459</v>
      </c>
    </row>
    <row r="231" spans="1:4">
      <c r="A231" t="s">
        <v>0</v>
      </c>
      <c r="B231" t="s">
        <v>1</v>
      </c>
      <c r="C231" t="s">
        <v>460</v>
      </c>
      <c r="D231" t="s">
        <v>159</v>
      </c>
    </row>
    <row r="232" spans="1:4">
      <c r="A232" t="s">
        <v>0</v>
      </c>
      <c r="B232" t="s">
        <v>1</v>
      </c>
      <c r="C232" t="s">
        <v>461</v>
      </c>
      <c r="D232" t="s">
        <v>462</v>
      </c>
    </row>
    <row r="233" spans="1:4">
      <c r="A233" t="s">
        <v>0</v>
      </c>
      <c r="B233" t="s">
        <v>1</v>
      </c>
      <c r="C233" t="s">
        <v>284</v>
      </c>
      <c r="D233" t="s">
        <v>463</v>
      </c>
    </row>
    <row r="234" spans="1:4">
      <c r="A234" t="s">
        <v>0</v>
      </c>
      <c r="B234" t="s">
        <v>1</v>
      </c>
      <c r="C234" t="s">
        <v>464</v>
      </c>
      <c r="D234" t="s">
        <v>465</v>
      </c>
    </row>
    <row r="235" spans="1:4">
      <c r="A235" t="s">
        <v>0</v>
      </c>
      <c r="B235" t="s">
        <v>1</v>
      </c>
      <c r="C235" t="s">
        <v>466</v>
      </c>
      <c r="D235" t="s">
        <v>467</v>
      </c>
    </row>
    <row r="236" spans="1:4">
      <c r="A236" t="s">
        <v>0</v>
      </c>
      <c r="B236" t="s">
        <v>1</v>
      </c>
      <c r="C236" t="s">
        <v>468</v>
      </c>
      <c r="D236" t="s">
        <v>469</v>
      </c>
    </row>
    <row r="237" spans="1:4">
      <c r="A237" t="s">
        <v>0</v>
      </c>
      <c r="B237" t="s">
        <v>1</v>
      </c>
      <c r="C237" t="s">
        <v>470</v>
      </c>
      <c r="D237" t="s">
        <v>471</v>
      </c>
    </row>
    <row r="238" spans="1:4">
      <c r="A238" t="s">
        <v>0</v>
      </c>
      <c r="B238" t="s">
        <v>1</v>
      </c>
      <c r="C238" t="s">
        <v>472</v>
      </c>
      <c r="D238" t="s">
        <v>473</v>
      </c>
    </row>
    <row r="239" spans="1:4">
      <c r="A239" t="s">
        <v>0</v>
      </c>
      <c r="B239" t="s">
        <v>1</v>
      </c>
      <c r="C239" t="s">
        <v>474</v>
      </c>
      <c r="D239" t="s">
        <v>475</v>
      </c>
    </row>
    <row r="240" spans="1:4">
      <c r="A240" t="s">
        <v>0</v>
      </c>
      <c r="B240" t="s">
        <v>1</v>
      </c>
      <c r="C240" t="s">
        <v>476</v>
      </c>
      <c r="D240" t="s">
        <v>477</v>
      </c>
    </row>
    <row r="241" spans="1:4">
      <c r="A241" t="s">
        <v>0</v>
      </c>
      <c r="B241" t="s">
        <v>1</v>
      </c>
      <c r="C241" t="s">
        <v>478</v>
      </c>
      <c r="D241" t="s">
        <v>479</v>
      </c>
    </row>
    <row r="242" spans="1:4">
      <c r="A242" t="s">
        <v>0</v>
      </c>
      <c r="B242" t="s">
        <v>1</v>
      </c>
      <c r="C242" t="s">
        <v>480</v>
      </c>
      <c r="D242" t="s">
        <v>481</v>
      </c>
    </row>
    <row r="243" spans="1:4">
      <c r="A243" t="s">
        <v>0</v>
      </c>
      <c r="B243" t="s">
        <v>1</v>
      </c>
      <c r="C243" t="s">
        <v>482</v>
      </c>
      <c r="D243" t="s">
        <v>483</v>
      </c>
    </row>
    <row r="244" spans="1:4">
      <c r="A244" t="s">
        <v>0</v>
      </c>
      <c r="B244" t="s">
        <v>1</v>
      </c>
      <c r="C244" t="s">
        <v>484</v>
      </c>
      <c r="D244" t="s">
        <v>485</v>
      </c>
    </row>
    <row r="245" spans="1:4">
      <c r="A245" t="s">
        <v>0</v>
      </c>
      <c r="B245" t="s">
        <v>1</v>
      </c>
      <c r="C245" t="s">
        <v>486</v>
      </c>
      <c r="D245" t="s">
        <v>487</v>
      </c>
    </row>
    <row r="246" spans="1:4">
      <c r="A246" t="s">
        <v>0</v>
      </c>
      <c r="B246" t="s">
        <v>1</v>
      </c>
      <c r="C246" t="s">
        <v>488</v>
      </c>
      <c r="D246" t="s">
        <v>489</v>
      </c>
    </row>
    <row r="247" spans="1:4">
      <c r="A247" t="s">
        <v>0</v>
      </c>
      <c r="B247" t="s">
        <v>1</v>
      </c>
      <c r="C247" t="s">
        <v>490</v>
      </c>
      <c r="D247" t="s">
        <v>491</v>
      </c>
    </row>
    <row r="248" spans="1:4">
      <c r="A248" t="s">
        <v>0</v>
      </c>
      <c r="B248" t="s">
        <v>1</v>
      </c>
      <c r="C248" t="s">
        <v>492</v>
      </c>
      <c r="D248" t="s">
        <v>493</v>
      </c>
    </row>
    <row r="249" spans="1:4">
      <c r="A249" t="s">
        <v>0</v>
      </c>
      <c r="B249" t="s">
        <v>1</v>
      </c>
      <c r="C249" t="s">
        <v>494</v>
      </c>
      <c r="D249" t="s">
        <v>495</v>
      </c>
    </row>
    <row r="250" spans="1:4">
      <c r="A250" t="s">
        <v>0</v>
      </c>
      <c r="B250" t="s">
        <v>1</v>
      </c>
      <c r="C250" t="s">
        <v>496</v>
      </c>
      <c r="D250" t="s">
        <v>497</v>
      </c>
    </row>
    <row r="251" spans="1:4">
      <c r="A251" t="s">
        <v>0</v>
      </c>
      <c r="B251" t="s">
        <v>1</v>
      </c>
      <c r="C251" t="s">
        <v>498</v>
      </c>
      <c r="D251" t="s">
        <v>499</v>
      </c>
    </row>
    <row r="252" spans="1:4">
      <c r="A252" t="s">
        <v>0</v>
      </c>
      <c r="B252" t="s">
        <v>1</v>
      </c>
      <c r="C252" t="s">
        <v>500</v>
      </c>
      <c r="D252" t="s">
        <v>501</v>
      </c>
    </row>
    <row r="253" spans="1:4">
      <c r="A253" t="s">
        <v>0</v>
      </c>
      <c r="B253" t="s">
        <v>1</v>
      </c>
      <c r="C253" t="s">
        <v>502</v>
      </c>
      <c r="D253" t="s">
        <v>503</v>
      </c>
    </row>
    <row r="254" spans="1:4">
      <c r="A254" t="s">
        <v>0</v>
      </c>
      <c r="B254" t="s">
        <v>1</v>
      </c>
      <c r="C254" t="s">
        <v>504</v>
      </c>
      <c r="D254" t="s">
        <v>505</v>
      </c>
    </row>
    <row r="255" spans="1:4">
      <c r="A255" t="s">
        <v>0</v>
      </c>
      <c r="B255" t="s">
        <v>1</v>
      </c>
      <c r="C255" t="s">
        <v>506</v>
      </c>
      <c r="D255" t="s">
        <v>507</v>
      </c>
    </row>
    <row r="256" spans="1:4">
      <c r="A256" t="s">
        <v>0</v>
      </c>
      <c r="B256" t="s">
        <v>1</v>
      </c>
      <c r="C256" t="s">
        <v>508</v>
      </c>
      <c r="D256" t="s">
        <v>509</v>
      </c>
    </row>
    <row r="257" spans="1:4">
      <c r="A257" t="s">
        <v>0</v>
      </c>
      <c r="B257" t="s">
        <v>1</v>
      </c>
      <c r="C257" t="s">
        <v>510</v>
      </c>
      <c r="D257" t="s">
        <v>511</v>
      </c>
    </row>
    <row r="258" spans="1:4">
      <c r="A258" t="s">
        <v>0</v>
      </c>
      <c r="B258" t="s">
        <v>1</v>
      </c>
      <c r="C258" t="s">
        <v>512</v>
      </c>
      <c r="D258" t="s">
        <v>513</v>
      </c>
    </row>
    <row r="259" spans="1:4">
      <c r="A259" t="s">
        <v>0</v>
      </c>
      <c r="B259" t="s">
        <v>1</v>
      </c>
      <c r="C259" t="s">
        <v>514</v>
      </c>
      <c r="D259" t="s">
        <v>515</v>
      </c>
    </row>
    <row r="260" spans="1:4">
      <c r="A260" t="s">
        <v>0</v>
      </c>
      <c r="B260" t="s">
        <v>1</v>
      </c>
      <c r="C260" t="s">
        <v>516</v>
      </c>
      <c r="D260" t="s">
        <v>517</v>
      </c>
    </row>
    <row r="261" spans="1:4">
      <c r="A261" t="s">
        <v>0</v>
      </c>
      <c r="B261" t="s">
        <v>1</v>
      </c>
      <c r="C261" t="s">
        <v>518</v>
      </c>
      <c r="D261" t="s">
        <v>519</v>
      </c>
    </row>
    <row r="262" spans="1:4">
      <c r="A262" t="s">
        <v>0</v>
      </c>
      <c r="B262" t="s">
        <v>1</v>
      </c>
      <c r="C262" t="s">
        <v>520</v>
      </c>
      <c r="D262" t="s">
        <v>521</v>
      </c>
    </row>
    <row r="263" spans="1:4">
      <c r="A263" t="s">
        <v>0</v>
      </c>
      <c r="B263" t="s">
        <v>1</v>
      </c>
      <c r="C263" t="s">
        <v>522</v>
      </c>
      <c r="D263" t="s">
        <v>523</v>
      </c>
    </row>
    <row r="264" spans="1:4">
      <c r="A264" t="s">
        <v>0</v>
      </c>
      <c r="B264" t="s">
        <v>1</v>
      </c>
      <c r="C264" t="s">
        <v>524</v>
      </c>
      <c r="D264" t="s">
        <v>525</v>
      </c>
    </row>
    <row r="265" spans="1:4">
      <c r="A265" t="s">
        <v>0</v>
      </c>
      <c r="B265" t="s">
        <v>1</v>
      </c>
      <c r="C265" t="s">
        <v>526</v>
      </c>
      <c r="D265" t="s">
        <v>527</v>
      </c>
    </row>
    <row r="266" spans="1:4">
      <c r="A266" t="s">
        <v>0</v>
      </c>
      <c r="B266" t="s">
        <v>1</v>
      </c>
      <c r="C266" t="s">
        <v>528</v>
      </c>
      <c r="D266" t="s">
        <v>529</v>
      </c>
    </row>
    <row r="267" spans="1:4">
      <c r="A267" t="s">
        <v>0</v>
      </c>
      <c r="B267" t="s">
        <v>1</v>
      </c>
      <c r="C267" t="s">
        <v>530</v>
      </c>
      <c r="D267" t="s">
        <v>531</v>
      </c>
    </row>
    <row r="268" spans="1:4">
      <c r="A268" t="s">
        <v>0</v>
      </c>
      <c r="B268" t="s">
        <v>1</v>
      </c>
      <c r="C268" t="s">
        <v>532</v>
      </c>
      <c r="D268" t="s">
        <v>533</v>
      </c>
    </row>
    <row r="269" spans="1:4">
      <c r="A269" t="s">
        <v>0</v>
      </c>
      <c r="B269" t="s">
        <v>1</v>
      </c>
      <c r="C269" t="s">
        <v>534</v>
      </c>
      <c r="D269" t="s">
        <v>535</v>
      </c>
    </row>
    <row r="270" spans="1:4">
      <c r="A270" t="s">
        <v>0</v>
      </c>
      <c r="B270" t="s">
        <v>1</v>
      </c>
      <c r="C270" t="s">
        <v>536</v>
      </c>
      <c r="D270" t="s">
        <v>537</v>
      </c>
    </row>
    <row r="271" spans="1:4">
      <c r="A271" t="s">
        <v>0</v>
      </c>
      <c r="B271" t="s">
        <v>1</v>
      </c>
      <c r="C271" t="s">
        <v>538</v>
      </c>
      <c r="D271" t="s">
        <v>539</v>
      </c>
    </row>
    <row r="272" spans="1:4">
      <c r="A272" s="9" t="s">
        <v>0</v>
      </c>
      <c r="B272" s="9" t="s">
        <v>1</v>
      </c>
      <c r="C272" s="9" t="s">
        <v>540</v>
      </c>
      <c r="D272" s="9" t="s">
        <v>541</v>
      </c>
    </row>
    <row r="273" spans="1:4">
      <c r="A273" t="s">
        <v>0</v>
      </c>
      <c r="B273" t="s">
        <v>1</v>
      </c>
      <c r="C273" t="s">
        <v>542</v>
      </c>
      <c r="D273" t="s">
        <v>543</v>
      </c>
    </row>
    <row r="274" spans="1:4">
      <c r="A274" t="s">
        <v>0</v>
      </c>
      <c r="B274" t="s">
        <v>1</v>
      </c>
      <c r="C274" t="s">
        <v>544</v>
      </c>
      <c r="D274" t="s">
        <v>545</v>
      </c>
    </row>
    <row r="275" spans="1:4">
      <c r="A275" t="s">
        <v>0</v>
      </c>
      <c r="B275" t="s">
        <v>1</v>
      </c>
      <c r="C275" t="s">
        <v>546</v>
      </c>
      <c r="D275" t="s">
        <v>547</v>
      </c>
    </row>
    <row r="276" spans="1:4">
      <c r="A276" t="s">
        <v>0</v>
      </c>
      <c r="B276" t="s">
        <v>1</v>
      </c>
      <c r="C276" t="s">
        <v>548</v>
      </c>
      <c r="D276" t="s">
        <v>549</v>
      </c>
    </row>
    <row r="277" spans="1:4">
      <c r="A277" t="s">
        <v>0</v>
      </c>
      <c r="B277" t="s">
        <v>1</v>
      </c>
      <c r="C277" t="s">
        <v>550</v>
      </c>
      <c r="D277" t="s">
        <v>551</v>
      </c>
    </row>
    <row r="278" spans="1:4">
      <c r="A278" t="s">
        <v>0</v>
      </c>
      <c r="B278" t="s">
        <v>1</v>
      </c>
      <c r="C278" t="s">
        <v>552</v>
      </c>
      <c r="D278" t="s">
        <v>553</v>
      </c>
    </row>
    <row r="279" spans="1:4">
      <c r="A279" t="s">
        <v>0</v>
      </c>
      <c r="B279" t="s">
        <v>1</v>
      </c>
      <c r="C279" t="s">
        <v>554</v>
      </c>
      <c r="D279" t="s">
        <v>555</v>
      </c>
    </row>
    <row r="280" spans="1:4">
      <c r="A280" t="s">
        <v>0</v>
      </c>
      <c r="B280" t="s">
        <v>1</v>
      </c>
      <c r="C280" t="s">
        <v>556</v>
      </c>
      <c r="D280" t="s">
        <v>557</v>
      </c>
    </row>
    <row r="281" spans="1:4">
      <c r="A281" t="s">
        <v>0</v>
      </c>
      <c r="B281" t="s">
        <v>1</v>
      </c>
      <c r="C281" t="s">
        <v>558</v>
      </c>
      <c r="D281" t="s">
        <v>559</v>
      </c>
    </row>
    <row r="282" spans="1:4">
      <c r="A282" t="s">
        <v>0</v>
      </c>
      <c r="B282" t="s">
        <v>1</v>
      </c>
      <c r="C282" t="s">
        <v>560</v>
      </c>
      <c r="D282" t="s">
        <v>561</v>
      </c>
    </row>
    <row r="283" spans="1:4">
      <c r="A283" t="s">
        <v>0</v>
      </c>
      <c r="B283" t="s">
        <v>1</v>
      </c>
      <c r="C283" t="s">
        <v>562</v>
      </c>
      <c r="D283" t="s">
        <v>563</v>
      </c>
    </row>
    <row r="284" spans="1:4">
      <c r="A284" t="s">
        <v>0</v>
      </c>
      <c r="B284" t="s">
        <v>1</v>
      </c>
      <c r="C284" t="s">
        <v>564</v>
      </c>
      <c r="D284" t="s">
        <v>565</v>
      </c>
    </row>
    <row r="285" spans="1:4">
      <c r="A285" t="s">
        <v>0</v>
      </c>
      <c r="B285" t="s">
        <v>1</v>
      </c>
      <c r="C285" t="s">
        <v>566</v>
      </c>
      <c r="D285" t="s">
        <v>567</v>
      </c>
    </row>
    <row r="286" spans="1:4">
      <c r="A286" t="s">
        <v>0</v>
      </c>
      <c r="B286" t="s">
        <v>1</v>
      </c>
      <c r="C286" t="s">
        <v>568</v>
      </c>
      <c r="D286" t="s">
        <v>569</v>
      </c>
    </row>
    <row r="287" spans="1:4">
      <c r="A287" t="s">
        <v>0</v>
      </c>
      <c r="B287" t="s">
        <v>1</v>
      </c>
      <c r="C287" t="s">
        <v>570</v>
      </c>
      <c r="D287" t="s">
        <v>571</v>
      </c>
    </row>
    <row r="288" spans="1:4">
      <c r="A288" t="s">
        <v>0</v>
      </c>
      <c r="B288" t="s">
        <v>1</v>
      </c>
      <c r="C288" t="s">
        <v>572</v>
      </c>
      <c r="D288" t="s">
        <v>573</v>
      </c>
    </row>
    <row r="289" spans="1:4">
      <c r="A289" t="s">
        <v>0</v>
      </c>
      <c r="B289" t="s">
        <v>1</v>
      </c>
      <c r="C289" t="s">
        <v>574</v>
      </c>
      <c r="D289" t="s">
        <v>575</v>
      </c>
    </row>
    <row r="290" spans="1:4">
      <c r="A290" s="9" t="s">
        <v>0</v>
      </c>
      <c r="B290" s="9" t="s">
        <v>1</v>
      </c>
      <c r="C290" s="9" t="s">
        <v>576</v>
      </c>
      <c r="D290" s="9" t="s">
        <v>577</v>
      </c>
    </row>
    <row r="291" spans="1:4">
      <c r="A291" t="s">
        <v>0</v>
      </c>
      <c r="B291" t="s">
        <v>1</v>
      </c>
      <c r="C291" t="s">
        <v>578</v>
      </c>
      <c r="D291" t="s">
        <v>579</v>
      </c>
    </row>
    <row r="292" spans="1:4">
      <c r="A292" t="s">
        <v>0</v>
      </c>
      <c r="B292" t="s">
        <v>1</v>
      </c>
      <c r="C292" t="s">
        <v>580</v>
      </c>
      <c r="D292" t="s">
        <v>581</v>
      </c>
    </row>
    <row r="293" spans="1:4">
      <c r="A293" t="s">
        <v>0</v>
      </c>
      <c r="B293" t="s">
        <v>1</v>
      </c>
      <c r="C293" t="s">
        <v>582</v>
      </c>
      <c r="D293" t="s">
        <v>583</v>
      </c>
    </row>
    <row r="294" spans="1:4">
      <c r="A294" t="s">
        <v>0</v>
      </c>
      <c r="B294" t="s">
        <v>1</v>
      </c>
      <c r="C294" t="s">
        <v>584</v>
      </c>
      <c r="D294" t="s">
        <v>585</v>
      </c>
    </row>
    <row r="295" spans="1:4">
      <c r="A295" t="s">
        <v>0</v>
      </c>
      <c r="B295" t="s">
        <v>1</v>
      </c>
      <c r="C295" t="s">
        <v>586</v>
      </c>
      <c r="D295" t="s">
        <v>587</v>
      </c>
    </row>
    <row r="296" spans="1:4">
      <c r="A296" t="s">
        <v>0</v>
      </c>
      <c r="B296" t="s">
        <v>1</v>
      </c>
      <c r="C296" t="s">
        <v>588</v>
      </c>
      <c r="D296" t="s">
        <v>589</v>
      </c>
    </row>
    <row r="297" spans="1:4">
      <c r="A297" t="s">
        <v>0</v>
      </c>
      <c r="B297" t="s">
        <v>1</v>
      </c>
      <c r="C297" t="s">
        <v>590</v>
      </c>
      <c r="D297" t="s">
        <v>591</v>
      </c>
    </row>
    <row r="298" spans="1:4">
      <c r="A298" t="s">
        <v>0</v>
      </c>
      <c r="B298" t="s">
        <v>1</v>
      </c>
      <c r="C298" t="s">
        <v>592</v>
      </c>
      <c r="D298" t="s">
        <v>593</v>
      </c>
    </row>
    <row r="299" spans="1:4">
      <c r="A299" t="s">
        <v>0</v>
      </c>
      <c r="B299" t="s">
        <v>1</v>
      </c>
      <c r="C299" t="s">
        <v>594</v>
      </c>
      <c r="D299" t="s">
        <v>595</v>
      </c>
    </row>
    <row r="300" spans="1:4">
      <c r="A300" t="s">
        <v>0</v>
      </c>
      <c r="B300" t="s">
        <v>1</v>
      </c>
      <c r="C300" t="s">
        <v>596</v>
      </c>
      <c r="D300" t="s">
        <v>597</v>
      </c>
    </row>
    <row r="301" spans="1:4">
      <c r="A301" t="s">
        <v>0</v>
      </c>
      <c r="B301" t="s">
        <v>1</v>
      </c>
      <c r="C301" t="s">
        <v>598</v>
      </c>
      <c r="D301" t="s">
        <v>599</v>
      </c>
    </row>
    <row r="302" spans="1:4">
      <c r="A302" t="s">
        <v>0</v>
      </c>
      <c r="B302" t="s">
        <v>1</v>
      </c>
      <c r="C302" t="s">
        <v>600</v>
      </c>
      <c r="D302" t="s">
        <v>601</v>
      </c>
    </row>
    <row r="303" spans="1:4">
      <c r="A303" t="s">
        <v>0</v>
      </c>
      <c r="B303" t="s">
        <v>1</v>
      </c>
      <c r="C303" t="s">
        <v>602</v>
      </c>
      <c r="D303" t="s">
        <v>603</v>
      </c>
    </row>
    <row r="304" spans="1:4">
      <c r="A304" t="s">
        <v>0</v>
      </c>
      <c r="B304" t="s">
        <v>1</v>
      </c>
      <c r="C304" t="s">
        <v>604</v>
      </c>
      <c r="D304" t="s">
        <v>605</v>
      </c>
    </row>
    <row r="305" spans="1:4">
      <c r="A305" t="s">
        <v>0</v>
      </c>
      <c r="B305" t="s">
        <v>1</v>
      </c>
      <c r="C305" t="s">
        <v>606</v>
      </c>
      <c r="D305" t="s">
        <v>607</v>
      </c>
    </row>
    <row r="306" spans="1:4">
      <c r="A306" t="s">
        <v>0</v>
      </c>
      <c r="B306" t="s">
        <v>1</v>
      </c>
      <c r="C306" t="s">
        <v>608</v>
      </c>
      <c r="D306" t="s">
        <v>141</v>
      </c>
    </row>
    <row r="307" spans="1:4">
      <c r="A307" t="s">
        <v>0</v>
      </c>
      <c r="B307" t="s">
        <v>1</v>
      </c>
      <c r="C307" t="s">
        <v>609</v>
      </c>
      <c r="D307" t="s">
        <v>610</v>
      </c>
    </row>
    <row r="308" spans="1:4">
      <c r="A308" t="s">
        <v>0</v>
      </c>
      <c r="B308" t="s">
        <v>1</v>
      </c>
      <c r="C308" t="s">
        <v>611</v>
      </c>
      <c r="D308" t="s">
        <v>612</v>
      </c>
    </row>
    <row r="309" spans="1:4">
      <c r="A309" t="s">
        <v>0</v>
      </c>
      <c r="B309" t="s">
        <v>1</v>
      </c>
      <c r="C309" t="s">
        <v>613</v>
      </c>
      <c r="D309" t="s">
        <v>614</v>
      </c>
    </row>
    <row r="310" spans="1:4">
      <c r="A310" t="s">
        <v>0</v>
      </c>
      <c r="B310" t="s">
        <v>1</v>
      </c>
      <c r="C310" t="s">
        <v>615</v>
      </c>
      <c r="D310" t="s">
        <v>616</v>
      </c>
    </row>
    <row r="311" spans="1:4">
      <c r="A311" t="s">
        <v>0</v>
      </c>
      <c r="B311" t="s">
        <v>1</v>
      </c>
      <c r="C311" t="s">
        <v>617</v>
      </c>
      <c r="D311" t="s">
        <v>159</v>
      </c>
    </row>
    <row r="312" spans="1:4">
      <c r="A312" t="s">
        <v>0</v>
      </c>
      <c r="B312" t="s">
        <v>1</v>
      </c>
      <c r="C312" t="s">
        <v>618</v>
      </c>
      <c r="D312" t="s">
        <v>619</v>
      </c>
    </row>
    <row r="313" spans="1:4">
      <c r="A313" t="s">
        <v>0</v>
      </c>
      <c r="B313" t="s">
        <v>1</v>
      </c>
      <c r="C313" t="s">
        <v>620</v>
      </c>
      <c r="D313" t="s">
        <v>621</v>
      </c>
    </row>
    <row r="314" spans="1:4">
      <c r="A314" t="s">
        <v>0</v>
      </c>
      <c r="B314" t="s">
        <v>1</v>
      </c>
      <c r="C314" t="s">
        <v>622</v>
      </c>
      <c r="D314" t="s">
        <v>623</v>
      </c>
    </row>
    <row r="315" spans="1:4">
      <c r="A315" t="s">
        <v>0</v>
      </c>
      <c r="B315" t="s">
        <v>1</v>
      </c>
      <c r="C315" t="s">
        <v>624</v>
      </c>
      <c r="D315" t="s">
        <v>625</v>
      </c>
    </row>
    <row r="316" spans="1:4">
      <c r="A316" t="s">
        <v>0</v>
      </c>
      <c r="B316" t="s">
        <v>1</v>
      </c>
      <c r="C316" t="s">
        <v>626</v>
      </c>
      <c r="D316" t="s">
        <v>627</v>
      </c>
    </row>
    <row r="317" spans="1:4">
      <c r="A317" t="s">
        <v>0</v>
      </c>
      <c r="B317" t="s">
        <v>1</v>
      </c>
      <c r="C317" t="s">
        <v>628</v>
      </c>
      <c r="D317" t="s">
        <v>629</v>
      </c>
    </row>
    <row r="318" spans="1:4">
      <c r="A318" t="s">
        <v>0</v>
      </c>
      <c r="B318" t="s">
        <v>1</v>
      </c>
      <c r="C318" t="s">
        <v>630</v>
      </c>
      <c r="D318" t="s">
        <v>631</v>
      </c>
    </row>
    <row r="319" spans="1:4">
      <c r="A319" s="9" t="s">
        <v>0</v>
      </c>
      <c r="B319" s="9" t="s">
        <v>1</v>
      </c>
      <c r="C319" s="9" t="s">
        <v>632</v>
      </c>
      <c r="D319" s="9" t="s">
        <v>633</v>
      </c>
    </row>
    <row r="320" spans="1:4">
      <c r="A320" t="s">
        <v>0</v>
      </c>
      <c r="B320" t="s">
        <v>1</v>
      </c>
      <c r="C320" t="s">
        <v>634</v>
      </c>
      <c r="D320" t="s">
        <v>635</v>
      </c>
    </row>
    <row r="321" spans="1:4">
      <c r="A321" t="s">
        <v>0</v>
      </c>
      <c r="B321" t="s">
        <v>1</v>
      </c>
      <c r="C321" t="s">
        <v>636</v>
      </c>
      <c r="D321" t="s">
        <v>637</v>
      </c>
    </row>
    <row r="322" spans="1:4">
      <c r="A322" t="s">
        <v>0</v>
      </c>
      <c r="B322" t="s">
        <v>1</v>
      </c>
      <c r="C322" t="s">
        <v>638</v>
      </c>
      <c r="D322" t="s">
        <v>639</v>
      </c>
    </row>
    <row r="323" spans="1:4">
      <c r="A323" t="s">
        <v>0</v>
      </c>
      <c r="B323" t="s">
        <v>1</v>
      </c>
      <c r="C323" t="s">
        <v>640</v>
      </c>
      <c r="D323" t="s">
        <v>641</v>
      </c>
    </row>
    <row r="324" spans="1:4">
      <c r="A324" t="s">
        <v>0</v>
      </c>
      <c r="B324" t="s">
        <v>1</v>
      </c>
      <c r="C324" t="s">
        <v>642</v>
      </c>
      <c r="D324" t="s">
        <v>643</v>
      </c>
    </row>
    <row r="325" spans="1:4">
      <c r="A325" t="s">
        <v>0</v>
      </c>
      <c r="B325" t="s">
        <v>1</v>
      </c>
      <c r="C325" t="s">
        <v>644</v>
      </c>
      <c r="D325" t="s">
        <v>645</v>
      </c>
    </row>
    <row r="326" spans="1:4">
      <c r="A326" t="s">
        <v>0</v>
      </c>
      <c r="B326" t="s">
        <v>1</v>
      </c>
      <c r="C326" t="s">
        <v>646</v>
      </c>
      <c r="D326" t="s">
        <v>647</v>
      </c>
    </row>
    <row r="327" spans="1:4">
      <c r="A327" t="s">
        <v>0</v>
      </c>
      <c r="B327" t="s">
        <v>1</v>
      </c>
      <c r="C327" t="s">
        <v>648</v>
      </c>
      <c r="D327" t="s">
        <v>649</v>
      </c>
    </row>
    <row r="328" spans="1:4">
      <c r="A328" t="s">
        <v>0</v>
      </c>
      <c r="B328" t="s">
        <v>1</v>
      </c>
      <c r="C328" t="s">
        <v>650</v>
      </c>
      <c r="D328" t="s">
        <v>651</v>
      </c>
    </row>
    <row r="329" spans="1:4">
      <c r="A329" t="s">
        <v>0</v>
      </c>
      <c r="B329" t="s">
        <v>1</v>
      </c>
      <c r="C329" t="s">
        <v>652</v>
      </c>
      <c r="D329" t="s">
        <v>653</v>
      </c>
    </row>
    <row r="330" spans="1:4">
      <c r="A330" t="s">
        <v>0</v>
      </c>
      <c r="B330" t="s">
        <v>1</v>
      </c>
      <c r="C330" t="s">
        <v>654</v>
      </c>
      <c r="D330" t="s">
        <v>655</v>
      </c>
    </row>
    <row r="331" spans="1:4">
      <c r="A331" t="s">
        <v>0</v>
      </c>
      <c r="B331" t="s">
        <v>1</v>
      </c>
      <c r="C331" t="s">
        <v>656</v>
      </c>
      <c r="D331" t="s">
        <v>657</v>
      </c>
    </row>
    <row r="332" spans="1:4">
      <c r="A332" t="s">
        <v>0</v>
      </c>
      <c r="B332" t="s">
        <v>1</v>
      </c>
      <c r="C332" t="s">
        <v>658</v>
      </c>
      <c r="D332" t="s">
        <v>659</v>
      </c>
    </row>
    <row r="333" spans="1:4">
      <c r="A333" t="s">
        <v>0</v>
      </c>
      <c r="B333" t="s">
        <v>1</v>
      </c>
      <c r="C333" t="s">
        <v>660</v>
      </c>
      <c r="D333" t="s">
        <v>661</v>
      </c>
    </row>
    <row r="334" spans="1:4">
      <c r="A334" t="s">
        <v>0</v>
      </c>
      <c r="B334" t="s">
        <v>1</v>
      </c>
      <c r="C334" t="s">
        <v>662</v>
      </c>
      <c r="D334" t="s">
        <v>663</v>
      </c>
    </row>
    <row r="335" spans="1:4">
      <c r="A335" t="s">
        <v>0</v>
      </c>
      <c r="B335" t="s">
        <v>1</v>
      </c>
      <c r="C335" t="s">
        <v>664</v>
      </c>
      <c r="D335" t="s">
        <v>665</v>
      </c>
    </row>
    <row r="336" spans="1:4">
      <c r="A336" t="s">
        <v>0</v>
      </c>
      <c r="B336" t="s">
        <v>1</v>
      </c>
      <c r="C336" t="s">
        <v>666</v>
      </c>
      <c r="D336" t="s">
        <v>667</v>
      </c>
    </row>
    <row r="337" spans="1:4">
      <c r="A337" t="s">
        <v>0</v>
      </c>
      <c r="B337" t="s">
        <v>1</v>
      </c>
      <c r="C337" t="s">
        <v>668</v>
      </c>
      <c r="D337" t="s">
        <v>669</v>
      </c>
    </row>
    <row r="338" spans="1:4">
      <c r="A338" t="s">
        <v>0</v>
      </c>
      <c r="B338" t="s">
        <v>1</v>
      </c>
      <c r="C338" t="s">
        <v>670</v>
      </c>
      <c r="D338" t="s">
        <v>671</v>
      </c>
    </row>
    <row r="339" spans="1:4">
      <c r="A339" s="9" t="s">
        <v>0</v>
      </c>
      <c r="B339" s="9" t="s">
        <v>1</v>
      </c>
      <c r="C339" s="9" t="s">
        <v>672</v>
      </c>
      <c r="D339" s="9" t="s">
        <v>673</v>
      </c>
    </row>
    <row r="340" spans="1:4">
      <c r="A340" t="s">
        <v>0</v>
      </c>
      <c r="B340" t="s">
        <v>1</v>
      </c>
      <c r="C340" t="s">
        <v>674</v>
      </c>
      <c r="D340" t="s">
        <v>675</v>
      </c>
    </row>
    <row r="341" spans="1:4">
      <c r="A341" t="s">
        <v>0</v>
      </c>
      <c r="B341" t="s">
        <v>1</v>
      </c>
      <c r="C341" t="s">
        <v>676</v>
      </c>
      <c r="D341" t="s">
        <v>677</v>
      </c>
    </row>
    <row r="342" spans="1:4">
      <c r="A342" t="s">
        <v>0</v>
      </c>
      <c r="B342" t="s">
        <v>1</v>
      </c>
      <c r="C342" t="s">
        <v>678</v>
      </c>
      <c r="D342" t="s">
        <v>679</v>
      </c>
    </row>
    <row r="343" spans="1:4">
      <c r="A343" t="s">
        <v>0</v>
      </c>
      <c r="B343" t="s">
        <v>1</v>
      </c>
      <c r="C343" t="s">
        <v>680</v>
      </c>
      <c r="D343" t="s">
        <v>681</v>
      </c>
    </row>
    <row r="344" spans="1:4">
      <c r="A344" t="s">
        <v>0</v>
      </c>
      <c r="B344" t="s">
        <v>1</v>
      </c>
      <c r="C344" t="s">
        <v>682</v>
      </c>
      <c r="D344" t="s">
        <v>683</v>
      </c>
    </row>
    <row r="345" spans="1:4">
      <c r="A345" t="s">
        <v>0</v>
      </c>
      <c r="B345" t="s">
        <v>1</v>
      </c>
      <c r="C345" t="s">
        <v>413</v>
      </c>
      <c r="D345" t="s">
        <v>414</v>
      </c>
    </row>
    <row r="346" spans="1:4">
      <c r="A346" t="s">
        <v>0</v>
      </c>
      <c r="B346" t="s">
        <v>1</v>
      </c>
      <c r="C346" t="s">
        <v>684</v>
      </c>
      <c r="D346" t="s">
        <v>685</v>
      </c>
    </row>
    <row r="347" spans="1:4">
      <c r="A347" t="s">
        <v>0</v>
      </c>
      <c r="B347" t="s">
        <v>1</v>
      </c>
      <c r="C347" t="s">
        <v>686</v>
      </c>
      <c r="D347" t="s">
        <v>687</v>
      </c>
    </row>
    <row r="348" spans="1:4">
      <c r="A348" t="s">
        <v>0</v>
      </c>
      <c r="B348" t="s">
        <v>1</v>
      </c>
      <c r="C348" t="s">
        <v>688</v>
      </c>
      <c r="D348" t="s">
        <v>689</v>
      </c>
    </row>
    <row r="349" spans="1:4">
      <c r="A349" t="s">
        <v>0</v>
      </c>
      <c r="B349" t="s">
        <v>1</v>
      </c>
      <c r="C349" t="s">
        <v>690</v>
      </c>
      <c r="D349" t="s">
        <v>691</v>
      </c>
    </row>
    <row r="350" spans="1:4">
      <c r="A350" t="s">
        <v>0</v>
      </c>
      <c r="B350" t="s">
        <v>1</v>
      </c>
      <c r="C350" t="s">
        <v>692</v>
      </c>
      <c r="D350" t="s">
        <v>693</v>
      </c>
    </row>
    <row r="351" spans="1:4">
      <c r="A351" t="s">
        <v>0</v>
      </c>
      <c r="B351" t="s">
        <v>1</v>
      </c>
      <c r="C351" t="s">
        <v>694</v>
      </c>
      <c r="D351" t="s">
        <v>695</v>
      </c>
    </row>
    <row r="352" spans="1:4">
      <c r="A352" t="s">
        <v>0</v>
      </c>
      <c r="B352" t="s">
        <v>1</v>
      </c>
      <c r="C352" t="s">
        <v>696</v>
      </c>
      <c r="D352" t="s">
        <v>697</v>
      </c>
    </row>
    <row r="353" spans="1:4">
      <c r="A353" t="s">
        <v>0</v>
      </c>
      <c r="B353" t="s">
        <v>1</v>
      </c>
      <c r="C353" t="s">
        <v>698</v>
      </c>
      <c r="D353" t="s">
        <v>699</v>
      </c>
    </row>
    <row r="354" spans="1:4">
      <c r="A354" t="s">
        <v>0</v>
      </c>
      <c r="B354" t="s">
        <v>1</v>
      </c>
      <c r="C354" t="s">
        <v>700</v>
      </c>
      <c r="D354" t="s">
        <v>701</v>
      </c>
    </row>
    <row r="355" spans="1:4">
      <c r="A355" t="s">
        <v>0</v>
      </c>
      <c r="B355" t="s">
        <v>1</v>
      </c>
      <c r="C355" t="s">
        <v>702</v>
      </c>
      <c r="D355" t="s">
        <v>703</v>
      </c>
    </row>
    <row r="356" spans="1:4">
      <c r="A356" t="s">
        <v>0</v>
      </c>
      <c r="B356" t="s">
        <v>1</v>
      </c>
      <c r="C356" t="s">
        <v>704</v>
      </c>
      <c r="D356" t="s">
        <v>705</v>
      </c>
    </row>
    <row r="357" spans="1:4">
      <c r="A357" t="s">
        <v>0</v>
      </c>
      <c r="B357" t="s">
        <v>1</v>
      </c>
      <c r="C357" t="s">
        <v>706</v>
      </c>
      <c r="D357" t="s">
        <v>707</v>
      </c>
    </row>
    <row r="358" spans="1:4">
      <c r="A358" t="s">
        <v>0</v>
      </c>
      <c r="B358" t="s">
        <v>1</v>
      </c>
      <c r="C358" t="s">
        <v>708</v>
      </c>
      <c r="D358" t="s">
        <v>709</v>
      </c>
    </row>
    <row r="359" spans="1:4">
      <c r="A359" t="s">
        <v>0</v>
      </c>
      <c r="B359" t="s">
        <v>1</v>
      </c>
      <c r="C359" t="s">
        <v>710</v>
      </c>
      <c r="D359" t="s">
        <v>711</v>
      </c>
    </row>
    <row r="360" spans="1:4">
      <c r="A360" t="s">
        <v>0</v>
      </c>
      <c r="B360" t="s">
        <v>1</v>
      </c>
      <c r="C360" t="s">
        <v>712</v>
      </c>
      <c r="D360" t="s">
        <v>713</v>
      </c>
    </row>
    <row r="361" spans="1:4">
      <c r="A361" t="s">
        <v>0</v>
      </c>
      <c r="B361" t="s">
        <v>1</v>
      </c>
      <c r="C361" t="s">
        <v>714</v>
      </c>
      <c r="D361" t="s">
        <v>715</v>
      </c>
    </row>
    <row r="362" spans="1:4">
      <c r="A362" t="s">
        <v>0</v>
      </c>
      <c r="B362" t="s">
        <v>1</v>
      </c>
      <c r="C362" t="s">
        <v>716</v>
      </c>
      <c r="D362" t="s">
        <v>717</v>
      </c>
    </row>
    <row r="363" spans="1:4">
      <c r="A363" t="s">
        <v>0</v>
      </c>
      <c r="B363" t="s">
        <v>1</v>
      </c>
      <c r="C363" t="s">
        <v>718</v>
      </c>
      <c r="D363" t="s">
        <v>719</v>
      </c>
    </row>
    <row r="364" spans="1:4">
      <c r="A364" t="s">
        <v>0</v>
      </c>
      <c r="B364" t="s">
        <v>1</v>
      </c>
      <c r="C364" t="s">
        <v>720</v>
      </c>
      <c r="D364" t="s">
        <v>721</v>
      </c>
    </row>
    <row r="365" spans="1:4">
      <c r="A365" t="s">
        <v>0</v>
      </c>
      <c r="B365" t="s">
        <v>1</v>
      </c>
      <c r="C365" t="s">
        <v>722</v>
      </c>
      <c r="D365" t="s">
        <v>723</v>
      </c>
    </row>
    <row r="366" spans="1:4">
      <c r="A366" t="s">
        <v>0</v>
      </c>
      <c r="B366" t="s">
        <v>1</v>
      </c>
      <c r="C366" t="s">
        <v>724</v>
      </c>
      <c r="D366" t="s">
        <v>725</v>
      </c>
    </row>
    <row r="367" spans="1:4">
      <c r="A367" t="s">
        <v>0</v>
      </c>
      <c r="B367" t="s">
        <v>1</v>
      </c>
      <c r="C367" t="s">
        <v>726</v>
      </c>
      <c r="D367" t="s">
        <v>727</v>
      </c>
    </row>
    <row r="368" spans="1:4">
      <c r="A368" t="s">
        <v>0</v>
      </c>
      <c r="B368" t="s">
        <v>1</v>
      </c>
      <c r="C368" t="s">
        <v>728</v>
      </c>
      <c r="D368" t="s">
        <v>729</v>
      </c>
    </row>
    <row r="369" spans="1:4">
      <c r="A369" t="s">
        <v>0</v>
      </c>
      <c r="B369" t="s">
        <v>1</v>
      </c>
      <c r="C369" t="s">
        <v>730</v>
      </c>
      <c r="D369" t="s">
        <v>731</v>
      </c>
    </row>
    <row r="370" spans="1:4">
      <c r="A370" t="s">
        <v>0</v>
      </c>
      <c r="B370" t="s">
        <v>1</v>
      </c>
      <c r="C370" t="s">
        <v>732</v>
      </c>
      <c r="D370" t="s">
        <v>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9"/>
  <sheetViews>
    <sheetView workbookViewId="0">
      <selection activeCell="J11" sqref="J11"/>
    </sheetView>
  </sheetViews>
  <sheetFormatPr defaultRowHeight="15"/>
  <cols>
    <col min="1" max="1" width="19.85546875" bestFit="1" customWidth="1"/>
    <col min="2" max="2" width="20.42578125" customWidth="1"/>
    <col min="5" max="5" width="14.5703125" customWidth="1"/>
    <col min="6" max="6" width="12.7109375" bestFit="1" customWidth="1"/>
    <col min="7" max="7" width="10.42578125" customWidth="1"/>
    <col min="8" max="8" width="13.5703125" customWidth="1"/>
    <col min="9" max="9" width="9.28515625" customWidth="1"/>
    <col min="11" max="11" width="3.28515625" customWidth="1"/>
    <col min="12" max="12" width="12.28515625" bestFit="1" customWidth="1"/>
    <col min="15" max="15" width="3" customWidth="1"/>
    <col min="16" max="16" width="11.5703125" customWidth="1"/>
  </cols>
  <sheetData>
    <row r="1" spans="1:18">
      <c r="A1" s="1" t="s">
        <v>734</v>
      </c>
      <c r="B1" s="1"/>
      <c r="C1" s="1">
        <v>66</v>
      </c>
      <c r="D1" s="1"/>
      <c r="E1" t="s">
        <v>735</v>
      </c>
      <c r="F1" s="1"/>
      <c r="H1" t="s">
        <v>747</v>
      </c>
    </row>
    <row r="2" spans="1:18">
      <c r="A2" t="s">
        <v>768</v>
      </c>
      <c r="B2" s="14">
        <v>21</v>
      </c>
      <c r="C2" s="6">
        <v>0.31818200000000002</v>
      </c>
      <c r="D2" s="1"/>
      <c r="E2" s="1" t="s">
        <v>736</v>
      </c>
      <c r="F2" t="s">
        <v>737</v>
      </c>
      <c r="H2" s="8" t="s">
        <v>762</v>
      </c>
      <c r="I2" s="8"/>
      <c r="J2" s="8"/>
      <c r="L2" s="7" t="s">
        <v>763</v>
      </c>
      <c r="M2" s="7"/>
      <c r="N2" s="7"/>
    </row>
    <row r="3" spans="1:18">
      <c r="A3" t="s">
        <v>769</v>
      </c>
      <c r="B3" s="14">
        <v>16</v>
      </c>
      <c r="C3" s="6">
        <v>0.242424</v>
      </c>
      <c r="D3" s="1"/>
      <c r="E3" s="3">
        <v>121059.46</v>
      </c>
      <c r="F3" s="3">
        <v>72681.38</v>
      </c>
      <c r="H3" t="s">
        <v>734</v>
      </c>
      <c r="J3">
        <v>101</v>
      </c>
      <c r="L3" t="s">
        <v>734</v>
      </c>
      <c r="N3">
        <v>127</v>
      </c>
    </row>
    <row r="4" spans="1:18">
      <c r="A4" t="s">
        <v>770</v>
      </c>
      <c r="B4" s="14">
        <v>10</v>
      </c>
      <c r="C4" s="6">
        <v>0.15151500000000001</v>
      </c>
      <c r="D4" s="1"/>
      <c r="E4" s="3">
        <v>186089.84</v>
      </c>
      <c r="F4" s="3">
        <v>115667.06</v>
      </c>
      <c r="H4" t="s">
        <v>768</v>
      </c>
      <c r="I4" s="14">
        <v>34</v>
      </c>
      <c r="J4" s="6">
        <v>0.33663399999999999</v>
      </c>
      <c r="L4" t="s">
        <v>768</v>
      </c>
      <c r="M4" s="16">
        <v>39</v>
      </c>
      <c r="N4" s="6">
        <v>0.307087</v>
      </c>
      <c r="Q4" s="6"/>
    </row>
    <row r="5" spans="1:18">
      <c r="A5" t="s">
        <v>771</v>
      </c>
      <c r="B5" s="14">
        <v>1</v>
      </c>
      <c r="C5" s="6">
        <v>1.5152000000000001E-2</v>
      </c>
      <c r="D5" s="1"/>
      <c r="E5" s="3">
        <v>221637.5</v>
      </c>
      <c r="F5" s="3">
        <v>296960</v>
      </c>
      <c r="H5" t="s">
        <v>769</v>
      </c>
      <c r="I5" s="14">
        <v>16</v>
      </c>
      <c r="J5" s="6">
        <v>0.158416</v>
      </c>
      <c r="L5" t="s">
        <v>769</v>
      </c>
      <c r="M5" s="16">
        <v>20</v>
      </c>
      <c r="N5" s="6">
        <v>0.15748000000000001</v>
      </c>
      <c r="Q5" s="6"/>
    </row>
    <row r="6" spans="1:18">
      <c r="A6" t="s">
        <v>772</v>
      </c>
      <c r="B6" s="14">
        <v>4</v>
      </c>
      <c r="C6" s="6">
        <v>6.0606E-2</v>
      </c>
      <c r="D6" s="1"/>
      <c r="E6" s="3">
        <v>88487.74</v>
      </c>
      <c r="F6" s="3">
        <v>362380</v>
      </c>
      <c r="H6" t="s">
        <v>770</v>
      </c>
      <c r="I6" s="14">
        <v>7</v>
      </c>
      <c r="J6" s="6">
        <v>6.9306999999999994E-2</v>
      </c>
      <c r="L6" t="s">
        <v>770</v>
      </c>
      <c r="M6" s="16">
        <v>10</v>
      </c>
      <c r="N6" s="6">
        <v>7.8740000000000004E-2</v>
      </c>
      <c r="P6" s="17"/>
      <c r="Q6" s="6"/>
    </row>
    <row r="7" spans="1:18">
      <c r="A7" s="1" t="s">
        <v>738</v>
      </c>
      <c r="B7" s="4">
        <v>100</v>
      </c>
      <c r="C7" s="2"/>
      <c r="D7" s="1"/>
      <c r="E7" s="3">
        <v>173834.46</v>
      </c>
      <c r="F7" s="3">
        <v>289109</v>
      </c>
      <c r="H7" t="s">
        <v>771</v>
      </c>
      <c r="I7" s="14">
        <v>1</v>
      </c>
      <c r="J7" s="6">
        <v>9.9010000000000001E-3</v>
      </c>
      <c r="L7" t="s">
        <v>771</v>
      </c>
      <c r="M7" s="16">
        <v>1</v>
      </c>
      <c r="N7" s="6">
        <v>7.8740000000000008E-3</v>
      </c>
      <c r="Q7" s="6"/>
    </row>
    <row r="8" spans="1:18">
      <c r="A8" s="1" t="s">
        <v>739</v>
      </c>
      <c r="B8" s="4"/>
      <c r="C8" s="2"/>
      <c r="D8" s="1"/>
      <c r="E8" s="3">
        <v>274092.11</v>
      </c>
      <c r="F8" s="3">
        <v>247048</v>
      </c>
      <c r="H8" t="s">
        <v>772</v>
      </c>
      <c r="I8" s="14">
        <v>4</v>
      </c>
      <c r="J8" s="6">
        <v>3.9604E-2</v>
      </c>
      <c r="L8" t="s">
        <v>772</v>
      </c>
      <c r="M8" s="16">
        <v>9</v>
      </c>
      <c r="N8" s="6">
        <v>7.0865999999999998E-2</v>
      </c>
      <c r="Q8" s="6"/>
    </row>
    <row r="9" spans="1:18">
      <c r="A9" s="1" t="s">
        <v>740</v>
      </c>
      <c r="B9" s="4"/>
      <c r="C9" s="2"/>
      <c r="D9" s="1"/>
      <c r="E9" s="3">
        <v>127605.97</v>
      </c>
      <c r="F9" s="3">
        <v>28974.12</v>
      </c>
      <c r="H9" t="s">
        <v>748</v>
      </c>
      <c r="I9">
        <v>34</v>
      </c>
      <c r="J9" s="6">
        <v>0.33663399999999999</v>
      </c>
      <c r="L9" t="s">
        <v>748</v>
      </c>
      <c r="M9">
        <v>39</v>
      </c>
      <c r="N9" s="6">
        <v>0.307087</v>
      </c>
    </row>
    <row r="10" spans="1:18">
      <c r="A10" s="1" t="s">
        <v>741</v>
      </c>
      <c r="B10" s="4">
        <f>SUM(B7:B9)</f>
        <v>100</v>
      </c>
      <c r="C10" s="1"/>
      <c r="D10" s="1"/>
      <c r="E10" s="3"/>
      <c r="F10" s="3">
        <v>202036.92</v>
      </c>
      <c r="H10" t="s">
        <v>749</v>
      </c>
      <c r="I10">
        <v>9</v>
      </c>
      <c r="J10" s="6">
        <v>8.9108999999999994E-2</v>
      </c>
      <c r="L10" t="s">
        <v>749</v>
      </c>
      <c r="M10">
        <v>23</v>
      </c>
      <c r="N10" s="6">
        <v>0.18110200000000001</v>
      </c>
      <c r="R10" s="6"/>
    </row>
    <row r="11" spans="1:18">
      <c r="A11" s="1" t="s">
        <v>742</v>
      </c>
      <c r="B11" s="10">
        <f>B10*C1</f>
        <v>6600</v>
      </c>
      <c r="C11" s="1"/>
      <c r="D11" s="1"/>
      <c r="E11" s="3">
        <v>176433.63</v>
      </c>
      <c r="F11" s="3">
        <v>30238.66</v>
      </c>
      <c r="H11" t="s">
        <v>750</v>
      </c>
      <c r="I11">
        <v>19</v>
      </c>
      <c r="J11" s="6">
        <v>0.18811900000000001</v>
      </c>
      <c r="L11" t="s">
        <v>750</v>
      </c>
      <c r="M11">
        <v>15</v>
      </c>
      <c r="N11" s="6">
        <v>0.11811000000000001</v>
      </c>
      <c r="R11" s="6"/>
    </row>
    <row r="12" spans="1:18">
      <c r="A12" s="1"/>
      <c r="B12" s="4"/>
      <c r="C12" s="1"/>
      <c r="D12" s="1"/>
      <c r="E12" s="3"/>
      <c r="F12" s="3">
        <v>2010040</v>
      </c>
      <c r="H12" t="s">
        <v>751</v>
      </c>
      <c r="I12">
        <v>0</v>
      </c>
      <c r="J12" s="6">
        <v>0</v>
      </c>
      <c r="L12" t="s">
        <v>751</v>
      </c>
      <c r="M12">
        <v>0</v>
      </c>
      <c r="N12" s="6">
        <v>0</v>
      </c>
      <c r="R12" s="6"/>
    </row>
    <row r="13" spans="1:18">
      <c r="A13" t="s">
        <v>765</v>
      </c>
      <c r="B13" s="4">
        <f>B7*15</f>
        <v>1500</v>
      </c>
      <c r="C13" s="1"/>
      <c r="D13" s="1"/>
      <c r="E13" s="3"/>
      <c r="F13" s="3">
        <v>10053880</v>
      </c>
      <c r="H13" t="s">
        <v>752</v>
      </c>
      <c r="I13">
        <v>0</v>
      </c>
      <c r="J13" s="6">
        <v>0</v>
      </c>
      <c r="L13" t="s">
        <v>752</v>
      </c>
      <c r="M13">
        <v>0</v>
      </c>
      <c r="N13" s="6">
        <v>0</v>
      </c>
      <c r="R13" s="6"/>
    </row>
    <row r="14" spans="1:18">
      <c r="A14" t="s">
        <v>766</v>
      </c>
      <c r="B14" s="4">
        <f>B8*30</f>
        <v>0</v>
      </c>
      <c r="C14" s="1"/>
      <c r="D14" s="1"/>
      <c r="E14" s="15">
        <f>AVERAGE(E3:E13)</f>
        <v>171155.08875</v>
      </c>
      <c r="F14">
        <f>AVERAGE(F3:F13)</f>
        <v>1246274.1036363638</v>
      </c>
      <c r="H14" t="s">
        <v>753</v>
      </c>
      <c r="I14">
        <v>0</v>
      </c>
      <c r="J14" s="6">
        <v>0</v>
      </c>
      <c r="L14" t="s">
        <v>753</v>
      </c>
      <c r="M14">
        <v>0</v>
      </c>
      <c r="N14" s="6">
        <v>0</v>
      </c>
      <c r="R14" s="6"/>
    </row>
    <row r="15" spans="1:18">
      <c r="A15" t="s">
        <v>767</v>
      </c>
      <c r="B15" s="4">
        <f>B9*4</f>
        <v>0</v>
      </c>
      <c r="C15" s="1"/>
      <c r="D15" s="1"/>
      <c r="E15" s="1"/>
      <c r="F15" s="1"/>
      <c r="H15" t="s">
        <v>754</v>
      </c>
      <c r="I15">
        <v>0</v>
      </c>
      <c r="J15" s="6">
        <v>0</v>
      </c>
      <c r="L15" t="s">
        <v>754</v>
      </c>
      <c r="M15">
        <v>0</v>
      </c>
      <c r="N15" s="6">
        <v>0</v>
      </c>
      <c r="R15" s="6"/>
    </row>
    <row r="16" spans="1:18">
      <c r="A16" s="1"/>
      <c r="B16" s="4"/>
      <c r="C16" s="1"/>
      <c r="D16" s="1"/>
      <c r="E16" s="1"/>
      <c r="F16" s="1"/>
      <c r="H16" t="s">
        <v>755</v>
      </c>
      <c r="I16">
        <v>0</v>
      </c>
      <c r="J16" s="6">
        <v>0</v>
      </c>
      <c r="L16" t="s">
        <v>755</v>
      </c>
      <c r="M16">
        <v>0</v>
      </c>
      <c r="N16" s="6">
        <v>0</v>
      </c>
      <c r="R16" s="6"/>
    </row>
    <row r="17" spans="1:18">
      <c r="A17" s="1" t="s">
        <v>743</v>
      </c>
      <c r="B17" s="4">
        <f>B13*B4</f>
        <v>15000</v>
      </c>
      <c r="C17" s="1"/>
      <c r="D17" s="1"/>
      <c r="E17" s="1"/>
      <c r="F17" s="1"/>
      <c r="H17" t="s">
        <v>756</v>
      </c>
      <c r="I17">
        <v>0</v>
      </c>
      <c r="J17" s="6">
        <v>0</v>
      </c>
      <c r="L17" t="s">
        <v>756</v>
      </c>
      <c r="M17">
        <v>0</v>
      </c>
      <c r="N17" s="6">
        <v>0</v>
      </c>
      <c r="R17" s="6"/>
    </row>
    <row r="18" spans="1:18">
      <c r="A18" s="1" t="s">
        <v>744</v>
      </c>
      <c r="B18" s="4">
        <f>B14*B5</f>
        <v>0</v>
      </c>
      <c r="C18" s="1"/>
      <c r="D18" s="1"/>
      <c r="E18" s="1"/>
      <c r="F18" s="1"/>
      <c r="H18" t="s">
        <v>757</v>
      </c>
      <c r="I18">
        <v>0</v>
      </c>
      <c r="J18" s="6">
        <v>0</v>
      </c>
      <c r="L18" t="s">
        <v>757</v>
      </c>
      <c r="M18">
        <v>0</v>
      </c>
      <c r="N18" s="6">
        <v>0</v>
      </c>
      <c r="R18" s="6"/>
    </row>
    <row r="19" spans="1:18">
      <c r="A19" s="1" t="s">
        <v>745</v>
      </c>
      <c r="B19" s="4">
        <f>B15*B6</f>
        <v>0</v>
      </c>
      <c r="C19" s="1"/>
      <c r="D19" s="1"/>
      <c r="E19" s="1"/>
      <c r="F19" s="1"/>
      <c r="H19" t="s">
        <v>758</v>
      </c>
      <c r="I19">
        <v>0</v>
      </c>
      <c r="J19" s="6">
        <v>0</v>
      </c>
      <c r="L19" t="s">
        <v>758</v>
      </c>
      <c r="M19">
        <v>0</v>
      </c>
      <c r="N19" s="6">
        <v>0</v>
      </c>
      <c r="R19" s="6"/>
    </row>
    <row r="20" spans="1:18">
      <c r="A20" s="1" t="s">
        <v>746</v>
      </c>
      <c r="B20" s="11">
        <f>SUM(B17:B19)</f>
        <v>15000</v>
      </c>
      <c r="C20" s="1"/>
      <c r="D20" s="1"/>
      <c r="E20" s="1"/>
      <c r="F20" s="1"/>
      <c r="H20" t="s">
        <v>759</v>
      </c>
      <c r="I20">
        <v>0</v>
      </c>
      <c r="J20" s="6">
        <v>0</v>
      </c>
      <c r="L20" t="s">
        <v>759</v>
      </c>
      <c r="M20">
        <v>0</v>
      </c>
      <c r="N20" s="6">
        <v>0</v>
      </c>
      <c r="R20" s="6"/>
    </row>
    <row r="21" spans="1:18">
      <c r="A21" t="s">
        <v>764</v>
      </c>
      <c r="B21" s="5">
        <f>(B20-B11)/B20</f>
        <v>0.56000000000000005</v>
      </c>
      <c r="C21" s="1"/>
      <c r="D21" s="1"/>
      <c r="E21" s="1"/>
      <c r="F21" s="1"/>
      <c r="H21" t="s">
        <v>760</v>
      </c>
      <c r="I21">
        <v>0</v>
      </c>
      <c r="J21" s="6">
        <v>0</v>
      </c>
      <c r="L21" t="s">
        <v>760</v>
      </c>
      <c r="M21">
        <v>0</v>
      </c>
      <c r="N21" s="6">
        <v>0</v>
      </c>
      <c r="R21" s="6"/>
    </row>
    <row r="22" spans="1:18">
      <c r="H22" t="s">
        <v>761</v>
      </c>
      <c r="I22">
        <v>0</v>
      </c>
      <c r="J22" s="6">
        <v>0</v>
      </c>
      <c r="L22" t="s">
        <v>761</v>
      </c>
      <c r="M22">
        <v>0</v>
      </c>
      <c r="N22" s="6">
        <v>0</v>
      </c>
      <c r="R22" s="6"/>
    </row>
    <row r="23" spans="1:18">
      <c r="H23" t="s">
        <v>761</v>
      </c>
      <c r="I23">
        <v>0</v>
      </c>
      <c r="J23" s="6">
        <v>0</v>
      </c>
      <c r="L23" t="s">
        <v>761</v>
      </c>
      <c r="M23">
        <v>0</v>
      </c>
      <c r="N23" s="6">
        <v>0</v>
      </c>
      <c r="R23" s="6"/>
    </row>
    <row r="27" spans="1:18">
      <c r="C27" s="12"/>
      <c r="D27" s="12"/>
      <c r="E27" s="12"/>
      <c r="F27" s="12"/>
      <c r="G27" s="12"/>
    </row>
    <row r="28" spans="1:18">
      <c r="C28" s="12"/>
      <c r="D28" s="12"/>
      <c r="E28" s="12"/>
      <c r="F28" s="12"/>
      <c r="G28" s="12"/>
    </row>
    <row r="29" spans="1:18">
      <c r="C29" s="12"/>
      <c r="D29" s="12"/>
      <c r="E29" s="12"/>
      <c r="F29" s="12"/>
      <c r="G29" s="12"/>
    </row>
    <row r="30" spans="1:18">
      <c r="C30" s="12"/>
      <c r="D30" s="12"/>
      <c r="E30" s="12"/>
      <c r="F30" s="12"/>
      <c r="G30" s="12"/>
    </row>
    <row r="31" spans="1:18">
      <c r="C31" s="12"/>
      <c r="D31" s="12"/>
      <c r="E31" s="12"/>
      <c r="F31" s="12"/>
      <c r="G31" s="12"/>
    </row>
    <row r="32" spans="1:18">
      <c r="C32" s="12"/>
      <c r="D32" s="12"/>
      <c r="E32" s="12"/>
      <c r="F32" s="12"/>
      <c r="G32" s="12"/>
    </row>
    <row r="33" spans="3:7">
      <c r="C33" s="12"/>
      <c r="D33" s="12"/>
      <c r="E33" s="12"/>
      <c r="F33" s="12"/>
      <c r="G33" s="12"/>
    </row>
    <row r="34" spans="3:7">
      <c r="C34" s="12"/>
      <c r="D34" s="12"/>
      <c r="E34" s="12"/>
      <c r="F34" s="12"/>
      <c r="G34" s="12"/>
    </row>
    <row r="35" spans="3:7">
      <c r="C35" s="12"/>
      <c r="D35" s="12"/>
      <c r="E35" s="12"/>
      <c r="F35" s="12"/>
      <c r="G35" s="12"/>
    </row>
    <row r="36" spans="3:7">
      <c r="C36" s="12"/>
      <c r="D36" s="12"/>
      <c r="E36" s="12"/>
      <c r="F36" s="12"/>
      <c r="G36" s="12"/>
    </row>
    <row r="37" spans="3:7">
      <c r="C37" s="12"/>
      <c r="D37" s="12"/>
      <c r="E37" s="12"/>
      <c r="F37" s="12"/>
      <c r="G37" s="12"/>
    </row>
    <row r="38" spans="3:7">
      <c r="C38" s="12"/>
      <c r="D38" s="12"/>
      <c r="E38" s="12"/>
      <c r="F38" s="12"/>
      <c r="G38" s="12"/>
    </row>
    <row r="39" spans="3:7">
      <c r="C39" s="12"/>
      <c r="D39" s="13"/>
      <c r="E39" s="12"/>
      <c r="F39" s="12"/>
      <c r="G39" s="12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1"/>
  <sheetViews>
    <sheetView workbookViewId="0">
      <selection activeCell="E13" sqref="E13"/>
    </sheetView>
  </sheetViews>
  <sheetFormatPr defaultRowHeight="15"/>
  <cols>
    <col min="1" max="1" width="15.140625" customWidth="1"/>
    <col min="4" max="4" width="6.28515625" customWidth="1"/>
    <col min="5" max="5" width="15.28515625" customWidth="1"/>
    <col min="8" max="8" width="4.7109375" customWidth="1"/>
  </cols>
  <sheetData>
    <row r="1" spans="1:19">
      <c r="A1" t="s">
        <v>788</v>
      </c>
      <c r="E1" t="s">
        <v>787</v>
      </c>
    </row>
    <row r="2" spans="1:19">
      <c r="A2" t="s">
        <v>773</v>
      </c>
      <c r="B2">
        <v>0</v>
      </c>
      <c r="C2" s="6">
        <v>0</v>
      </c>
      <c r="E2" t="s">
        <v>773</v>
      </c>
      <c r="F2">
        <v>0</v>
      </c>
      <c r="G2" s="6">
        <v>0</v>
      </c>
    </row>
    <row r="3" spans="1:19">
      <c r="A3" t="s">
        <v>774</v>
      </c>
      <c r="B3">
        <v>0</v>
      </c>
      <c r="C3" s="6">
        <v>0</v>
      </c>
      <c r="E3" t="s">
        <v>774</v>
      </c>
      <c r="F3">
        <v>0</v>
      </c>
      <c r="G3" s="6">
        <v>0</v>
      </c>
      <c r="K3" s="6"/>
      <c r="O3" s="6"/>
      <c r="S3" s="6"/>
    </row>
    <row r="4" spans="1:19">
      <c r="A4" t="s">
        <v>775</v>
      </c>
      <c r="B4">
        <v>1</v>
      </c>
      <c r="C4" s="6">
        <v>2.4389999999999998E-2</v>
      </c>
      <c r="E4" t="s">
        <v>775</v>
      </c>
      <c r="F4">
        <v>1</v>
      </c>
      <c r="G4" s="6">
        <v>9.0909000000000004E-2</v>
      </c>
      <c r="K4" s="6"/>
      <c r="O4" s="6"/>
      <c r="S4" s="6"/>
    </row>
    <row r="5" spans="1:19">
      <c r="A5" t="s">
        <v>776</v>
      </c>
      <c r="B5">
        <v>0</v>
      </c>
      <c r="C5" s="6">
        <v>0</v>
      </c>
      <c r="E5" t="s">
        <v>776</v>
      </c>
      <c r="F5">
        <v>0</v>
      </c>
      <c r="G5" s="6">
        <v>0</v>
      </c>
      <c r="K5" s="6"/>
      <c r="O5" s="6"/>
      <c r="S5" s="6"/>
    </row>
    <row r="6" spans="1:19">
      <c r="A6" t="s">
        <v>777</v>
      </c>
      <c r="B6">
        <v>3</v>
      </c>
      <c r="C6" s="6">
        <v>7.3171E-2</v>
      </c>
      <c r="E6" t="s">
        <v>777</v>
      </c>
      <c r="F6">
        <v>1</v>
      </c>
      <c r="G6" s="6">
        <v>9.0909000000000004E-2</v>
      </c>
      <c r="K6" s="6"/>
      <c r="O6" s="6"/>
      <c r="S6" s="6"/>
    </row>
    <row r="7" spans="1:19">
      <c r="A7" t="s">
        <v>778</v>
      </c>
      <c r="B7">
        <v>3</v>
      </c>
      <c r="C7" s="6">
        <v>7.3171E-2</v>
      </c>
      <c r="E7" s="9" t="s">
        <v>778</v>
      </c>
      <c r="F7" s="9">
        <v>2</v>
      </c>
      <c r="G7" s="19">
        <v>0.18181800000000001</v>
      </c>
      <c r="K7" s="6"/>
      <c r="O7" s="6"/>
      <c r="S7" s="6"/>
    </row>
    <row r="8" spans="1:19">
      <c r="A8" s="9" t="s">
        <v>779</v>
      </c>
      <c r="B8" s="9">
        <v>5</v>
      </c>
      <c r="C8" s="19">
        <v>0.121951</v>
      </c>
      <c r="E8" s="9" t="s">
        <v>779</v>
      </c>
      <c r="F8" s="9">
        <v>1</v>
      </c>
      <c r="G8" s="19">
        <v>9.0909000000000004E-2</v>
      </c>
      <c r="K8" s="6"/>
      <c r="O8" s="6"/>
      <c r="S8" s="6"/>
    </row>
    <row r="9" spans="1:19">
      <c r="A9" s="9" t="s">
        <v>780</v>
      </c>
      <c r="B9" s="9">
        <v>7</v>
      </c>
      <c r="C9" s="19">
        <v>0.17073199999999999</v>
      </c>
      <c r="E9" s="9" t="s">
        <v>780</v>
      </c>
      <c r="F9" s="9">
        <v>2</v>
      </c>
      <c r="G9" s="19">
        <v>0.18181800000000001</v>
      </c>
      <c r="K9" s="6"/>
      <c r="O9" s="6"/>
      <c r="S9" s="6"/>
    </row>
    <row r="10" spans="1:19">
      <c r="A10" s="9" t="s">
        <v>781</v>
      </c>
      <c r="B10" s="9">
        <v>12</v>
      </c>
      <c r="C10" s="19">
        <v>0.29268300000000003</v>
      </c>
      <c r="E10" s="9" t="s">
        <v>781</v>
      </c>
      <c r="F10" s="9">
        <v>2</v>
      </c>
      <c r="G10" s="19">
        <v>0.18181800000000001</v>
      </c>
      <c r="K10" s="6"/>
      <c r="O10" s="6"/>
      <c r="S10" s="6"/>
    </row>
    <row r="11" spans="1:19">
      <c r="A11" s="9" t="s">
        <v>782</v>
      </c>
      <c r="B11" s="9">
        <v>5</v>
      </c>
      <c r="C11" s="19">
        <v>0.121951</v>
      </c>
      <c r="E11" s="9" t="s">
        <v>782</v>
      </c>
      <c r="F11" s="9">
        <v>2</v>
      </c>
      <c r="G11" s="19">
        <v>0.18181800000000001</v>
      </c>
      <c r="K11" s="6"/>
      <c r="O11" s="6"/>
      <c r="S11" s="6"/>
    </row>
    <row r="12" spans="1:19">
      <c r="A12" s="9" t="s">
        <v>783</v>
      </c>
      <c r="B12" s="9">
        <v>4</v>
      </c>
      <c r="C12" s="19">
        <v>9.7560999999999995E-2</v>
      </c>
      <c r="E12" t="s">
        <v>783</v>
      </c>
      <c r="F12">
        <v>0</v>
      </c>
      <c r="G12" s="6">
        <v>0</v>
      </c>
      <c r="K12" s="6"/>
      <c r="O12" s="6"/>
      <c r="S12" s="6"/>
    </row>
    <row r="13" spans="1:19">
      <c r="A13" t="s">
        <v>784</v>
      </c>
      <c r="B13">
        <v>0</v>
      </c>
      <c r="C13" s="6">
        <v>0</v>
      </c>
      <c r="E13" t="s">
        <v>784</v>
      </c>
      <c r="F13">
        <v>0</v>
      </c>
      <c r="G13" s="6">
        <v>0</v>
      </c>
      <c r="K13" s="6"/>
      <c r="O13" s="6"/>
      <c r="S13" s="6"/>
    </row>
    <row r="14" spans="1:19">
      <c r="A14" t="s">
        <v>785</v>
      </c>
      <c r="B14">
        <v>0</v>
      </c>
      <c r="C14" s="6">
        <v>0</v>
      </c>
      <c r="E14" t="s">
        <v>785</v>
      </c>
      <c r="F14">
        <v>0</v>
      </c>
      <c r="G14" s="6">
        <v>0</v>
      </c>
      <c r="K14" s="6"/>
      <c r="O14" s="6"/>
      <c r="S14" s="6"/>
    </row>
    <row r="15" spans="1:19">
      <c r="A15" t="s">
        <v>786</v>
      </c>
      <c r="B15">
        <v>1</v>
      </c>
      <c r="C15" s="6">
        <v>2.4389999999999998E-2</v>
      </c>
      <c r="E15" t="s">
        <v>786</v>
      </c>
      <c r="F15">
        <v>0</v>
      </c>
      <c r="G15" s="6">
        <v>0</v>
      </c>
      <c r="K15" s="6"/>
      <c r="O15" s="6"/>
      <c r="S15" s="6"/>
    </row>
    <row r="16" spans="1:19">
      <c r="C16" s="6"/>
      <c r="G16" s="6"/>
      <c r="K16" s="6"/>
      <c r="O16" s="6"/>
      <c r="S16" s="6"/>
    </row>
    <row r="17" spans="3:19">
      <c r="C17" s="6"/>
      <c r="G17" s="6"/>
      <c r="K17" s="6"/>
      <c r="O17" s="6"/>
      <c r="S17" s="6"/>
    </row>
    <row r="18" spans="3:19">
      <c r="C18" s="6"/>
      <c r="G18" s="6"/>
      <c r="K18" s="6"/>
      <c r="O18" s="6"/>
      <c r="S18" s="6"/>
    </row>
    <row r="19" spans="3:19">
      <c r="C19" s="6"/>
      <c r="G19" s="6"/>
      <c r="K19" s="6"/>
      <c r="O19" s="6"/>
      <c r="S19" s="6"/>
    </row>
    <row r="20" spans="3:19">
      <c r="C20" s="6"/>
      <c r="G20" s="6"/>
      <c r="K20" s="6"/>
      <c r="O20" s="6"/>
      <c r="S20" s="6"/>
    </row>
    <row r="21" spans="3:19">
      <c r="C21" s="6"/>
      <c r="G21" s="6"/>
      <c r="K21" s="6"/>
      <c r="O21" s="6"/>
      <c r="S21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8"/>
  <sheetViews>
    <sheetView topLeftCell="F1" zoomScaleNormal="100" workbookViewId="0">
      <selection activeCell="AC6" sqref="AC6"/>
    </sheetView>
  </sheetViews>
  <sheetFormatPr defaultRowHeight="15"/>
  <cols>
    <col min="1" max="1" width="2" bestFit="1" customWidth="1"/>
    <col min="2" max="2" width="13.28515625" bestFit="1" customWidth="1"/>
    <col min="3" max="4" width="2" bestFit="1" customWidth="1"/>
    <col min="5" max="5" width="16" bestFit="1" customWidth="1"/>
    <col min="6" max="7" width="2" bestFit="1" customWidth="1"/>
    <col min="8" max="8" width="14.28515625" bestFit="1" customWidth="1"/>
    <col min="9" max="9" width="2.140625" bestFit="1" customWidth="1"/>
    <col min="10" max="10" width="2" bestFit="1" customWidth="1"/>
    <col min="11" max="11" width="14.140625" bestFit="1" customWidth="1"/>
    <col min="12" max="13" width="2" bestFit="1" customWidth="1"/>
    <col min="14" max="14" width="18" bestFit="1" customWidth="1"/>
    <col min="15" max="16" width="2" bestFit="1" customWidth="1"/>
    <col min="17" max="17" width="15.140625" bestFit="1" customWidth="1"/>
    <col min="18" max="18" width="2" bestFit="1" customWidth="1"/>
    <col min="19" max="19" width="3" bestFit="1" customWidth="1"/>
    <col min="20" max="20" width="18.85546875" bestFit="1" customWidth="1"/>
    <col min="21" max="21" width="2" bestFit="1" customWidth="1"/>
    <col min="22" max="22" width="3" bestFit="1" customWidth="1"/>
    <col min="23" max="23" width="14.7109375" bestFit="1" customWidth="1"/>
    <col min="24" max="25" width="2" bestFit="1" customWidth="1"/>
    <col min="26" max="26" width="17.42578125" bestFit="1" customWidth="1"/>
    <col min="27" max="27" width="2" bestFit="1" customWidth="1"/>
    <col min="28" max="28" width="3" bestFit="1" customWidth="1"/>
    <col min="29" max="29" width="16.7109375" bestFit="1" customWidth="1"/>
    <col min="30" max="30" width="2" bestFit="1" customWidth="1"/>
    <col min="31" max="31" width="3" bestFit="1" customWidth="1"/>
    <col min="32" max="32" width="14.85546875" bestFit="1" customWidth="1"/>
    <col min="33" max="33" width="2.140625" bestFit="1" customWidth="1"/>
    <col min="34" max="34" width="3" bestFit="1" customWidth="1"/>
    <col min="35" max="35" width="19.7109375" bestFit="1" customWidth="1"/>
    <col min="36" max="36" width="2" bestFit="1" customWidth="1"/>
  </cols>
  <sheetData>
    <row r="1" spans="1:36">
      <c r="B1">
        <v>580</v>
      </c>
      <c r="E1">
        <v>581</v>
      </c>
      <c r="H1">
        <v>582</v>
      </c>
      <c r="K1">
        <v>583</v>
      </c>
      <c r="N1">
        <v>584</v>
      </c>
      <c r="Q1">
        <v>585</v>
      </c>
      <c r="T1">
        <v>586</v>
      </c>
      <c r="W1">
        <v>587</v>
      </c>
      <c r="Z1">
        <v>588</v>
      </c>
      <c r="AC1">
        <v>589</v>
      </c>
      <c r="AF1">
        <v>590</v>
      </c>
      <c r="AI1">
        <v>591</v>
      </c>
    </row>
    <row r="2" spans="1:36">
      <c r="A2">
        <v>5</v>
      </c>
      <c r="B2" t="s">
        <v>789</v>
      </c>
      <c r="C2">
        <v>2</v>
      </c>
      <c r="D2">
        <v>6</v>
      </c>
      <c r="E2" s="9" t="s">
        <v>790</v>
      </c>
      <c r="F2" s="9">
        <v>1</v>
      </c>
      <c r="G2">
        <v>1</v>
      </c>
      <c r="H2" s="9" t="s">
        <v>791</v>
      </c>
      <c r="I2" s="9">
        <v>1</v>
      </c>
      <c r="J2">
        <v>2</v>
      </c>
      <c r="K2" t="s">
        <v>792</v>
      </c>
      <c r="L2">
        <v>6</v>
      </c>
      <c r="M2">
        <v>7</v>
      </c>
      <c r="N2" t="s">
        <v>793</v>
      </c>
      <c r="O2">
        <v>6</v>
      </c>
      <c r="P2">
        <v>9</v>
      </c>
      <c r="Q2" s="9" t="s">
        <v>794</v>
      </c>
      <c r="R2" s="9">
        <v>1</v>
      </c>
      <c r="S2">
        <v>1</v>
      </c>
      <c r="T2" t="s">
        <v>795</v>
      </c>
      <c r="U2">
        <v>5</v>
      </c>
      <c r="V2">
        <v>11</v>
      </c>
      <c r="W2" t="s">
        <v>817</v>
      </c>
      <c r="X2">
        <v>3</v>
      </c>
      <c r="Y2">
        <v>9</v>
      </c>
      <c r="Z2" t="s">
        <v>821</v>
      </c>
      <c r="AA2">
        <v>3</v>
      </c>
      <c r="AB2">
        <v>11</v>
      </c>
      <c r="AC2" t="s">
        <v>825</v>
      </c>
      <c r="AD2">
        <v>2</v>
      </c>
      <c r="AE2">
        <v>2</v>
      </c>
      <c r="AF2" s="9" t="s">
        <v>829</v>
      </c>
      <c r="AG2" s="9">
        <v>1</v>
      </c>
      <c r="AH2">
        <v>2</v>
      </c>
      <c r="AI2" t="s">
        <v>833</v>
      </c>
      <c r="AJ2">
        <v>3</v>
      </c>
    </row>
    <row r="3" spans="1:36">
      <c r="A3">
        <v>4</v>
      </c>
      <c r="B3" t="s">
        <v>796</v>
      </c>
      <c r="C3">
        <v>6</v>
      </c>
      <c r="D3">
        <v>1</v>
      </c>
      <c r="E3" t="s">
        <v>797</v>
      </c>
      <c r="F3">
        <v>6</v>
      </c>
      <c r="G3">
        <v>8</v>
      </c>
      <c r="H3" s="18" t="s">
        <v>798</v>
      </c>
      <c r="I3" s="18">
        <v>2</v>
      </c>
      <c r="J3">
        <v>7</v>
      </c>
      <c r="K3" t="s">
        <v>799</v>
      </c>
      <c r="L3">
        <v>3</v>
      </c>
      <c r="M3">
        <v>3</v>
      </c>
      <c r="N3" t="s">
        <v>800</v>
      </c>
      <c r="O3">
        <v>5</v>
      </c>
      <c r="P3">
        <v>8</v>
      </c>
      <c r="Q3" t="s">
        <v>801</v>
      </c>
      <c r="R3">
        <v>4</v>
      </c>
      <c r="S3">
        <v>10</v>
      </c>
      <c r="T3" t="s">
        <v>802</v>
      </c>
      <c r="U3">
        <v>4</v>
      </c>
      <c r="V3">
        <v>4</v>
      </c>
      <c r="W3" t="s">
        <v>818</v>
      </c>
      <c r="X3">
        <v>1</v>
      </c>
      <c r="Y3">
        <v>1</v>
      </c>
      <c r="Z3" t="s">
        <v>822</v>
      </c>
      <c r="AA3">
        <v>4</v>
      </c>
      <c r="AB3">
        <v>4</v>
      </c>
      <c r="AC3" t="s">
        <v>826</v>
      </c>
      <c r="AD3">
        <v>1</v>
      </c>
      <c r="AE3">
        <v>1</v>
      </c>
      <c r="AF3" s="18" t="s">
        <v>830</v>
      </c>
      <c r="AG3" s="18">
        <v>2</v>
      </c>
      <c r="AH3">
        <v>10</v>
      </c>
      <c r="AI3" t="s">
        <v>834</v>
      </c>
      <c r="AJ3">
        <v>2</v>
      </c>
    </row>
    <row r="4" spans="1:36">
      <c r="A4">
        <v>1</v>
      </c>
      <c r="B4" t="s">
        <v>803</v>
      </c>
      <c r="C4">
        <v>5</v>
      </c>
      <c r="D4">
        <v>4</v>
      </c>
      <c r="E4" t="s">
        <v>804</v>
      </c>
      <c r="F4">
        <v>4</v>
      </c>
      <c r="G4">
        <v>5</v>
      </c>
      <c r="H4" t="s">
        <v>805</v>
      </c>
      <c r="I4">
        <v>8</v>
      </c>
      <c r="J4">
        <v>6</v>
      </c>
      <c r="K4" t="s">
        <v>806</v>
      </c>
      <c r="L4">
        <v>1</v>
      </c>
      <c r="M4">
        <v>2</v>
      </c>
      <c r="N4" t="s">
        <v>807</v>
      </c>
      <c r="O4">
        <v>3</v>
      </c>
      <c r="P4">
        <v>1</v>
      </c>
      <c r="Q4" t="s">
        <v>808</v>
      </c>
      <c r="R4">
        <v>2</v>
      </c>
      <c r="S4">
        <v>9</v>
      </c>
      <c r="T4" t="s">
        <v>809</v>
      </c>
      <c r="U4">
        <v>3</v>
      </c>
      <c r="V4">
        <v>2</v>
      </c>
      <c r="W4" t="s">
        <v>819</v>
      </c>
      <c r="X4">
        <v>6</v>
      </c>
      <c r="Y4">
        <v>8</v>
      </c>
      <c r="Z4" t="s">
        <v>823</v>
      </c>
      <c r="AA4">
        <v>5</v>
      </c>
      <c r="AB4">
        <v>2</v>
      </c>
      <c r="AC4" t="s">
        <v>827</v>
      </c>
      <c r="AD4">
        <v>4</v>
      </c>
      <c r="AE4">
        <v>10</v>
      </c>
      <c r="AF4" t="s">
        <v>831</v>
      </c>
      <c r="AG4">
        <v>8</v>
      </c>
      <c r="AH4">
        <v>8</v>
      </c>
      <c r="AI4" t="s">
        <v>835</v>
      </c>
      <c r="AJ4">
        <v>4</v>
      </c>
    </row>
    <row r="6" spans="1:36">
      <c r="A6">
        <v>5</v>
      </c>
      <c r="B6" t="s">
        <v>789</v>
      </c>
      <c r="C6">
        <v>2</v>
      </c>
      <c r="D6">
        <v>6</v>
      </c>
      <c r="E6" s="9" t="s">
        <v>790</v>
      </c>
      <c r="F6" s="9">
        <v>1</v>
      </c>
      <c r="G6">
        <v>1</v>
      </c>
      <c r="H6" s="9" t="s">
        <v>791</v>
      </c>
      <c r="I6" s="9">
        <v>1</v>
      </c>
      <c r="J6">
        <v>6</v>
      </c>
      <c r="K6" s="9" t="s">
        <v>806</v>
      </c>
      <c r="L6" s="9">
        <v>1</v>
      </c>
      <c r="M6">
        <v>2</v>
      </c>
      <c r="N6" t="s">
        <v>807</v>
      </c>
      <c r="O6">
        <v>3</v>
      </c>
      <c r="P6">
        <v>9</v>
      </c>
      <c r="Q6" s="9" t="s">
        <v>794</v>
      </c>
      <c r="R6" s="9">
        <v>1</v>
      </c>
      <c r="S6">
        <v>5</v>
      </c>
      <c r="T6" t="s">
        <v>810</v>
      </c>
      <c r="U6">
        <v>2</v>
      </c>
      <c r="V6">
        <v>4</v>
      </c>
      <c r="W6" s="9" t="s">
        <v>818</v>
      </c>
      <c r="X6" s="9">
        <v>1</v>
      </c>
      <c r="Y6">
        <v>9</v>
      </c>
      <c r="Z6" t="s">
        <v>821</v>
      </c>
      <c r="AA6">
        <v>3</v>
      </c>
      <c r="AB6">
        <v>4</v>
      </c>
      <c r="AC6" s="9" t="s">
        <v>826</v>
      </c>
      <c r="AD6" s="9">
        <v>1</v>
      </c>
      <c r="AE6">
        <v>2</v>
      </c>
      <c r="AF6" s="9" t="s">
        <v>829</v>
      </c>
      <c r="AG6" s="9">
        <v>1</v>
      </c>
      <c r="AH6">
        <v>10</v>
      </c>
      <c r="AI6" t="s">
        <v>837</v>
      </c>
      <c r="AJ6">
        <v>2</v>
      </c>
    </row>
    <row r="7" spans="1:36">
      <c r="A7">
        <v>1</v>
      </c>
      <c r="B7" t="s">
        <v>811</v>
      </c>
      <c r="C7">
        <v>1</v>
      </c>
      <c r="D7">
        <v>1</v>
      </c>
      <c r="E7" t="s">
        <v>797</v>
      </c>
      <c r="F7">
        <v>6</v>
      </c>
      <c r="G7">
        <v>8</v>
      </c>
      <c r="H7" s="18" t="s">
        <v>798</v>
      </c>
      <c r="I7" s="18">
        <v>2</v>
      </c>
      <c r="J7">
        <v>7</v>
      </c>
      <c r="K7" t="s">
        <v>799</v>
      </c>
      <c r="L7">
        <v>3</v>
      </c>
      <c r="M7">
        <v>5</v>
      </c>
      <c r="N7" t="s">
        <v>812</v>
      </c>
      <c r="O7">
        <v>1</v>
      </c>
      <c r="P7">
        <v>8</v>
      </c>
      <c r="Q7" t="s">
        <v>801</v>
      </c>
      <c r="R7">
        <v>4</v>
      </c>
      <c r="S7">
        <v>6</v>
      </c>
      <c r="T7" t="s">
        <v>813</v>
      </c>
      <c r="U7">
        <v>1</v>
      </c>
      <c r="V7">
        <v>1</v>
      </c>
      <c r="W7" t="s">
        <v>820</v>
      </c>
      <c r="X7">
        <v>6</v>
      </c>
      <c r="Y7">
        <v>1</v>
      </c>
      <c r="Z7" t="s">
        <v>822</v>
      </c>
      <c r="AA7">
        <v>4</v>
      </c>
      <c r="AB7">
        <v>11</v>
      </c>
      <c r="AC7" t="s">
        <v>825</v>
      </c>
      <c r="AD7">
        <v>2</v>
      </c>
      <c r="AE7">
        <v>1</v>
      </c>
      <c r="AF7" s="18" t="s">
        <v>830</v>
      </c>
      <c r="AG7" s="18">
        <v>2</v>
      </c>
      <c r="AH7">
        <v>5</v>
      </c>
      <c r="AI7" t="s">
        <v>836</v>
      </c>
      <c r="AJ7">
        <v>1</v>
      </c>
    </row>
    <row r="8" spans="1:36">
      <c r="A8">
        <v>4</v>
      </c>
      <c r="B8" t="s">
        <v>796</v>
      </c>
      <c r="C8">
        <v>6</v>
      </c>
      <c r="D8">
        <v>0</v>
      </c>
      <c r="E8" t="s">
        <v>814</v>
      </c>
      <c r="G8">
        <v>7</v>
      </c>
      <c r="H8" t="s">
        <v>815</v>
      </c>
      <c r="I8">
        <v>3</v>
      </c>
      <c r="J8">
        <v>5</v>
      </c>
      <c r="K8" t="s">
        <v>816</v>
      </c>
      <c r="L8">
        <v>4</v>
      </c>
      <c r="M8">
        <v>7</v>
      </c>
      <c r="N8" t="s">
        <v>793</v>
      </c>
      <c r="O8">
        <v>6</v>
      </c>
      <c r="P8">
        <v>1</v>
      </c>
      <c r="Q8" t="s">
        <v>808</v>
      </c>
      <c r="R8">
        <v>2</v>
      </c>
      <c r="S8">
        <v>10</v>
      </c>
      <c r="T8" t="s">
        <v>802</v>
      </c>
      <c r="U8">
        <v>4</v>
      </c>
      <c r="V8">
        <v>11</v>
      </c>
      <c r="W8" t="s">
        <v>817</v>
      </c>
      <c r="X8">
        <v>3</v>
      </c>
      <c r="Y8">
        <v>6</v>
      </c>
      <c r="Z8" t="s">
        <v>824</v>
      </c>
      <c r="AA8">
        <v>6</v>
      </c>
      <c r="AB8">
        <v>10</v>
      </c>
      <c r="AC8" t="s">
        <v>828</v>
      </c>
      <c r="AD8">
        <v>4</v>
      </c>
      <c r="AE8">
        <v>11</v>
      </c>
      <c r="AF8" t="s">
        <v>832</v>
      </c>
      <c r="AG8">
        <v>3</v>
      </c>
      <c r="AH8">
        <v>2</v>
      </c>
      <c r="AI8" t="s">
        <v>833</v>
      </c>
      <c r="AJ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Q1787"/>
  <sheetViews>
    <sheetView tabSelected="1" workbookViewId="0">
      <selection activeCell="Q27" sqref="Q27"/>
    </sheetView>
  </sheetViews>
  <sheetFormatPr defaultRowHeight="15"/>
  <cols>
    <col min="2" max="2" width="10.7109375" bestFit="1" customWidth="1"/>
    <col min="3" max="3" width="8.5703125" bestFit="1" customWidth="1"/>
    <col min="4" max="4" width="12.28515625" bestFit="1" customWidth="1"/>
    <col min="5" max="5" width="10" bestFit="1" customWidth="1"/>
    <col min="6" max="6" width="12.28515625" bestFit="1" customWidth="1"/>
    <col min="7" max="7" width="13.28515625" bestFit="1" customWidth="1"/>
    <col min="8" max="8" width="14" bestFit="1" customWidth="1"/>
    <col min="9" max="9" width="13.42578125" bestFit="1" customWidth="1"/>
    <col min="10" max="10" width="12.85546875" customWidth="1"/>
    <col min="11" max="11" width="11.7109375" customWidth="1"/>
    <col min="12" max="12" width="7.28515625" style="34" bestFit="1" customWidth="1"/>
    <col min="13" max="13" width="9.7109375" style="12" customWidth="1"/>
    <col min="14" max="14" width="10" style="35" customWidth="1"/>
    <col min="15" max="15" width="18.7109375" style="33" bestFit="1" customWidth="1"/>
  </cols>
  <sheetData>
    <row r="1" spans="1:17" s="20" customFormat="1" ht="23.25">
      <c r="B1" s="20" t="s">
        <v>855</v>
      </c>
      <c r="H1" s="20">
        <f>SUBTOTAL(102,H5:H400)</f>
        <v>141</v>
      </c>
      <c r="I1" s="20">
        <f>SUBTOTAL(102,I5:I385)</f>
        <v>18</v>
      </c>
      <c r="J1" s="20">
        <f>SUBTOTAL(102,J5:J385)</f>
        <v>7</v>
      </c>
      <c r="K1" s="20">
        <f>SUBTOTAL(102,K5:K385)</f>
        <v>9</v>
      </c>
      <c r="L1" s="36">
        <f>I1/101</f>
        <v>0.17821782178217821</v>
      </c>
      <c r="M1" s="36">
        <f>J1/101</f>
        <v>6.9306930693069313E-2</v>
      </c>
      <c r="N1" s="36">
        <f>K1/101</f>
        <v>8.9108910891089105E-2</v>
      </c>
      <c r="O1" s="23"/>
    </row>
    <row r="2" spans="1:17" s="20" customFormat="1" ht="23.25">
      <c r="J2" s="20" t="s">
        <v>838</v>
      </c>
      <c r="K2" s="20">
        <v>0.32</v>
      </c>
      <c r="L2" s="24"/>
      <c r="M2" s="21"/>
      <c r="N2" s="22"/>
      <c r="O2" s="25"/>
    </row>
    <row r="3" spans="1:17" s="20" customFormat="1" ht="22.5" customHeight="1">
      <c r="H3" s="26"/>
      <c r="I3" s="26"/>
      <c r="J3" s="26" t="s">
        <v>839</v>
      </c>
      <c r="K3" s="21">
        <v>1</v>
      </c>
      <c r="L3" s="24"/>
      <c r="M3" s="21"/>
      <c r="N3" s="21" t="s">
        <v>840</v>
      </c>
      <c r="O3" s="23">
        <v>2000</v>
      </c>
    </row>
    <row r="4" spans="1:17" ht="22.5" customHeight="1">
      <c r="B4" s="27" t="s">
        <v>841</v>
      </c>
      <c r="C4" s="27" t="s">
        <v>842</v>
      </c>
      <c r="D4" s="27" t="s">
        <v>843</v>
      </c>
      <c r="E4" s="27" t="s">
        <v>844</v>
      </c>
      <c r="F4" s="27" t="s">
        <v>845</v>
      </c>
      <c r="G4" s="27" t="s">
        <v>846</v>
      </c>
      <c r="H4" s="27" t="s">
        <v>847</v>
      </c>
      <c r="I4" s="27" t="s">
        <v>848</v>
      </c>
      <c r="J4" s="27" t="s">
        <v>849</v>
      </c>
      <c r="K4" s="27" t="s">
        <v>850</v>
      </c>
      <c r="L4" s="28" t="s">
        <v>851</v>
      </c>
      <c r="M4" s="29" t="s">
        <v>852</v>
      </c>
      <c r="N4" s="29" t="s">
        <v>853</v>
      </c>
      <c r="O4" s="29" t="s">
        <v>854</v>
      </c>
    </row>
    <row r="5" spans="1:17" hidden="1">
      <c r="A5" t="str">
        <f>TEXT(B5,"ddd")</f>
        <v>dom</v>
      </c>
      <c r="B5" s="30">
        <v>43226</v>
      </c>
      <c r="C5">
        <v>300</v>
      </c>
      <c r="D5">
        <v>1</v>
      </c>
      <c r="E5">
        <v>1</v>
      </c>
      <c r="F5">
        <v>1600</v>
      </c>
      <c r="G5">
        <v>6</v>
      </c>
      <c r="H5">
        <v>1.78</v>
      </c>
      <c r="I5">
        <f t="shared" ref="I5:I13" si="0">IF(AND(D5=E5,E5=1),1,"")</f>
        <v>1</v>
      </c>
      <c r="J5" t="str">
        <f t="shared" ref="J5:J68" si="1">IF(AND(D5=2,E5=1),1,"")</f>
        <v/>
      </c>
      <c r="K5" t="str">
        <f t="shared" ref="K5:K68" si="2">IF(AND(D5=3,E5=1),1,"")</f>
        <v/>
      </c>
      <c r="L5" s="31">
        <f>IF(AND(D5&lt;=$K$3,G5&gt;4),(G5/3),0)</f>
        <v>2</v>
      </c>
      <c r="M5" s="15">
        <f>IF(L5&gt;0,(($K$2*L5-(1-$K$2))/L5),0)</f>
        <v>-1.9999999999999962E-2</v>
      </c>
      <c r="N5" s="32">
        <f>IF(M5&gt;0,IF(OR(AND(D5=1,I5=1),AND(D5=2,J5=1),AND(D5=3,K5=1)),M5,-M5)*O3,0)</f>
        <v>0</v>
      </c>
      <c r="O5" s="33">
        <f>IF(M5&gt;0,IF(N5&gt;0,O3*(1+L5*M5),O3-N5),O3)</f>
        <v>2000</v>
      </c>
    </row>
    <row r="6" spans="1:17" hidden="1">
      <c r="A6" t="str">
        <f t="shared" ref="A6:A69" si="3">TEXT(B6,"ddd")</f>
        <v>dom</v>
      </c>
      <c r="B6" s="30">
        <v>43226</v>
      </c>
      <c r="C6">
        <v>300</v>
      </c>
      <c r="D6">
        <v>2</v>
      </c>
      <c r="E6">
        <v>2</v>
      </c>
      <c r="F6">
        <v>1600</v>
      </c>
      <c r="G6">
        <v>6</v>
      </c>
      <c r="H6">
        <v>2.77</v>
      </c>
      <c r="I6" t="str">
        <f t="shared" si="0"/>
        <v/>
      </c>
      <c r="J6" t="str">
        <f t="shared" si="1"/>
        <v/>
      </c>
      <c r="K6" t="str">
        <f t="shared" si="2"/>
        <v/>
      </c>
      <c r="L6" s="31">
        <f t="shared" ref="L6:L69" si="4">IF(AND(D6&lt;=$K$3,G6&gt;4),(G6/3),0)</f>
        <v>0</v>
      </c>
      <c r="M6" s="15">
        <f t="shared" ref="M6:M69" si="5">IF(L6&gt;0,(($K$2*L6-(1-$K$2))/L6),0)</f>
        <v>0</v>
      </c>
      <c r="N6" s="32">
        <f>IF(M6&gt;0,IF(OR(AND(D6=1,I6=1),AND(D6=2,J6=1),AND(D6=3,K6=1)),M6,-M6)*O5,0)</f>
        <v>0</v>
      </c>
      <c r="O6" s="33">
        <f t="shared" ref="O6:O69" si="6">IF(M6&gt;0,IF(N6&gt;0,O5*(1+L6*M6),O5*(1-M6)),O5)</f>
        <v>2000</v>
      </c>
    </row>
    <row r="7" spans="1:17" hidden="1">
      <c r="A7" t="str">
        <f t="shared" si="3"/>
        <v>dom</v>
      </c>
      <c r="B7" s="30">
        <v>43226</v>
      </c>
      <c r="C7">
        <v>300</v>
      </c>
      <c r="D7">
        <v>3</v>
      </c>
      <c r="E7">
        <v>3</v>
      </c>
      <c r="F7">
        <v>1600</v>
      </c>
      <c r="G7">
        <v>6</v>
      </c>
      <c r="H7">
        <v>2.79</v>
      </c>
      <c r="I7" t="str">
        <f t="shared" si="0"/>
        <v/>
      </c>
      <c r="J7" t="str">
        <f t="shared" si="1"/>
        <v/>
      </c>
      <c r="K7" t="str">
        <f t="shared" si="2"/>
        <v/>
      </c>
      <c r="L7" s="31">
        <f t="shared" si="4"/>
        <v>0</v>
      </c>
      <c r="M7" s="15">
        <f t="shared" si="5"/>
        <v>0</v>
      </c>
      <c r="N7" s="32">
        <f t="shared" ref="N7:N70" si="7">IF(M7&gt;0,IF(OR(AND(D7=1,I7=1),AND(D7=2,J7=1),AND(D7=3,K7=1)),M7,-M7)*O6,0)</f>
        <v>0</v>
      </c>
      <c r="O7" s="33">
        <f t="shared" si="6"/>
        <v>2000</v>
      </c>
    </row>
    <row r="8" spans="1:17" ht="15" hidden="1" customHeight="1">
      <c r="A8" t="str">
        <f t="shared" si="3"/>
        <v>dom</v>
      </c>
      <c r="B8" s="30">
        <v>43226</v>
      </c>
      <c r="C8">
        <v>301</v>
      </c>
      <c r="D8">
        <v>1</v>
      </c>
      <c r="E8">
        <v>2</v>
      </c>
      <c r="F8">
        <v>1300</v>
      </c>
      <c r="G8">
        <v>11</v>
      </c>
      <c r="H8">
        <v>2.23</v>
      </c>
      <c r="I8" t="str">
        <f t="shared" si="0"/>
        <v/>
      </c>
      <c r="J8" t="str">
        <f t="shared" si="1"/>
        <v/>
      </c>
      <c r="K8" t="str">
        <f t="shared" si="2"/>
        <v/>
      </c>
      <c r="L8" s="31">
        <f t="shared" si="4"/>
        <v>3.6666666666666665</v>
      </c>
      <c r="M8" s="15">
        <f t="shared" si="5"/>
        <v>0.13454545454545458</v>
      </c>
      <c r="N8" s="32">
        <f t="shared" si="7"/>
        <v>-269.09090909090918</v>
      </c>
      <c r="O8" s="33">
        <f t="shared" si="6"/>
        <v>1730.909090909091</v>
      </c>
      <c r="Q8">
        <f>174/30</f>
        <v>5.8</v>
      </c>
    </row>
    <row r="9" spans="1:17" ht="15" hidden="1" customHeight="1">
      <c r="A9" t="str">
        <f t="shared" si="3"/>
        <v>dom</v>
      </c>
      <c r="B9" s="30">
        <v>43226</v>
      </c>
      <c r="C9">
        <v>301</v>
      </c>
      <c r="D9">
        <v>2</v>
      </c>
      <c r="E9">
        <v>5</v>
      </c>
      <c r="F9">
        <v>1300</v>
      </c>
      <c r="G9">
        <v>11</v>
      </c>
      <c r="H9">
        <v>2.46</v>
      </c>
      <c r="I9" t="str">
        <f t="shared" si="0"/>
        <v/>
      </c>
      <c r="J9" t="str">
        <f t="shared" si="1"/>
        <v/>
      </c>
      <c r="K9" t="str">
        <f t="shared" si="2"/>
        <v/>
      </c>
      <c r="L9" s="31">
        <f t="shared" si="4"/>
        <v>0</v>
      </c>
      <c r="M9" s="15">
        <f t="shared" si="5"/>
        <v>0</v>
      </c>
      <c r="N9" s="32">
        <f t="shared" si="7"/>
        <v>0</v>
      </c>
      <c r="O9" s="33">
        <f t="shared" si="6"/>
        <v>1730.909090909091</v>
      </c>
    </row>
    <row r="10" spans="1:17" ht="15" hidden="1" customHeight="1">
      <c r="A10" t="str">
        <f t="shared" si="3"/>
        <v>dom</v>
      </c>
      <c r="B10" s="30">
        <v>43226</v>
      </c>
      <c r="C10">
        <v>301</v>
      </c>
      <c r="D10">
        <v>3</v>
      </c>
      <c r="E10">
        <v>3</v>
      </c>
      <c r="F10">
        <v>1300</v>
      </c>
      <c r="G10">
        <v>11</v>
      </c>
      <c r="H10">
        <v>2.71</v>
      </c>
      <c r="I10" t="str">
        <f t="shared" si="0"/>
        <v/>
      </c>
      <c r="J10" t="str">
        <f t="shared" si="1"/>
        <v/>
      </c>
      <c r="K10" t="str">
        <f t="shared" si="2"/>
        <v/>
      </c>
      <c r="L10" s="31">
        <f t="shared" si="4"/>
        <v>0</v>
      </c>
      <c r="M10" s="15">
        <f t="shared" si="5"/>
        <v>0</v>
      </c>
      <c r="N10" s="32">
        <f t="shared" si="7"/>
        <v>0</v>
      </c>
      <c r="O10" s="33">
        <f t="shared" si="6"/>
        <v>1730.909090909091</v>
      </c>
    </row>
    <row r="11" spans="1:17" ht="15" hidden="1" customHeight="1">
      <c r="A11" t="str">
        <f t="shared" si="3"/>
        <v>dom</v>
      </c>
      <c r="B11" s="30">
        <v>43226</v>
      </c>
      <c r="C11">
        <v>302</v>
      </c>
      <c r="D11">
        <v>1</v>
      </c>
      <c r="E11">
        <v>3</v>
      </c>
      <c r="F11">
        <v>1300</v>
      </c>
      <c r="G11">
        <v>10</v>
      </c>
      <c r="H11">
        <v>4.3899999999999997</v>
      </c>
      <c r="I11" t="str">
        <f t="shared" si="0"/>
        <v/>
      </c>
      <c r="J11" t="str">
        <f t="shared" si="1"/>
        <v/>
      </c>
      <c r="K11" t="str">
        <f t="shared" si="2"/>
        <v/>
      </c>
      <c r="L11" s="31">
        <f t="shared" si="4"/>
        <v>3.3333333333333335</v>
      </c>
      <c r="M11" s="15">
        <f t="shared" si="5"/>
        <v>0.11600000000000001</v>
      </c>
      <c r="N11" s="32">
        <f t="shared" si="7"/>
        <v>-200.78545454545457</v>
      </c>
      <c r="O11" s="33">
        <f t="shared" si="6"/>
        <v>1530.1236363636365</v>
      </c>
    </row>
    <row r="12" spans="1:17" ht="15" hidden="1" customHeight="1">
      <c r="A12" t="str">
        <f t="shared" si="3"/>
        <v>dom</v>
      </c>
      <c r="B12" s="30">
        <v>43226</v>
      </c>
      <c r="C12">
        <v>302</v>
      </c>
      <c r="D12">
        <v>2</v>
      </c>
      <c r="E12">
        <v>10</v>
      </c>
      <c r="F12">
        <v>1300</v>
      </c>
      <c r="G12">
        <v>10</v>
      </c>
      <c r="H12">
        <v>4.46</v>
      </c>
      <c r="I12" t="str">
        <f t="shared" si="0"/>
        <v/>
      </c>
      <c r="J12" t="str">
        <f t="shared" si="1"/>
        <v/>
      </c>
      <c r="K12" t="str">
        <f t="shared" si="2"/>
        <v/>
      </c>
      <c r="L12" s="31">
        <f t="shared" si="4"/>
        <v>0</v>
      </c>
      <c r="M12" s="15">
        <f t="shared" si="5"/>
        <v>0</v>
      </c>
      <c r="N12" s="32">
        <f t="shared" si="7"/>
        <v>0</v>
      </c>
      <c r="O12" s="33">
        <f t="shared" si="6"/>
        <v>1530.1236363636365</v>
      </c>
    </row>
    <row r="13" spans="1:17" ht="15" hidden="1" customHeight="1">
      <c r="A13" t="str">
        <f t="shared" si="3"/>
        <v>dom</v>
      </c>
      <c r="B13" s="30">
        <v>43226</v>
      </c>
      <c r="C13">
        <v>302</v>
      </c>
      <c r="D13">
        <v>3</v>
      </c>
      <c r="E13">
        <v>1</v>
      </c>
      <c r="F13">
        <v>1300</v>
      </c>
      <c r="G13">
        <v>10</v>
      </c>
      <c r="H13">
        <v>4.6900000000000004</v>
      </c>
      <c r="I13" t="str">
        <f t="shared" si="0"/>
        <v/>
      </c>
      <c r="J13" t="str">
        <f t="shared" si="1"/>
        <v/>
      </c>
      <c r="K13">
        <f t="shared" si="2"/>
        <v>1</v>
      </c>
      <c r="L13" s="31">
        <f t="shared" si="4"/>
        <v>0</v>
      </c>
      <c r="M13" s="15">
        <f t="shared" si="5"/>
        <v>0</v>
      </c>
      <c r="N13" s="32">
        <f t="shared" si="7"/>
        <v>0</v>
      </c>
      <c r="O13" s="33">
        <f t="shared" si="6"/>
        <v>1530.1236363636365</v>
      </c>
    </row>
    <row r="14" spans="1:17" hidden="1">
      <c r="A14" t="str">
        <f t="shared" si="3"/>
        <v>dom</v>
      </c>
      <c r="B14" s="30">
        <v>43226</v>
      </c>
      <c r="C14">
        <v>303</v>
      </c>
      <c r="D14">
        <v>1</v>
      </c>
      <c r="E14">
        <v>1</v>
      </c>
      <c r="F14">
        <v>1600</v>
      </c>
      <c r="G14">
        <v>7</v>
      </c>
      <c r="H14">
        <v>3.18</v>
      </c>
      <c r="I14">
        <v>1</v>
      </c>
      <c r="J14" t="str">
        <f t="shared" si="1"/>
        <v/>
      </c>
      <c r="K14" t="str">
        <f t="shared" si="2"/>
        <v/>
      </c>
      <c r="L14" s="31">
        <f t="shared" si="4"/>
        <v>2.3333333333333335</v>
      </c>
      <c r="M14" s="15">
        <f t="shared" si="5"/>
        <v>2.8571428571428612E-2</v>
      </c>
      <c r="N14" s="32">
        <f t="shared" si="7"/>
        <v>43.717818181818245</v>
      </c>
      <c r="O14" s="33">
        <f t="shared" si="6"/>
        <v>1632.1318787878793</v>
      </c>
    </row>
    <row r="15" spans="1:17" hidden="1">
      <c r="A15" t="str">
        <f t="shared" si="3"/>
        <v>dom</v>
      </c>
      <c r="B15" s="30">
        <v>43226</v>
      </c>
      <c r="C15">
        <v>303</v>
      </c>
      <c r="D15">
        <v>2</v>
      </c>
      <c r="E15">
        <v>4</v>
      </c>
      <c r="F15">
        <v>1600</v>
      </c>
      <c r="G15">
        <v>7</v>
      </c>
      <c r="H15">
        <v>3.29</v>
      </c>
      <c r="I15" t="str">
        <f t="shared" ref="I15:I78" si="8">IF(AND(D15=E15,E15=1),1,"")</f>
        <v/>
      </c>
      <c r="J15" t="str">
        <f t="shared" si="1"/>
        <v/>
      </c>
      <c r="K15" t="str">
        <f t="shared" si="2"/>
        <v/>
      </c>
      <c r="L15" s="31">
        <f t="shared" si="4"/>
        <v>0</v>
      </c>
      <c r="M15" s="15">
        <f t="shared" si="5"/>
        <v>0</v>
      </c>
      <c r="N15" s="32">
        <f t="shared" si="7"/>
        <v>0</v>
      </c>
      <c r="O15" s="33">
        <f t="shared" si="6"/>
        <v>1632.1318787878793</v>
      </c>
    </row>
    <row r="16" spans="1:17" ht="15" hidden="1" customHeight="1">
      <c r="A16" t="str">
        <f t="shared" si="3"/>
        <v>dom</v>
      </c>
      <c r="B16" s="30">
        <v>43226</v>
      </c>
      <c r="C16">
        <v>303</v>
      </c>
      <c r="D16">
        <v>3</v>
      </c>
      <c r="E16">
        <v>3</v>
      </c>
      <c r="F16">
        <v>1600</v>
      </c>
      <c r="G16">
        <v>7</v>
      </c>
      <c r="H16">
        <v>3.58</v>
      </c>
      <c r="I16" t="str">
        <f t="shared" si="8"/>
        <v/>
      </c>
      <c r="J16" t="str">
        <f t="shared" si="1"/>
        <v/>
      </c>
      <c r="K16" t="str">
        <f t="shared" si="2"/>
        <v/>
      </c>
      <c r="L16" s="31">
        <f t="shared" si="4"/>
        <v>0</v>
      </c>
      <c r="M16" s="15">
        <f t="shared" si="5"/>
        <v>0</v>
      </c>
      <c r="N16" s="32">
        <f t="shared" si="7"/>
        <v>0</v>
      </c>
      <c r="O16" s="33">
        <f t="shared" si="6"/>
        <v>1632.1318787878793</v>
      </c>
    </row>
    <row r="17" spans="1:15" hidden="1">
      <c r="A17" t="str">
        <f t="shared" si="3"/>
        <v>dom</v>
      </c>
      <c r="B17" s="30">
        <v>43226</v>
      </c>
      <c r="C17">
        <v>304</v>
      </c>
      <c r="D17">
        <v>1</v>
      </c>
      <c r="E17">
        <v>3</v>
      </c>
      <c r="F17">
        <v>1500</v>
      </c>
      <c r="G17">
        <v>7</v>
      </c>
      <c r="H17">
        <v>2.4300000000000002</v>
      </c>
      <c r="I17" t="str">
        <f t="shared" si="8"/>
        <v/>
      </c>
      <c r="J17" t="str">
        <f t="shared" si="1"/>
        <v/>
      </c>
      <c r="K17" t="str">
        <f t="shared" si="2"/>
        <v/>
      </c>
      <c r="L17" s="31">
        <f t="shared" si="4"/>
        <v>2.3333333333333335</v>
      </c>
      <c r="M17" s="15">
        <f t="shared" si="5"/>
        <v>2.8571428571428612E-2</v>
      </c>
      <c r="N17" s="32">
        <f t="shared" si="7"/>
        <v>-46.632339393939475</v>
      </c>
      <c r="O17" s="33">
        <f t="shared" si="6"/>
        <v>1585.4995393939398</v>
      </c>
    </row>
    <row r="18" spans="1:15" hidden="1">
      <c r="A18" t="str">
        <f t="shared" si="3"/>
        <v>dom</v>
      </c>
      <c r="B18" s="30">
        <v>43226</v>
      </c>
      <c r="C18">
        <v>304</v>
      </c>
      <c r="D18">
        <v>2</v>
      </c>
      <c r="E18">
        <v>5</v>
      </c>
      <c r="F18">
        <v>1500</v>
      </c>
      <c r="G18">
        <v>7</v>
      </c>
      <c r="H18">
        <v>2.4900000000000002</v>
      </c>
      <c r="I18" t="str">
        <f t="shared" si="8"/>
        <v/>
      </c>
      <c r="J18" t="str">
        <f t="shared" si="1"/>
        <v/>
      </c>
      <c r="K18" t="str">
        <f t="shared" si="2"/>
        <v/>
      </c>
      <c r="L18" s="31">
        <f t="shared" si="4"/>
        <v>0</v>
      </c>
      <c r="M18" s="15">
        <f t="shared" si="5"/>
        <v>0</v>
      </c>
      <c r="N18" s="32">
        <f t="shared" si="7"/>
        <v>0</v>
      </c>
      <c r="O18" s="33">
        <f t="shared" si="6"/>
        <v>1585.4995393939398</v>
      </c>
    </row>
    <row r="19" spans="1:15" hidden="1">
      <c r="A19" t="str">
        <f t="shared" si="3"/>
        <v>dom</v>
      </c>
      <c r="B19" s="30">
        <v>43226</v>
      </c>
      <c r="C19">
        <v>304</v>
      </c>
      <c r="D19">
        <v>3</v>
      </c>
      <c r="E19">
        <v>7</v>
      </c>
      <c r="F19">
        <v>1500</v>
      </c>
      <c r="G19">
        <v>7</v>
      </c>
      <c r="H19">
        <v>2.98</v>
      </c>
      <c r="I19" t="str">
        <f t="shared" si="8"/>
        <v/>
      </c>
      <c r="J19" t="str">
        <f t="shared" si="1"/>
        <v/>
      </c>
      <c r="K19" t="str">
        <f t="shared" si="2"/>
        <v/>
      </c>
      <c r="L19" s="31">
        <f t="shared" si="4"/>
        <v>0</v>
      </c>
      <c r="M19" s="15">
        <f t="shared" si="5"/>
        <v>0</v>
      </c>
      <c r="N19" s="32">
        <f t="shared" si="7"/>
        <v>0</v>
      </c>
      <c r="O19" s="33">
        <f t="shared" si="6"/>
        <v>1585.4995393939398</v>
      </c>
    </row>
    <row r="20" spans="1:15" hidden="1">
      <c r="A20" t="str">
        <f t="shared" si="3"/>
        <v>dom</v>
      </c>
      <c r="B20" s="30">
        <v>43226</v>
      </c>
      <c r="C20">
        <v>305</v>
      </c>
      <c r="D20">
        <v>1</v>
      </c>
      <c r="E20">
        <v>1</v>
      </c>
      <c r="F20">
        <v>800</v>
      </c>
      <c r="G20">
        <v>9</v>
      </c>
      <c r="H20">
        <v>4.25</v>
      </c>
      <c r="I20">
        <f t="shared" si="8"/>
        <v>1</v>
      </c>
      <c r="J20" t="str">
        <f t="shared" si="1"/>
        <v/>
      </c>
      <c r="K20" t="str">
        <f t="shared" si="2"/>
        <v/>
      </c>
      <c r="L20" s="31">
        <f t="shared" si="4"/>
        <v>3</v>
      </c>
      <c r="M20" s="15">
        <f t="shared" si="5"/>
        <v>9.3333333333333338E-2</v>
      </c>
      <c r="N20" s="32">
        <f t="shared" si="7"/>
        <v>147.97995701010106</v>
      </c>
      <c r="O20" s="33">
        <f t="shared" si="6"/>
        <v>2029.4394104242431</v>
      </c>
    </row>
    <row r="21" spans="1:15" hidden="1">
      <c r="A21" t="str">
        <f t="shared" si="3"/>
        <v>dom</v>
      </c>
      <c r="B21" s="30">
        <v>43226</v>
      </c>
      <c r="C21">
        <v>305</v>
      </c>
      <c r="D21">
        <v>2</v>
      </c>
      <c r="E21">
        <v>2</v>
      </c>
      <c r="F21">
        <v>800</v>
      </c>
      <c r="G21">
        <v>9</v>
      </c>
      <c r="H21">
        <v>4.83</v>
      </c>
      <c r="I21" t="str">
        <f t="shared" si="8"/>
        <v/>
      </c>
      <c r="J21" t="str">
        <f t="shared" si="1"/>
        <v/>
      </c>
      <c r="K21" t="str">
        <f t="shared" si="2"/>
        <v/>
      </c>
      <c r="L21" s="31">
        <f t="shared" si="4"/>
        <v>0</v>
      </c>
      <c r="M21" s="15">
        <f t="shared" si="5"/>
        <v>0</v>
      </c>
      <c r="N21" s="32">
        <f t="shared" si="7"/>
        <v>0</v>
      </c>
      <c r="O21" s="33">
        <f t="shared" si="6"/>
        <v>2029.4394104242431</v>
      </c>
    </row>
    <row r="22" spans="1:15" hidden="1">
      <c r="A22" t="str">
        <f t="shared" si="3"/>
        <v>dom</v>
      </c>
      <c r="B22" s="30">
        <v>43226</v>
      </c>
      <c r="C22">
        <v>305</v>
      </c>
      <c r="D22">
        <v>3</v>
      </c>
      <c r="E22">
        <v>8</v>
      </c>
      <c r="F22">
        <v>800</v>
      </c>
      <c r="G22">
        <v>9</v>
      </c>
      <c r="H22">
        <v>5.5</v>
      </c>
      <c r="I22" t="str">
        <f t="shared" si="8"/>
        <v/>
      </c>
      <c r="J22" t="str">
        <f t="shared" si="1"/>
        <v/>
      </c>
      <c r="K22" t="str">
        <f t="shared" si="2"/>
        <v/>
      </c>
      <c r="L22" s="31">
        <f t="shared" si="4"/>
        <v>0</v>
      </c>
      <c r="M22" s="15">
        <f t="shared" si="5"/>
        <v>0</v>
      </c>
      <c r="N22" s="32">
        <f t="shared" si="7"/>
        <v>0</v>
      </c>
      <c r="O22" s="33">
        <f t="shared" si="6"/>
        <v>2029.4394104242431</v>
      </c>
    </row>
    <row r="23" spans="1:15">
      <c r="A23" t="str">
        <f t="shared" si="3"/>
        <v>sáb</v>
      </c>
      <c r="B23" s="30">
        <v>43253</v>
      </c>
      <c r="C23">
        <v>362</v>
      </c>
      <c r="D23">
        <v>1</v>
      </c>
      <c r="E23">
        <v>1</v>
      </c>
      <c r="F23">
        <v>800</v>
      </c>
      <c r="G23">
        <v>6</v>
      </c>
      <c r="H23">
        <v>2.37</v>
      </c>
      <c r="I23">
        <f t="shared" si="8"/>
        <v>1</v>
      </c>
      <c r="J23" t="str">
        <f t="shared" si="1"/>
        <v/>
      </c>
      <c r="K23" t="str">
        <f t="shared" si="2"/>
        <v/>
      </c>
      <c r="L23" s="31">
        <f t="shared" si="4"/>
        <v>2</v>
      </c>
      <c r="M23" s="15">
        <f t="shared" si="5"/>
        <v>-1.9999999999999962E-2</v>
      </c>
      <c r="N23" s="32">
        <f t="shared" si="7"/>
        <v>0</v>
      </c>
      <c r="O23" s="33">
        <f t="shared" si="6"/>
        <v>2029.4394104242431</v>
      </c>
    </row>
    <row r="24" spans="1:15">
      <c r="A24" t="str">
        <f t="shared" si="3"/>
        <v>sáb</v>
      </c>
      <c r="B24" s="30">
        <v>43253</v>
      </c>
      <c r="C24">
        <v>362</v>
      </c>
      <c r="D24">
        <v>2</v>
      </c>
      <c r="E24">
        <v>5</v>
      </c>
      <c r="F24">
        <v>800</v>
      </c>
      <c r="G24">
        <v>6</v>
      </c>
      <c r="H24">
        <v>2.74</v>
      </c>
      <c r="I24" t="str">
        <f t="shared" si="8"/>
        <v/>
      </c>
      <c r="J24" t="str">
        <f t="shared" si="1"/>
        <v/>
      </c>
      <c r="K24" t="str">
        <f t="shared" si="2"/>
        <v/>
      </c>
      <c r="L24" s="31">
        <f t="shared" si="4"/>
        <v>0</v>
      </c>
      <c r="M24" s="15">
        <f t="shared" si="5"/>
        <v>0</v>
      </c>
      <c r="N24" s="32">
        <f t="shared" si="7"/>
        <v>0</v>
      </c>
      <c r="O24" s="33">
        <f t="shared" si="6"/>
        <v>2029.4394104242431</v>
      </c>
    </row>
    <row r="25" spans="1:15">
      <c r="A25" t="str">
        <f t="shared" si="3"/>
        <v>sáb</v>
      </c>
      <c r="B25" s="30">
        <v>43253</v>
      </c>
      <c r="C25">
        <v>362</v>
      </c>
      <c r="D25">
        <v>3</v>
      </c>
      <c r="E25">
        <v>3</v>
      </c>
      <c r="F25">
        <v>800</v>
      </c>
      <c r="G25">
        <v>6</v>
      </c>
      <c r="H25">
        <v>3.69</v>
      </c>
      <c r="I25" t="str">
        <f t="shared" si="8"/>
        <v/>
      </c>
      <c r="J25" t="str">
        <f t="shared" si="1"/>
        <v/>
      </c>
      <c r="K25" t="str">
        <f t="shared" si="2"/>
        <v/>
      </c>
      <c r="L25" s="31">
        <f t="shared" si="4"/>
        <v>0</v>
      </c>
      <c r="M25" s="15">
        <f t="shared" si="5"/>
        <v>0</v>
      </c>
      <c r="N25" s="32">
        <f t="shared" si="7"/>
        <v>0</v>
      </c>
      <c r="O25" s="33">
        <f t="shared" si="6"/>
        <v>2029.4394104242431</v>
      </c>
    </row>
    <row r="26" spans="1:15">
      <c r="A26" t="str">
        <f t="shared" si="3"/>
        <v>sáb</v>
      </c>
      <c r="B26" s="30">
        <v>43253</v>
      </c>
      <c r="C26">
        <v>363</v>
      </c>
      <c r="D26">
        <v>1</v>
      </c>
      <c r="E26">
        <v>5</v>
      </c>
      <c r="F26">
        <v>1300</v>
      </c>
      <c r="G26">
        <v>8</v>
      </c>
      <c r="H26">
        <v>4.1900000000000004</v>
      </c>
      <c r="I26" t="str">
        <f t="shared" si="8"/>
        <v/>
      </c>
      <c r="J26" t="str">
        <f t="shared" si="1"/>
        <v/>
      </c>
      <c r="K26" t="str">
        <f t="shared" si="2"/>
        <v/>
      </c>
      <c r="L26" s="31">
        <f t="shared" si="4"/>
        <v>2.6666666666666665</v>
      </c>
      <c r="M26" s="15">
        <f t="shared" si="5"/>
        <v>6.5000000000000002E-2</v>
      </c>
      <c r="N26" s="32">
        <f t="shared" si="7"/>
        <v>-131.91356167757581</v>
      </c>
      <c r="O26" s="33">
        <f t="shared" si="6"/>
        <v>1897.5258487466674</v>
      </c>
    </row>
    <row r="27" spans="1:15">
      <c r="A27" t="str">
        <f t="shared" si="3"/>
        <v>sáb</v>
      </c>
      <c r="B27" s="30">
        <v>43253</v>
      </c>
      <c r="C27">
        <v>363</v>
      </c>
      <c r="D27">
        <v>2</v>
      </c>
      <c r="E27">
        <v>4</v>
      </c>
      <c r="F27">
        <v>1300</v>
      </c>
      <c r="G27">
        <v>8</v>
      </c>
      <c r="H27">
        <v>4.63</v>
      </c>
      <c r="I27" t="str">
        <f t="shared" si="8"/>
        <v/>
      </c>
      <c r="J27" t="str">
        <f t="shared" si="1"/>
        <v/>
      </c>
      <c r="K27" t="str">
        <f t="shared" si="2"/>
        <v/>
      </c>
      <c r="L27" s="31">
        <f t="shared" si="4"/>
        <v>0</v>
      </c>
      <c r="M27" s="15">
        <f t="shared" si="5"/>
        <v>0</v>
      </c>
      <c r="N27" s="32">
        <f t="shared" si="7"/>
        <v>0</v>
      </c>
      <c r="O27" s="33">
        <f t="shared" si="6"/>
        <v>1897.5258487466674</v>
      </c>
    </row>
    <row r="28" spans="1:15">
      <c r="A28" t="str">
        <f t="shared" si="3"/>
        <v>sáb</v>
      </c>
      <c r="B28" s="30">
        <v>43253</v>
      </c>
      <c r="C28">
        <v>363</v>
      </c>
      <c r="D28">
        <v>3</v>
      </c>
      <c r="E28">
        <v>2</v>
      </c>
      <c r="F28">
        <v>1300</v>
      </c>
      <c r="G28">
        <v>8</v>
      </c>
      <c r="H28">
        <v>4.8099999999999996</v>
      </c>
      <c r="I28" t="str">
        <f t="shared" si="8"/>
        <v/>
      </c>
      <c r="J28" t="str">
        <f t="shared" si="1"/>
        <v/>
      </c>
      <c r="K28" t="str">
        <f t="shared" si="2"/>
        <v/>
      </c>
      <c r="L28" s="31">
        <f t="shared" si="4"/>
        <v>0</v>
      </c>
      <c r="M28" s="15">
        <f t="shared" si="5"/>
        <v>0</v>
      </c>
      <c r="N28" s="32">
        <f t="shared" si="7"/>
        <v>0</v>
      </c>
      <c r="O28" s="33">
        <f t="shared" si="6"/>
        <v>1897.5258487466674</v>
      </c>
    </row>
    <row r="29" spans="1:15">
      <c r="A29" t="str">
        <f t="shared" si="3"/>
        <v>sáb</v>
      </c>
      <c r="B29" s="30">
        <v>43253</v>
      </c>
      <c r="C29">
        <v>364</v>
      </c>
      <c r="D29">
        <v>1</v>
      </c>
      <c r="E29">
        <v>3</v>
      </c>
      <c r="F29">
        <v>1200</v>
      </c>
      <c r="G29">
        <v>7</v>
      </c>
      <c r="H29">
        <v>3.94</v>
      </c>
      <c r="I29" t="str">
        <f t="shared" si="8"/>
        <v/>
      </c>
      <c r="J29" t="str">
        <f t="shared" si="1"/>
        <v/>
      </c>
      <c r="K29" t="str">
        <f t="shared" si="2"/>
        <v/>
      </c>
      <c r="L29" s="31">
        <f t="shared" si="4"/>
        <v>2.3333333333333335</v>
      </c>
      <c r="M29" s="15">
        <f t="shared" si="5"/>
        <v>2.8571428571428612E-2</v>
      </c>
      <c r="N29" s="32">
        <f t="shared" si="7"/>
        <v>-54.215024249904857</v>
      </c>
      <c r="O29" s="33">
        <f t="shared" si="6"/>
        <v>1843.3108244967625</v>
      </c>
    </row>
    <row r="30" spans="1:15">
      <c r="A30" t="str">
        <f t="shared" si="3"/>
        <v>sáb</v>
      </c>
      <c r="B30" s="30">
        <v>43253</v>
      </c>
      <c r="C30">
        <v>364</v>
      </c>
      <c r="D30">
        <v>2</v>
      </c>
      <c r="E30">
        <v>2</v>
      </c>
      <c r="F30">
        <v>1200</v>
      </c>
      <c r="G30">
        <v>7</v>
      </c>
      <c r="H30">
        <v>4.68</v>
      </c>
      <c r="I30" t="str">
        <f t="shared" si="8"/>
        <v/>
      </c>
      <c r="J30" t="str">
        <f t="shared" si="1"/>
        <v/>
      </c>
      <c r="K30" t="str">
        <f t="shared" si="2"/>
        <v/>
      </c>
      <c r="L30" s="31">
        <f t="shared" si="4"/>
        <v>0</v>
      </c>
      <c r="M30" s="15">
        <f t="shared" si="5"/>
        <v>0</v>
      </c>
      <c r="N30" s="32">
        <f t="shared" si="7"/>
        <v>0</v>
      </c>
      <c r="O30" s="33">
        <f t="shared" si="6"/>
        <v>1843.3108244967625</v>
      </c>
    </row>
    <row r="31" spans="1:15">
      <c r="A31" t="str">
        <f t="shared" si="3"/>
        <v>sáb</v>
      </c>
      <c r="B31" s="30">
        <v>43253</v>
      </c>
      <c r="C31">
        <v>364</v>
      </c>
      <c r="D31">
        <v>3</v>
      </c>
      <c r="E31">
        <v>1</v>
      </c>
      <c r="F31">
        <v>1200</v>
      </c>
      <c r="G31">
        <v>7</v>
      </c>
      <c r="H31">
        <v>4.8600000000000003</v>
      </c>
      <c r="I31" t="str">
        <f t="shared" si="8"/>
        <v/>
      </c>
      <c r="J31" t="str">
        <f t="shared" si="1"/>
        <v/>
      </c>
      <c r="K31">
        <f t="shared" si="2"/>
        <v>1</v>
      </c>
      <c r="L31" s="31">
        <f t="shared" si="4"/>
        <v>0</v>
      </c>
      <c r="M31" s="15">
        <f t="shared" si="5"/>
        <v>0</v>
      </c>
      <c r="N31" s="32">
        <f t="shared" si="7"/>
        <v>0</v>
      </c>
      <c r="O31" s="33">
        <f t="shared" si="6"/>
        <v>1843.3108244967625</v>
      </c>
    </row>
    <row r="32" spans="1:15">
      <c r="A32" t="str">
        <f t="shared" si="3"/>
        <v>sáb</v>
      </c>
      <c r="B32" s="30">
        <v>43253</v>
      </c>
      <c r="C32">
        <v>365</v>
      </c>
      <c r="D32">
        <v>1</v>
      </c>
      <c r="E32">
        <v>5</v>
      </c>
      <c r="F32">
        <v>1200</v>
      </c>
      <c r="G32">
        <v>12</v>
      </c>
      <c r="H32">
        <v>3.34</v>
      </c>
      <c r="I32" t="str">
        <f t="shared" si="8"/>
        <v/>
      </c>
      <c r="J32" t="str">
        <f t="shared" si="1"/>
        <v/>
      </c>
      <c r="K32" t="str">
        <f t="shared" si="2"/>
        <v/>
      </c>
      <c r="L32" s="31">
        <f t="shared" si="4"/>
        <v>4</v>
      </c>
      <c r="M32" s="15">
        <f t="shared" si="5"/>
        <v>0.15000000000000002</v>
      </c>
      <c r="N32" s="32">
        <f t="shared" si="7"/>
        <v>-276.49662367451441</v>
      </c>
      <c r="O32" s="33">
        <f t="shared" si="6"/>
        <v>1566.814200822248</v>
      </c>
    </row>
    <row r="33" spans="1:15">
      <c r="A33" t="str">
        <f t="shared" si="3"/>
        <v>sáb</v>
      </c>
      <c r="B33" s="30">
        <v>43253</v>
      </c>
      <c r="C33">
        <v>365</v>
      </c>
      <c r="D33">
        <v>2</v>
      </c>
      <c r="E33">
        <v>8</v>
      </c>
      <c r="F33">
        <v>1200</v>
      </c>
      <c r="G33">
        <v>12</v>
      </c>
      <c r="H33">
        <v>4.84</v>
      </c>
      <c r="I33" t="str">
        <f t="shared" si="8"/>
        <v/>
      </c>
      <c r="J33" t="str">
        <f t="shared" si="1"/>
        <v/>
      </c>
      <c r="K33" t="str">
        <f t="shared" si="2"/>
        <v/>
      </c>
      <c r="L33" s="31">
        <f t="shared" si="4"/>
        <v>0</v>
      </c>
      <c r="M33" s="15">
        <f t="shared" si="5"/>
        <v>0</v>
      </c>
      <c r="N33" s="32">
        <f t="shared" si="7"/>
        <v>0</v>
      </c>
      <c r="O33" s="33">
        <f t="shared" si="6"/>
        <v>1566.814200822248</v>
      </c>
    </row>
    <row r="34" spans="1:15">
      <c r="A34" t="str">
        <f t="shared" si="3"/>
        <v>sáb</v>
      </c>
      <c r="B34" s="30">
        <v>43253</v>
      </c>
      <c r="C34">
        <v>365</v>
      </c>
      <c r="D34">
        <v>3</v>
      </c>
      <c r="E34">
        <v>2</v>
      </c>
      <c r="F34">
        <v>1200</v>
      </c>
      <c r="G34">
        <v>12</v>
      </c>
      <c r="H34">
        <v>4.8899999999999997</v>
      </c>
      <c r="I34" t="str">
        <f t="shared" si="8"/>
        <v/>
      </c>
      <c r="J34" t="str">
        <f t="shared" si="1"/>
        <v/>
      </c>
      <c r="K34" t="str">
        <f t="shared" si="2"/>
        <v/>
      </c>
      <c r="L34" s="31">
        <f t="shared" si="4"/>
        <v>0</v>
      </c>
      <c r="M34" s="15">
        <f t="shared" si="5"/>
        <v>0</v>
      </c>
      <c r="N34" s="32">
        <f t="shared" si="7"/>
        <v>0</v>
      </c>
      <c r="O34" s="33">
        <f t="shared" si="6"/>
        <v>1566.814200822248</v>
      </c>
    </row>
    <row r="35" spans="1:15">
      <c r="A35" t="str">
        <f t="shared" si="3"/>
        <v>sáb</v>
      </c>
      <c r="B35" s="30">
        <v>43253</v>
      </c>
      <c r="C35">
        <v>366</v>
      </c>
      <c r="D35">
        <v>1</v>
      </c>
      <c r="E35">
        <v>7</v>
      </c>
      <c r="F35">
        <v>1200</v>
      </c>
      <c r="G35">
        <v>12</v>
      </c>
      <c r="H35">
        <v>3.06</v>
      </c>
      <c r="I35" t="str">
        <f t="shared" si="8"/>
        <v/>
      </c>
      <c r="J35" t="str">
        <f t="shared" si="1"/>
        <v/>
      </c>
      <c r="K35" t="str">
        <f t="shared" si="2"/>
        <v/>
      </c>
      <c r="L35" s="31">
        <f t="shared" si="4"/>
        <v>4</v>
      </c>
      <c r="M35" s="15">
        <f t="shared" si="5"/>
        <v>0.15000000000000002</v>
      </c>
      <c r="N35" s="32">
        <f t="shared" si="7"/>
        <v>-235.02213012333723</v>
      </c>
      <c r="O35" s="33">
        <f t="shared" si="6"/>
        <v>1331.7920706989107</v>
      </c>
    </row>
    <row r="36" spans="1:15">
      <c r="A36" t="str">
        <f t="shared" si="3"/>
        <v>sáb</v>
      </c>
      <c r="B36" s="30">
        <v>43253</v>
      </c>
      <c r="C36">
        <v>366</v>
      </c>
      <c r="D36">
        <v>2</v>
      </c>
      <c r="E36">
        <v>1</v>
      </c>
      <c r="F36">
        <v>1200</v>
      </c>
      <c r="G36">
        <v>12</v>
      </c>
      <c r="H36">
        <v>3.46</v>
      </c>
      <c r="I36" t="str">
        <f t="shared" si="8"/>
        <v/>
      </c>
      <c r="J36">
        <f t="shared" si="1"/>
        <v>1</v>
      </c>
      <c r="K36" t="str">
        <f t="shared" si="2"/>
        <v/>
      </c>
      <c r="L36" s="31">
        <f t="shared" si="4"/>
        <v>0</v>
      </c>
      <c r="M36" s="15">
        <f t="shared" si="5"/>
        <v>0</v>
      </c>
      <c r="N36" s="32">
        <f t="shared" si="7"/>
        <v>0</v>
      </c>
      <c r="O36" s="33">
        <f t="shared" si="6"/>
        <v>1331.7920706989107</v>
      </c>
    </row>
    <row r="37" spans="1:15">
      <c r="A37" t="str">
        <f t="shared" si="3"/>
        <v>sáb</v>
      </c>
      <c r="B37" s="30">
        <v>43253</v>
      </c>
      <c r="C37">
        <v>366</v>
      </c>
      <c r="D37">
        <v>3</v>
      </c>
      <c r="E37">
        <v>11</v>
      </c>
      <c r="F37">
        <v>1200</v>
      </c>
      <c r="G37">
        <v>12</v>
      </c>
      <c r="H37">
        <v>4.41</v>
      </c>
      <c r="I37" t="str">
        <f t="shared" si="8"/>
        <v/>
      </c>
      <c r="J37" t="str">
        <f t="shared" si="1"/>
        <v/>
      </c>
      <c r="K37" t="str">
        <f t="shared" si="2"/>
        <v/>
      </c>
      <c r="L37" s="31">
        <f t="shared" si="4"/>
        <v>0</v>
      </c>
      <c r="M37" s="15">
        <f t="shared" si="5"/>
        <v>0</v>
      </c>
      <c r="N37" s="32">
        <f t="shared" si="7"/>
        <v>0</v>
      </c>
      <c r="O37" s="33">
        <f t="shared" si="6"/>
        <v>1331.7920706989107</v>
      </c>
    </row>
    <row r="38" spans="1:15">
      <c r="A38" t="str">
        <f t="shared" si="3"/>
        <v>sáb</v>
      </c>
      <c r="B38" s="30">
        <v>43253</v>
      </c>
      <c r="C38">
        <v>367</v>
      </c>
      <c r="D38">
        <v>1</v>
      </c>
      <c r="E38">
        <v>3</v>
      </c>
      <c r="F38">
        <v>1200</v>
      </c>
      <c r="G38">
        <v>9</v>
      </c>
      <c r="H38">
        <v>4.6399999999999997</v>
      </c>
      <c r="I38" t="str">
        <f t="shared" si="8"/>
        <v/>
      </c>
      <c r="J38" t="str">
        <f t="shared" si="1"/>
        <v/>
      </c>
      <c r="K38" t="str">
        <f t="shared" si="2"/>
        <v/>
      </c>
      <c r="L38" s="31">
        <f t="shared" si="4"/>
        <v>3</v>
      </c>
      <c r="M38" s="15">
        <f t="shared" si="5"/>
        <v>9.3333333333333338E-2</v>
      </c>
      <c r="N38" s="32">
        <f t="shared" si="7"/>
        <v>-124.30059326523167</v>
      </c>
      <c r="O38" s="33">
        <f t="shared" si="6"/>
        <v>1207.4914774336789</v>
      </c>
    </row>
    <row r="39" spans="1:15">
      <c r="A39" t="str">
        <f t="shared" si="3"/>
        <v>sáb</v>
      </c>
      <c r="B39" s="30">
        <v>43253</v>
      </c>
      <c r="C39">
        <v>367</v>
      </c>
      <c r="D39">
        <v>2</v>
      </c>
      <c r="E39">
        <v>1</v>
      </c>
      <c r="F39">
        <v>1200</v>
      </c>
      <c r="G39">
        <v>9</v>
      </c>
      <c r="H39">
        <v>4.71</v>
      </c>
      <c r="I39" t="str">
        <f t="shared" si="8"/>
        <v/>
      </c>
      <c r="J39">
        <f t="shared" si="1"/>
        <v>1</v>
      </c>
      <c r="K39" t="str">
        <f t="shared" si="2"/>
        <v/>
      </c>
      <c r="L39" s="31">
        <f t="shared" si="4"/>
        <v>0</v>
      </c>
      <c r="M39" s="15">
        <f t="shared" si="5"/>
        <v>0</v>
      </c>
      <c r="N39" s="32">
        <f t="shared" si="7"/>
        <v>0</v>
      </c>
      <c r="O39" s="33">
        <f t="shared" si="6"/>
        <v>1207.4914774336789</v>
      </c>
    </row>
    <row r="40" spans="1:15">
      <c r="A40" t="str">
        <f t="shared" si="3"/>
        <v>sáb</v>
      </c>
      <c r="B40" s="30">
        <v>43253</v>
      </c>
      <c r="C40">
        <v>367</v>
      </c>
      <c r="D40">
        <v>3</v>
      </c>
      <c r="E40">
        <v>6</v>
      </c>
      <c r="F40">
        <v>1200</v>
      </c>
      <c r="G40">
        <v>9</v>
      </c>
      <c r="H40">
        <v>5.07</v>
      </c>
      <c r="I40" t="str">
        <f t="shared" si="8"/>
        <v/>
      </c>
      <c r="J40" t="str">
        <f t="shared" si="1"/>
        <v/>
      </c>
      <c r="K40" t="str">
        <f t="shared" si="2"/>
        <v/>
      </c>
      <c r="L40" s="31">
        <f t="shared" si="4"/>
        <v>0</v>
      </c>
      <c r="M40" s="15">
        <f t="shared" si="5"/>
        <v>0</v>
      </c>
      <c r="N40" s="32">
        <f t="shared" si="7"/>
        <v>0</v>
      </c>
      <c r="O40" s="33">
        <f t="shared" si="6"/>
        <v>1207.4914774336789</v>
      </c>
    </row>
    <row r="41" spans="1:15">
      <c r="A41" t="str">
        <f t="shared" si="3"/>
        <v>sáb</v>
      </c>
      <c r="B41" s="30">
        <v>43253</v>
      </c>
      <c r="C41">
        <v>368</v>
      </c>
      <c r="D41">
        <v>1</v>
      </c>
      <c r="E41">
        <v>1</v>
      </c>
      <c r="F41">
        <v>1100</v>
      </c>
      <c r="G41">
        <v>8</v>
      </c>
      <c r="H41">
        <v>4.49</v>
      </c>
      <c r="I41">
        <f t="shared" si="8"/>
        <v>1</v>
      </c>
      <c r="J41" t="str">
        <f t="shared" si="1"/>
        <v/>
      </c>
      <c r="K41" t="str">
        <f t="shared" si="2"/>
        <v/>
      </c>
      <c r="L41" s="31">
        <f t="shared" si="4"/>
        <v>2.6666666666666665</v>
      </c>
      <c r="M41" s="15">
        <f t="shared" si="5"/>
        <v>6.5000000000000002E-2</v>
      </c>
      <c r="N41" s="32">
        <f t="shared" si="7"/>
        <v>78.486946033189128</v>
      </c>
      <c r="O41" s="33">
        <f t="shared" si="6"/>
        <v>1416.7900001888499</v>
      </c>
    </row>
    <row r="42" spans="1:15">
      <c r="A42" t="str">
        <f t="shared" si="3"/>
        <v>sáb</v>
      </c>
      <c r="B42" s="30">
        <v>43253</v>
      </c>
      <c r="C42">
        <v>368</v>
      </c>
      <c r="D42">
        <v>2</v>
      </c>
      <c r="E42">
        <v>4</v>
      </c>
      <c r="F42">
        <v>1100</v>
      </c>
      <c r="G42">
        <v>8</v>
      </c>
      <c r="H42">
        <v>5.81</v>
      </c>
      <c r="I42" t="str">
        <f t="shared" si="8"/>
        <v/>
      </c>
      <c r="J42" t="str">
        <f t="shared" si="1"/>
        <v/>
      </c>
      <c r="K42" t="str">
        <f t="shared" si="2"/>
        <v/>
      </c>
      <c r="L42" s="31">
        <f t="shared" si="4"/>
        <v>0</v>
      </c>
      <c r="M42" s="15">
        <f t="shared" si="5"/>
        <v>0</v>
      </c>
      <c r="N42" s="32">
        <f t="shared" si="7"/>
        <v>0</v>
      </c>
      <c r="O42" s="33">
        <f t="shared" si="6"/>
        <v>1416.7900001888499</v>
      </c>
    </row>
    <row r="43" spans="1:15">
      <c r="A43" t="str">
        <f t="shared" si="3"/>
        <v>sáb</v>
      </c>
      <c r="B43" s="30">
        <v>43253</v>
      </c>
      <c r="C43">
        <v>368</v>
      </c>
      <c r="D43">
        <v>3</v>
      </c>
      <c r="E43">
        <v>3</v>
      </c>
      <c r="F43">
        <v>1100</v>
      </c>
      <c r="G43">
        <v>8</v>
      </c>
      <c r="H43">
        <v>6.29</v>
      </c>
      <c r="I43" t="str">
        <f t="shared" si="8"/>
        <v/>
      </c>
      <c r="J43" t="str">
        <f t="shared" si="1"/>
        <v/>
      </c>
      <c r="K43" t="str">
        <f t="shared" si="2"/>
        <v/>
      </c>
      <c r="L43" s="31">
        <f t="shared" si="4"/>
        <v>0</v>
      </c>
      <c r="M43" s="15">
        <f t="shared" si="5"/>
        <v>0</v>
      </c>
      <c r="N43" s="32">
        <f t="shared" si="7"/>
        <v>0</v>
      </c>
      <c r="O43" s="33">
        <f t="shared" si="6"/>
        <v>1416.7900001888499</v>
      </c>
    </row>
    <row r="44" spans="1:15">
      <c r="A44" t="str">
        <f t="shared" si="3"/>
        <v>sáb</v>
      </c>
      <c r="B44" s="30">
        <v>43253</v>
      </c>
      <c r="C44">
        <v>369</v>
      </c>
      <c r="D44">
        <v>1</v>
      </c>
      <c r="E44">
        <v>5</v>
      </c>
      <c r="F44">
        <v>1100</v>
      </c>
      <c r="G44">
        <v>9</v>
      </c>
      <c r="H44">
        <v>4.03</v>
      </c>
      <c r="I44" t="str">
        <f t="shared" si="8"/>
        <v/>
      </c>
      <c r="J44" t="str">
        <f t="shared" si="1"/>
        <v/>
      </c>
      <c r="K44" t="str">
        <f t="shared" si="2"/>
        <v/>
      </c>
      <c r="L44" s="31">
        <f t="shared" si="4"/>
        <v>3</v>
      </c>
      <c r="M44" s="15">
        <f t="shared" si="5"/>
        <v>9.3333333333333338E-2</v>
      </c>
      <c r="N44" s="32">
        <f t="shared" si="7"/>
        <v>-132.23373335095934</v>
      </c>
      <c r="O44" s="33">
        <f t="shared" si="6"/>
        <v>1284.5562668378905</v>
      </c>
    </row>
    <row r="45" spans="1:15">
      <c r="A45" t="str">
        <f t="shared" si="3"/>
        <v>sáb</v>
      </c>
      <c r="B45" s="30">
        <v>43253</v>
      </c>
      <c r="C45">
        <v>369</v>
      </c>
      <c r="D45">
        <v>2</v>
      </c>
      <c r="E45">
        <v>6</v>
      </c>
      <c r="F45">
        <v>1100</v>
      </c>
      <c r="G45">
        <v>9</v>
      </c>
      <c r="H45">
        <v>5.09</v>
      </c>
      <c r="I45" t="str">
        <f t="shared" si="8"/>
        <v/>
      </c>
      <c r="J45" t="str">
        <f t="shared" si="1"/>
        <v/>
      </c>
      <c r="K45" t="str">
        <f t="shared" si="2"/>
        <v/>
      </c>
      <c r="L45" s="31">
        <f t="shared" si="4"/>
        <v>0</v>
      </c>
      <c r="M45" s="15">
        <f t="shared" si="5"/>
        <v>0</v>
      </c>
      <c r="N45" s="32">
        <f t="shared" si="7"/>
        <v>0</v>
      </c>
      <c r="O45" s="33">
        <f t="shared" si="6"/>
        <v>1284.5562668378905</v>
      </c>
    </row>
    <row r="46" spans="1:15">
      <c r="A46" t="str">
        <f t="shared" si="3"/>
        <v>sáb</v>
      </c>
      <c r="B46" s="30">
        <v>43253</v>
      </c>
      <c r="C46">
        <v>369</v>
      </c>
      <c r="D46">
        <v>3</v>
      </c>
      <c r="E46">
        <v>4</v>
      </c>
      <c r="F46">
        <v>1100</v>
      </c>
      <c r="G46">
        <v>9</v>
      </c>
      <c r="H46">
        <v>5.41</v>
      </c>
      <c r="I46" t="str">
        <f t="shared" si="8"/>
        <v/>
      </c>
      <c r="J46" t="str">
        <f t="shared" si="1"/>
        <v/>
      </c>
      <c r="K46" t="str">
        <f t="shared" si="2"/>
        <v/>
      </c>
      <c r="L46" s="31">
        <f t="shared" si="4"/>
        <v>0</v>
      </c>
      <c r="M46" s="15">
        <f t="shared" si="5"/>
        <v>0</v>
      </c>
      <c r="N46" s="32">
        <f t="shared" si="7"/>
        <v>0</v>
      </c>
      <c r="O46" s="33">
        <f t="shared" si="6"/>
        <v>1284.5562668378905</v>
      </c>
    </row>
    <row r="47" spans="1:15">
      <c r="A47" t="str">
        <f t="shared" si="3"/>
        <v>sáb</v>
      </c>
      <c r="B47" s="30">
        <v>43253</v>
      </c>
      <c r="C47">
        <v>370</v>
      </c>
      <c r="D47">
        <v>1</v>
      </c>
      <c r="E47">
        <v>5</v>
      </c>
      <c r="F47">
        <v>1500</v>
      </c>
      <c r="G47">
        <v>11</v>
      </c>
      <c r="H47">
        <v>3.46</v>
      </c>
      <c r="I47" t="str">
        <f t="shared" si="8"/>
        <v/>
      </c>
      <c r="J47" t="str">
        <f t="shared" si="1"/>
        <v/>
      </c>
      <c r="K47" t="str">
        <f t="shared" si="2"/>
        <v/>
      </c>
      <c r="L47" s="31">
        <f t="shared" si="4"/>
        <v>3.6666666666666665</v>
      </c>
      <c r="M47" s="15">
        <f t="shared" si="5"/>
        <v>0.13454545454545458</v>
      </c>
      <c r="N47" s="32">
        <f t="shared" si="7"/>
        <v>-172.83120681091623</v>
      </c>
      <c r="O47" s="33">
        <f t="shared" si="6"/>
        <v>1111.7250600269742</v>
      </c>
    </row>
    <row r="48" spans="1:15">
      <c r="A48" t="str">
        <f t="shared" si="3"/>
        <v>sáb</v>
      </c>
      <c r="B48" s="30">
        <v>43253</v>
      </c>
      <c r="C48">
        <v>370</v>
      </c>
      <c r="D48">
        <v>2</v>
      </c>
      <c r="E48">
        <v>4</v>
      </c>
      <c r="F48">
        <v>1500</v>
      </c>
      <c r="G48">
        <v>11</v>
      </c>
      <c r="H48">
        <v>3.64</v>
      </c>
      <c r="I48" t="str">
        <f t="shared" si="8"/>
        <v/>
      </c>
      <c r="J48" t="str">
        <f t="shared" si="1"/>
        <v/>
      </c>
      <c r="K48" t="str">
        <f t="shared" si="2"/>
        <v/>
      </c>
      <c r="L48" s="31">
        <f t="shared" si="4"/>
        <v>0</v>
      </c>
      <c r="M48" s="15">
        <f t="shared" si="5"/>
        <v>0</v>
      </c>
      <c r="N48" s="32">
        <f t="shared" si="7"/>
        <v>0</v>
      </c>
      <c r="O48" s="33">
        <f t="shared" si="6"/>
        <v>1111.7250600269742</v>
      </c>
    </row>
    <row r="49" spans="1:15">
      <c r="A49" t="str">
        <f t="shared" si="3"/>
        <v>sáb</v>
      </c>
      <c r="B49" s="30">
        <v>43253</v>
      </c>
      <c r="C49">
        <v>370</v>
      </c>
      <c r="D49">
        <v>3</v>
      </c>
      <c r="E49">
        <v>9</v>
      </c>
      <c r="F49">
        <v>1500</v>
      </c>
      <c r="G49">
        <v>11</v>
      </c>
      <c r="H49">
        <v>3.74</v>
      </c>
      <c r="I49" t="str">
        <f t="shared" si="8"/>
        <v/>
      </c>
      <c r="J49" t="str">
        <f t="shared" si="1"/>
        <v/>
      </c>
      <c r="K49" t="str">
        <f t="shared" si="2"/>
        <v/>
      </c>
      <c r="L49" s="31">
        <f t="shared" si="4"/>
        <v>0</v>
      </c>
      <c r="M49" s="15">
        <f t="shared" si="5"/>
        <v>0</v>
      </c>
      <c r="N49" s="32">
        <f t="shared" si="7"/>
        <v>0</v>
      </c>
      <c r="O49" s="33">
        <f t="shared" si="6"/>
        <v>1111.7250600269742</v>
      </c>
    </row>
    <row r="50" spans="1:15" hidden="1">
      <c r="A50" t="str">
        <f t="shared" si="3"/>
        <v>dom</v>
      </c>
      <c r="B50" s="30">
        <v>43254</v>
      </c>
      <c r="C50">
        <v>371</v>
      </c>
      <c r="D50">
        <v>1</v>
      </c>
      <c r="E50">
        <v>1</v>
      </c>
      <c r="F50">
        <v>1400</v>
      </c>
      <c r="G50">
        <v>5</v>
      </c>
      <c r="H50">
        <v>2.19</v>
      </c>
      <c r="I50">
        <f t="shared" si="8"/>
        <v>1</v>
      </c>
      <c r="J50" t="str">
        <f t="shared" si="1"/>
        <v/>
      </c>
      <c r="K50" t="str">
        <f t="shared" si="2"/>
        <v/>
      </c>
      <c r="L50" s="31">
        <f t="shared" si="4"/>
        <v>1.6666666666666667</v>
      </c>
      <c r="M50" s="15">
        <f t="shared" si="5"/>
        <v>-8.7999999999999967E-2</v>
      </c>
      <c r="N50" s="32">
        <f t="shared" si="7"/>
        <v>0</v>
      </c>
      <c r="O50" s="33">
        <f t="shared" si="6"/>
        <v>1111.7250600269742</v>
      </c>
    </row>
    <row r="51" spans="1:15" hidden="1">
      <c r="A51" t="str">
        <f t="shared" si="3"/>
        <v>dom</v>
      </c>
      <c r="B51" s="30">
        <v>43254</v>
      </c>
      <c r="C51">
        <v>371</v>
      </c>
      <c r="D51">
        <v>2</v>
      </c>
      <c r="E51">
        <v>2</v>
      </c>
      <c r="F51">
        <v>1400</v>
      </c>
      <c r="G51">
        <v>5</v>
      </c>
      <c r="H51">
        <v>3.41</v>
      </c>
      <c r="I51" t="str">
        <f t="shared" si="8"/>
        <v/>
      </c>
      <c r="J51" t="str">
        <f t="shared" si="1"/>
        <v/>
      </c>
      <c r="K51" t="str">
        <f t="shared" si="2"/>
        <v/>
      </c>
      <c r="L51" s="31">
        <f t="shared" si="4"/>
        <v>0</v>
      </c>
      <c r="M51" s="15">
        <f t="shared" si="5"/>
        <v>0</v>
      </c>
      <c r="N51" s="32">
        <f t="shared" si="7"/>
        <v>0</v>
      </c>
      <c r="O51" s="33">
        <f t="shared" si="6"/>
        <v>1111.7250600269742</v>
      </c>
    </row>
    <row r="52" spans="1:15" hidden="1">
      <c r="A52" t="str">
        <f t="shared" si="3"/>
        <v>dom</v>
      </c>
      <c r="B52" s="30">
        <v>43254</v>
      </c>
      <c r="C52">
        <v>371</v>
      </c>
      <c r="D52">
        <v>3</v>
      </c>
      <c r="E52">
        <v>5</v>
      </c>
      <c r="F52">
        <v>1400</v>
      </c>
      <c r="G52">
        <v>5</v>
      </c>
      <c r="H52">
        <v>3.81</v>
      </c>
      <c r="I52" t="str">
        <f t="shared" si="8"/>
        <v/>
      </c>
      <c r="J52" t="str">
        <f t="shared" si="1"/>
        <v/>
      </c>
      <c r="K52" t="str">
        <f t="shared" si="2"/>
        <v/>
      </c>
      <c r="L52" s="31">
        <f t="shared" si="4"/>
        <v>0</v>
      </c>
      <c r="M52" s="15">
        <f t="shared" si="5"/>
        <v>0</v>
      </c>
      <c r="N52" s="32">
        <f t="shared" si="7"/>
        <v>0</v>
      </c>
      <c r="O52" s="33">
        <f t="shared" si="6"/>
        <v>1111.7250600269742</v>
      </c>
    </row>
    <row r="53" spans="1:15" hidden="1">
      <c r="A53" t="str">
        <f t="shared" si="3"/>
        <v>dom</v>
      </c>
      <c r="B53" s="30">
        <v>43254</v>
      </c>
      <c r="C53">
        <v>372</v>
      </c>
      <c r="D53">
        <v>1</v>
      </c>
      <c r="E53">
        <v>1</v>
      </c>
      <c r="F53">
        <v>1800</v>
      </c>
      <c r="G53">
        <v>7</v>
      </c>
      <c r="H53">
        <v>2.69</v>
      </c>
      <c r="I53">
        <f t="shared" si="8"/>
        <v>1</v>
      </c>
      <c r="J53" t="str">
        <f t="shared" si="1"/>
        <v/>
      </c>
      <c r="K53" t="str">
        <f t="shared" si="2"/>
        <v/>
      </c>
      <c r="L53" s="31">
        <f t="shared" si="4"/>
        <v>2.3333333333333335</v>
      </c>
      <c r="M53" s="15">
        <f t="shared" si="5"/>
        <v>2.8571428571428612E-2</v>
      </c>
      <c r="N53" s="32">
        <f t="shared" si="7"/>
        <v>31.76357314362788</v>
      </c>
      <c r="O53" s="33">
        <f t="shared" si="6"/>
        <v>1185.8400640287728</v>
      </c>
    </row>
    <row r="54" spans="1:15" hidden="1">
      <c r="A54" t="str">
        <f t="shared" si="3"/>
        <v>dom</v>
      </c>
      <c r="B54" s="30">
        <v>43254</v>
      </c>
      <c r="C54">
        <v>372</v>
      </c>
      <c r="D54">
        <v>2</v>
      </c>
      <c r="E54">
        <v>5</v>
      </c>
      <c r="F54">
        <v>1800</v>
      </c>
      <c r="G54">
        <v>7</v>
      </c>
      <c r="H54">
        <v>2.71</v>
      </c>
      <c r="I54" t="str">
        <f t="shared" si="8"/>
        <v/>
      </c>
      <c r="J54" t="str">
        <f t="shared" si="1"/>
        <v/>
      </c>
      <c r="K54" t="str">
        <f t="shared" si="2"/>
        <v/>
      </c>
      <c r="L54" s="31">
        <f t="shared" si="4"/>
        <v>0</v>
      </c>
      <c r="M54" s="15">
        <f t="shared" si="5"/>
        <v>0</v>
      </c>
      <c r="N54" s="32">
        <f t="shared" si="7"/>
        <v>0</v>
      </c>
      <c r="O54" s="33">
        <f t="shared" si="6"/>
        <v>1185.8400640287728</v>
      </c>
    </row>
    <row r="55" spans="1:15" hidden="1">
      <c r="A55" t="str">
        <f t="shared" si="3"/>
        <v>dom</v>
      </c>
      <c r="B55" s="30">
        <v>43254</v>
      </c>
      <c r="C55">
        <v>372</v>
      </c>
      <c r="D55">
        <v>3</v>
      </c>
      <c r="E55">
        <v>6</v>
      </c>
      <c r="F55">
        <v>1800</v>
      </c>
      <c r="G55">
        <v>7</v>
      </c>
      <c r="H55">
        <v>3.31</v>
      </c>
      <c r="I55" t="str">
        <f t="shared" si="8"/>
        <v/>
      </c>
      <c r="J55" t="str">
        <f t="shared" si="1"/>
        <v/>
      </c>
      <c r="K55" t="str">
        <f t="shared" si="2"/>
        <v/>
      </c>
      <c r="L55" s="31">
        <f t="shared" si="4"/>
        <v>0</v>
      </c>
      <c r="M55" s="15">
        <f t="shared" si="5"/>
        <v>0</v>
      </c>
      <c r="N55" s="32">
        <f t="shared" si="7"/>
        <v>0</v>
      </c>
      <c r="O55" s="33">
        <f t="shared" si="6"/>
        <v>1185.8400640287728</v>
      </c>
    </row>
    <row r="56" spans="1:15" hidden="1">
      <c r="A56" t="str">
        <f t="shared" si="3"/>
        <v>dom</v>
      </c>
      <c r="B56" s="30">
        <v>43254</v>
      </c>
      <c r="C56">
        <v>373</v>
      </c>
      <c r="D56">
        <v>1</v>
      </c>
      <c r="E56">
        <v>3</v>
      </c>
      <c r="F56">
        <v>1800</v>
      </c>
      <c r="G56">
        <v>5</v>
      </c>
      <c r="H56">
        <v>1.96</v>
      </c>
      <c r="I56" t="str">
        <f t="shared" si="8"/>
        <v/>
      </c>
      <c r="J56" t="str">
        <f t="shared" si="1"/>
        <v/>
      </c>
      <c r="K56" t="str">
        <f t="shared" si="2"/>
        <v/>
      </c>
      <c r="L56" s="31">
        <f t="shared" si="4"/>
        <v>1.6666666666666667</v>
      </c>
      <c r="M56" s="15">
        <f t="shared" si="5"/>
        <v>-8.7999999999999967E-2</v>
      </c>
      <c r="N56" s="32">
        <f t="shared" si="7"/>
        <v>0</v>
      </c>
      <c r="O56" s="33">
        <f t="shared" si="6"/>
        <v>1185.8400640287728</v>
      </c>
    </row>
    <row r="57" spans="1:15" hidden="1">
      <c r="A57" t="str">
        <f t="shared" si="3"/>
        <v>dom</v>
      </c>
      <c r="B57" s="30">
        <v>43254</v>
      </c>
      <c r="C57">
        <v>373</v>
      </c>
      <c r="D57">
        <v>2</v>
      </c>
      <c r="E57">
        <v>1</v>
      </c>
      <c r="F57">
        <v>1800</v>
      </c>
      <c r="G57">
        <v>5</v>
      </c>
      <c r="H57">
        <v>2.86</v>
      </c>
      <c r="I57" t="str">
        <f t="shared" si="8"/>
        <v/>
      </c>
      <c r="J57">
        <f t="shared" si="1"/>
        <v>1</v>
      </c>
      <c r="K57" t="str">
        <f t="shared" si="2"/>
        <v/>
      </c>
      <c r="L57" s="31">
        <f t="shared" si="4"/>
        <v>0</v>
      </c>
      <c r="M57" s="15">
        <f t="shared" si="5"/>
        <v>0</v>
      </c>
      <c r="N57" s="32">
        <f t="shared" si="7"/>
        <v>0</v>
      </c>
      <c r="O57" s="33">
        <f t="shared" si="6"/>
        <v>1185.8400640287728</v>
      </c>
    </row>
    <row r="58" spans="1:15" hidden="1">
      <c r="A58" t="str">
        <f t="shared" si="3"/>
        <v>dom</v>
      </c>
      <c r="B58" s="30">
        <v>43254</v>
      </c>
      <c r="C58">
        <v>373</v>
      </c>
      <c r="D58">
        <v>3</v>
      </c>
      <c r="E58">
        <v>5</v>
      </c>
      <c r="F58">
        <v>1800</v>
      </c>
      <c r="G58">
        <v>5</v>
      </c>
      <c r="H58">
        <v>2.99</v>
      </c>
      <c r="I58" t="str">
        <f t="shared" si="8"/>
        <v/>
      </c>
      <c r="J58" t="str">
        <f t="shared" si="1"/>
        <v/>
      </c>
      <c r="K58" t="str">
        <f t="shared" si="2"/>
        <v/>
      </c>
      <c r="L58" s="31">
        <f t="shared" si="4"/>
        <v>0</v>
      </c>
      <c r="M58" s="15">
        <f t="shared" si="5"/>
        <v>0</v>
      </c>
      <c r="N58" s="32">
        <f t="shared" si="7"/>
        <v>0</v>
      </c>
      <c r="O58" s="33">
        <f t="shared" si="6"/>
        <v>1185.8400640287728</v>
      </c>
    </row>
    <row r="59" spans="1:15" hidden="1">
      <c r="A59" t="str">
        <f t="shared" si="3"/>
        <v>dom</v>
      </c>
      <c r="B59" s="30">
        <v>43254</v>
      </c>
      <c r="C59">
        <v>374</v>
      </c>
      <c r="D59">
        <v>1</v>
      </c>
      <c r="E59">
        <v>4</v>
      </c>
      <c r="F59">
        <v>1100</v>
      </c>
      <c r="G59">
        <v>7</v>
      </c>
      <c r="H59">
        <v>2.59</v>
      </c>
      <c r="I59" t="str">
        <f t="shared" si="8"/>
        <v/>
      </c>
      <c r="J59" t="str">
        <f t="shared" si="1"/>
        <v/>
      </c>
      <c r="K59" t="str">
        <f t="shared" si="2"/>
        <v/>
      </c>
      <c r="L59" s="31">
        <f t="shared" si="4"/>
        <v>2.3333333333333335</v>
      </c>
      <c r="M59" s="15">
        <f t="shared" si="5"/>
        <v>2.8571428571428612E-2</v>
      </c>
      <c r="N59" s="32">
        <f t="shared" si="7"/>
        <v>-33.881144686536416</v>
      </c>
      <c r="O59" s="33">
        <f t="shared" si="6"/>
        <v>1151.9589193422364</v>
      </c>
    </row>
    <row r="60" spans="1:15" hidden="1">
      <c r="A60" t="str">
        <f t="shared" si="3"/>
        <v>dom</v>
      </c>
      <c r="B60" s="30">
        <v>43254</v>
      </c>
      <c r="C60">
        <v>374</v>
      </c>
      <c r="D60">
        <v>2</v>
      </c>
      <c r="E60">
        <v>2</v>
      </c>
      <c r="F60">
        <v>1100</v>
      </c>
      <c r="G60">
        <v>7</v>
      </c>
      <c r="H60">
        <v>2.69</v>
      </c>
      <c r="I60" t="str">
        <f t="shared" si="8"/>
        <v/>
      </c>
      <c r="J60" t="str">
        <f t="shared" si="1"/>
        <v/>
      </c>
      <c r="K60" t="str">
        <f t="shared" si="2"/>
        <v/>
      </c>
      <c r="L60" s="31">
        <f t="shared" si="4"/>
        <v>0</v>
      </c>
      <c r="M60" s="15">
        <f t="shared" si="5"/>
        <v>0</v>
      </c>
      <c r="N60" s="32">
        <f t="shared" si="7"/>
        <v>0</v>
      </c>
      <c r="O60" s="33">
        <f t="shared" si="6"/>
        <v>1151.9589193422364</v>
      </c>
    </row>
    <row r="61" spans="1:15" hidden="1">
      <c r="A61" t="str">
        <f t="shared" si="3"/>
        <v>dom</v>
      </c>
      <c r="B61" s="30">
        <v>43254</v>
      </c>
      <c r="C61">
        <v>374</v>
      </c>
      <c r="D61">
        <v>3</v>
      </c>
      <c r="E61">
        <v>1</v>
      </c>
      <c r="F61">
        <v>1100</v>
      </c>
      <c r="G61">
        <v>7</v>
      </c>
      <c r="H61">
        <v>3.14</v>
      </c>
      <c r="I61" t="str">
        <f t="shared" si="8"/>
        <v/>
      </c>
      <c r="J61" t="str">
        <f t="shared" si="1"/>
        <v/>
      </c>
      <c r="K61">
        <f t="shared" si="2"/>
        <v>1</v>
      </c>
      <c r="L61" s="31">
        <f t="shared" si="4"/>
        <v>0</v>
      </c>
      <c r="M61" s="15">
        <f t="shared" si="5"/>
        <v>0</v>
      </c>
      <c r="N61" s="32">
        <f t="shared" si="7"/>
        <v>0</v>
      </c>
      <c r="O61" s="33">
        <f t="shared" si="6"/>
        <v>1151.9589193422364</v>
      </c>
    </row>
    <row r="62" spans="1:15" hidden="1">
      <c r="A62" t="str">
        <f t="shared" si="3"/>
        <v>dom</v>
      </c>
      <c r="B62" s="30">
        <v>43254</v>
      </c>
      <c r="C62">
        <v>375</v>
      </c>
      <c r="D62">
        <v>1</v>
      </c>
      <c r="E62">
        <v>3</v>
      </c>
      <c r="F62">
        <v>1600</v>
      </c>
      <c r="G62">
        <v>5</v>
      </c>
      <c r="H62">
        <v>1.76</v>
      </c>
      <c r="I62" t="str">
        <f t="shared" si="8"/>
        <v/>
      </c>
      <c r="J62" t="str">
        <f t="shared" si="1"/>
        <v/>
      </c>
      <c r="K62" t="str">
        <f t="shared" si="2"/>
        <v/>
      </c>
      <c r="L62" s="31">
        <f t="shared" si="4"/>
        <v>1.6666666666666667</v>
      </c>
      <c r="M62" s="15">
        <f t="shared" si="5"/>
        <v>-8.7999999999999967E-2</v>
      </c>
      <c r="N62" s="32">
        <f t="shared" si="7"/>
        <v>0</v>
      </c>
      <c r="O62" s="33">
        <f t="shared" si="6"/>
        <v>1151.9589193422364</v>
      </c>
    </row>
    <row r="63" spans="1:15" hidden="1">
      <c r="A63" t="str">
        <f t="shared" si="3"/>
        <v>dom</v>
      </c>
      <c r="B63" s="30">
        <v>43254</v>
      </c>
      <c r="C63">
        <v>375</v>
      </c>
      <c r="D63">
        <v>2</v>
      </c>
      <c r="E63">
        <v>1</v>
      </c>
      <c r="F63">
        <v>1600</v>
      </c>
      <c r="G63">
        <v>5</v>
      </c>
      <c r="H63">
        <v>1.83</v>
      </c>
      <c r="I63" t="str">
        <f t="shared" si="8"/>
        <v/>
      </c>
      <c r="J63">
        <f t="shared" si="1"/>
        <v>1</v>
      </c>
      <c r="K63" t="str">
        <f t="shared" si="2"/>
        <v/>
      </c>
      <c r="L63" s="31">
        <f t="shared" si="4"/>
        <v>0</v>
      </c>
      <c r="M63" s="15">
        <f t="shared" si="5"/>
        <v>0</v>
      </c>
      <c r="N63" s="32">
        <f t="shared" si="7"/>
        <v>0</v>
      </c>
      <c r="O63" s="33">
        <f t="shared" si="6"/>
        <v>1151.9589193422364</v>
      </c>
    </row>
    <row r="64" spans="1:15" hidden="1">
      <c r="A64" t="str">
        <f t="shared" si="3"/>
        <v>dom</v>
      </c>
      <c r="B64" s="30">
        <v>43254</v>
      </c>
      <c r="C64">
        <v>375</v>
      </c>
      <c r="D64">
        <v>3</v>
      </c>
      <c r="E64">
        <v>4</v>
      </c>
      <c r="F64">
        <v>1600</v>
      </c>
      <c r="G64">
        <v>5</v>
      </c>
      <c r="H64">
        <v>1.83</v>
      </c>
      <c r="I64" t="str">
        <f t="shared" si="8"/>
        <v/>
      </c>
      <c r="J64" t="str">
        <f t="shared" si="1"/>
        <v/>
      </c>
      <c r="K64" t="str">
        <f t="shared" si="2"/>
        <v/>
      </c>
      <c r="L64" s="31">
        <f t="shared" si="4"/>
        <v>0</v>
      </c>
      <c r="M64" s="15">
        <f t="shared" si="5"/>
        <v>0</v>
      </c>
      <c r="N64" s="32">
        <f t="shared" si="7"/>
        <v>0</v>
      </c>
      <c r="O64" s="33">
        <f t="shared" si="6"/>
        <v>1151.9589193422364</v>
      </c>
    </row>
    <row r="65" spans="1:15" hidden="1">
      <c r="A65" t="str">
        <f t="shared" si="3"/>
        <v>dom</v>
      </c>
      <c r="B65" s="30">
        <v>43254</v>
      </c>
      <c r="C65">
        <v>378</v>
      </c>
      <c r="D65">
        <v>1</v>
      </c>
      <c r="E65">
        <v>5</v>
      </c>
      <c r="F65">
        <v>1200</v>
      </c>
      <c r="G65">
        <v>7</v>
      </c>
      <c r="H65">
        <v>3.12</v>
      </c>
      <c r="I65" t="str">
        <f t="shared" si="8"/>
        <v/>
      </c>
      <c r="J65" t="str">
        <f t="shared" si="1"/>
        <v/>
      </c>
      <c r="K65" t="str">
        <f t="shared" si="2"/>
        <v/>
      </c>
      <c r="L65" s="31">
        <f t="shared" si="4"/>
        <v>2.3333333333333335</v>
      </c>
      <c r="M65" s="15">
        <f t="shared" si="5"/>
        <v>2.8571428571428612E-2</v>
      </c>
      <c r="N65" s="32">
        <f t="shared" si="7"/>
        <v>-32.913111981206804</v>
      </c>
      <c r="O65" s="33">
        <f t="shared" si="6"/>
        <v>1119.0458073610296</v>
      </c>
    </row>
    <row r="66" spans="1:15" hidden="1">
      <c r="A66" t="str">
        <f t="shared" si="3"/>
        <v>dom</v>
      </c>
      <c r="B66" s="30">
        <v>43254</v>
      </c>
      <c r="C66">
        <v>378</v>
      </c>
      <c r="D66">
        <v>2</v>
      </c>
      <c r="E66">
        <v>2</v>
      </c>
      <c r="F66">
        <v>1200</v>
      </c>
      <c r="G66">
        <v>7</v>
      </c>
      <c r="H66">
        <v>4.5199999999999996</v>
      </c>
      <c r="I66" t="str">
        <f t="shared" si="8"/>
        <v/>
      </c>
      <c r="J66" t="str">
        <f t="shared" si="1"/>
        <v/>
      </c>
      <c r="K66" t="str">
        <f t="shared" si="2"/>
        <v/>
      </c>
      <c r="L66" s="31">
        <f t="shared" si="4"/>
        <v>0</v>
      </c>
      <c r="M66" s="15">
        <f t="shared" si="5"/>
        <v>0</v>
      </c>
      <c r="N66" s="32">
        <f t="shared" si="7"/>
        <v>0</v>
      </c>
      <c r="O66" s="33">
        <f t="shared" si="6"/>
        <v>1119.0458073610296</v>
      </c>
    </row>
    <row r="67" spans="1:15" hidden="1">
      <c r="A67" t="str">
        <f t="shared" si="3"/>
        <v>dom</v>
      </c>
      <c r="B67" s="30">
        <v>43254</v>
      </c>
      <c r="C67">
        <v>378</v>
      </c>
      <c r="D67">
        <v>3</v>
      </c>
      <c r="E67">
        <v>1</v>
      </c>
      <c r="F67">
        <v>1200</v>
      </c>
      <c r="G67">
        <v>7</v>
      </c>
      <c r="H67">
        <v>5.01</v>
      </c>
      <c r="I67" t="str">
        <f t="shared" si="8"/>
        <v/>
      </c>
      <c r="J67" t="str">
        <f t="shared" si="1"/>
        <v/>
      </c>
      <c r="K67">
        <f t="shared" si="2"/>
        <v>1</v>
      </c>
      <c r="L67" s="31">
        <f t="shared" si="4"/>
        <v>0</v>
      </c>
      <c r="M67" s="15">
        <f t="shared" si="5"/>
        <v>0</v>
      </c>
      <c r="N67" s="32">
        <f t="shared" si="7"/>
        <v>0</v>
      </c>
      <c r="O67" s="33">
        <f t="shared" si="6"/>
        <v>1119.0458073610296</v>
      </c>
    </row>
    <row r="68" spans="1:15" hidden="1">
      <c r="A68" t="str">
        <f t="shared" si="3"/>
        <v>dom</v>
      </c>
      <c r="B68" s="30">
        <v>43254</v>
      </c>
      <c r="C68">
        <v>379</v>
      </c>
      <c r="D68">
        <v>1</v>
      </c>
      <c r="E68">
        <v>1</v>
      </c>
      <c r="F68">
        <v>1200</v>
      </c>
      <c r="G68">
        <v>10</v>
      </c>
      <c r="H68">
        <v>4.83</v>
      </c>
      <c r="I68">
        <f t="shared" si="8"/>
        <v>1</v>
      </c>
      <c r="J68" t="str">
        <f t="shared" si="1"/>
        <v/>
      </c>
      <c r="K68" t="str">
        <f t="shared" si="2"/>
        <v/>
      </c>
      <c r="L68" s="31">
        <f t="shared" si="4"/>
        <v>3.3333333333333335</v>
      </c>
      <c r="M68" s="15">
        <f t="shared" si="5"/>
        <v>0.11600000000000001</v>
      </c>
      <c r="N68" s="32">
        <f t="shared" si="7"/>
        <v>129.80931365387943</v>
      </c>
      <c r="O68" s="33">
        <f t="shared" si="6"/>
        <v>1551.7435195406276</v>
      </c>
    </row>
    <row r="69" spans="1:15" hidden="1">
      <c r="A69" t="str">
        <f t="shared" si="3"/>
        <v>dom</v>
      </c>
      <c r="B69" s="30">
        <v>43254</v>
      </c>
      <c r="C69">
        <v>379</v>
      </c>
      <c r="D69">
        <v>2</v>
      </c>
      <c r="E69">
        <v>2</v>
      </c>
      <c r="F69">
        <v>1200</v>
      </c>
      <c r="G69">
        <v>10</v>
      </c>
      <c r="H69">
        <v>5.43</v>
      </c>
      <c r="I69" t="str">
        <f t="shared" si="8"/>
        <v/>
      </c>
      <c r="J69" t="str">
        <f t="shared" ref="J69:J132" si="9">IF(AND(D69=2,E69=1),1,"")</f>
        <v/>
      </c>
      <c r="K69" t="str">
        <f t="shared" ref="K69:K132" si="10">IF(AND(D69=3,E69=1),1,"")</f>
        <v/>
      </c>
      <c r="L69" s="31">
        <f t="shared" si="4"/>
        <v>0</v>
      </c>
      <c r="M69" s="15">
        <f t="shared" si="5"/>
        <v>0</v>
      </c>
      <c r="N69" s="32">
        <f t="shared" si="7"/>
        <v>0</v>
      </c>
      <c r="O69" s="33">
        <f t="shared" si="6"/>
        <v>1551.7435195406276</v>
      </c>
    </row>
    <row r="70" spans="1:15" hidden="1">
      <c r="A70" t="str">
        <f t="shared" ref="A70:A133" si="11">TEXT(B70,"ddd")</f>
        <v>dom</v>
      </c>
      <c r="B70" s="30">
        <v>43254</v>
      </c>
      <c r="C70">
        <v>379</v>
      </c>
      <c r="D70">
        <v>3</v>
      </c>
      <c r="E70">
        <v>9</v>
      </c>
      <c r="F70">
        <v>1200</v>
      </c>
      <c r="G70">
        <v>10</v>
      </c>
      <c r="H70">
        <v>5.63</v>
      </c>
      <c r="I70" t="str">
        <f t="shared" si="8"/>
        <v/>
      </c>
      <c r="J70" t="str">
        <f t="shared" si="9"/>
        <v/>
      </c>
      <c r="K70" t="str">
        <f t="shared" si="10"/>
        <v/>
      </c>
      <c r="L70" s="31">
        <f t="shared" ref="L70:L133" si="12">IF(AND(D70&lt;=$K$3,G70&gt;4),(G70/3),0)</f>
        <v>0</v>
      </c>
      <c r="M70" s="15">
        <f t="shared" ref="M70:M133" si="13">IF(L70&gt;0,(($K$2*L70-(1-$K$2))/L70),0)</f>
        <v>0</v>
      </c>
      <c r="N70" s="32">
        <f t="shared" si="7"/>
        <v>0</v>
      </c>
      <c r="O70" s="33">
        <f t="shared" ref="O70:O133" si="14">IF(M70&gt;0,IF(N70&gt;0,O69*(1+L70*M70),O69*(1-M70)),O69)</f>
        <v>1551.7435195406276</v>
      </c>
    </row>
    <row r="71" spans="1:15" hidden="1">
      <c r="A71" t="str">
        <f t="shared" si="11"/>
        <v>dom</v>
      </c>
      <c r="B71" s="30">
        <v>43254</v>
      </c>
      <c r="C71">
        <v>380</v>
      </c>
      <c r="D71">
        <v>1</v>
      </c>
      <c r="E71">
        <v>3</v>
      </c>
      <c r="F71">
        <v>1600</v>
      </c>
      <c r="G71">
        <v>9</v>
      </c>
      <c r="H71">
        <v>1.59</v>
      </c>
      <c r="I71" t="str">
        <f t="shared" si="8"/>
        <v/>
      </c>
      <c r="J71" t="str">
        <f t="shared" si="9"/>
        <v/>
      </c>
      <c r="K71" t="str">
        <f t="shared" si="10"/>
        <v/>
      </c>
      <c r="L71" s="31">
        <f t="shared" si="12"/>
        <v>3</v>
      </c>
      <c r="M71" s="15">
        <f t="shared" si="13"/>
        <v>9.3333333333333338E-2</v>
      </c>
      <c r="N71" s="32">
        <f t="shared" ref="N71:N134" si="15">IF(M71&gt;0,IF(OR(AND(D71=1,I71=1),AND(D71=2,J71=1),AND(D71=3,K71=1)),M71,-M71)*O70,0)</f>
        <v>-144.82939515712525</v>
      </c>
      <c r="O71" s="33">
        <f t="shared" si="14"/>
        <v>1406.9141243835022</v>
      </c>
    </row>
    <row r="72" spans="1:15" hidden="1">
      <c r="A72" t="str">
        <f t="shared" si="11"/>
        <v>dom</v>
      </c>
      <c r="B72" s="30">
        <v>43254</v>
      </c>
      <c r="C72">
        <v>380</v>
      </c>
      <c r="D72">
        <v>2</v>
      </c>
      <c r="E72">
        <v>5</v>
      </c>
      <c r="F72">
        <v>1600</v>
      </c>
      <c r="G72">
        <v>9</v>
      </c>
      <c r="H72">
        <v>1.83</v>
      </c>
      <c r="I72" t="str">
        <f t="shared" si="8"/>
        <v/>
      </c>
      <c r="J72" t="str">
        <f t="shared" si="9"/>
        <v/>
      </c>
      <c r="K72" t="str">
        <f t="shared" si="10"/>
        <v/>
      </c>
      <c r="L72" s="31">
        <f t="shared" si="12"/>
        <v>0</v>
      </c>
      <c r="M72" s="15">
        <f t="shared" si="13"/>
        <v>0</v>
      </c>
      <c r="N72" s="32">
        <f t="shared" si="15"/>
        <v>0</v>
      </c>
      <c r="O72" s="33">
        <f t="shared" si="14"/>
        <v>1406.9141243835022</v>
      </c>
    </row>
    <row r="73" spans="1:15" hidden="1">
      <c r="A73" t="str">
        <f t="shared" si="11"/>
        <v>dom</v>
      </c>
      <c r="B73" s="30">
        <v>43254</v>
      </c>
      <c r="C73">
        <v>380</v>
      </c>
      <c r="D73">
        <v>3</v>
      </c>
      <c r="E73">
        <v>2</v>
      </c>
      <c r="F73">
        <v>1600</v>
      </c>
      <c r="G73">
        <v>9</v>
      </c>
      <c r="H73">
        <v>2.5099999999999998</v>
      </c>
      <c r="I73" t="str">
        <f t="shared" si="8"/>
        <v/>
      </c>
      <c r="J73" t="str">
        <f t="shared" si="9"/>
        <v/>
      </c>
      <c r="K73" t="str">
        <f t="shared" si="10"/>
        <v/>
      </c>
      <c r="L73" s="31">
        <f t="shared" si="12"/>
        <v>0</v>
      </c>
      <c r="M73" s="15">
        <f t="shared" si="13"/>
        <v>0</v>
      </c>
      <c r="N73" s="32">
        <f t="shared" si="15"/>
        <v>0</v>
      </c>
      <c r="O73" s="33">
        <f t="shared" si="14"/>
        <v>1406.9141243835022</v>
      </c>
    </row>
    <row r="74" spans="1:15" hidden="1">
      <c r="A74" t="str">
        <f t="shared" si="11"/>
        <v>dom</v>
      </c>
      <c r="B74" s="30">
        <v>43254</v>
      </c>
      <c r="C74">
        <v>381</v>
      </c>
      <c r="D74">
        <v>1</v>
      </c>
      <c r="E74">
        <v>2</v>
      </c>
      <c r="F74">
        <v>1200</v>
      </c>
      <c r="G74">
        <v>12</v>
      </c>
      <c r="H74">
        <v>3.19</v>
      </c>
      <c r="I74" t="str">
        <f t="shared" si="8"/>
        <v/>
      </c>
      <c r="J74" t="str">
        <f t="shared" si="9"/>
        <v/>
      </c>
      <c r="K74" t="str">
        <f t="shared" si="10"/>
        <v/>
      </c>
      <c r="L74" s="31">
        <f t="shared" si="12"/>
        <v>4</v>
      </c>
      <c r="M74" s="15">
        <f t="shared" si="13"/>
        <v>0.15000000000000002</v>
      </c>
      <c r="N74" s="32">
        <f t="shared" si="15"/>
        <v>-211.03711865752535</v>
      </c>
      <c r="O74" s="33">
        <f t="shared" si="14"/>
        <v>1195.8770057259769</v>
      </c>
    </row>
    <row r="75" spans="1:15" hidden="1">
      <c r="A75" t="str">
        <f t="shared" si="11"/>
        <v>dom</v>
      </c>
      <c r="B75" s="30">
        <v>43254</v>
      </c>
      <c r="C75">
        <v>381</v>
      </c>
      <c r="D75">
        <v>2</v>
      </c>
      <c r="E75">
        <v>7</v>
      </c>
      <c r="F75">
        <v>1200</v>
      </c>
      <c r="G75">
        <v>12</v>
      </c>
      <c r="H75">
        <v>3.26</v>
      </c>
      <c r="I75" t="str">
        <f t="shared" si="8"/>
        <v/>
      </c>
      <c r="J75" t="str">
        <f t="shared" si="9"/>
        <v/>
      </c>
      <c r="K75" t="str">
        <f t="shared" si="10"/>
        <v/>
      </c>
      <c r="L75" s="31">
        <f t="shared" si="12"/>
        <v>0</v>
      </c>
      <c r="M75" s="15">
        <f t="shared" si="13"/>
        <v>0</v>
      </c>
      <c r="N75" s="32">
        <f t="shared" si="15"/>
        <v>0</v>
      </c>
      <c r="O75" s="33">
        <f t="shared" si="14"/>
        <v>1195.8770057259769</v>
      </c>
    </row>
    <row r="76" spans="1:15" hidden="1">
      <c r="A76" t="str">
        <f t="shared" si="11"/>
        <v>dom</v>
      </c>
      <c r="B76" s="30">
        <v>43254</v>
      </c>
      <c r="C76">
        <v>381</v>
      </c>
      <c r="D76">
        <v>3</v>
      </c>
      <c r="E76">
        <v>4</v>
      </c>
      <c r="F76">
        <v>1200</v>
      </c>
      <c r="G76">
        <v>12</v>
      </c>
      <c r="H76">
        <v>4.01</v>
      </c>
      <c r="I76" t="str">
        <f t="shared" si="8"/>
        <v/>
      </c>
      <c r="J76" t="str">
        <f t="shared" si="9"/>
        <v/>
      </c>
      <c r="K76" t="str">
        <f t="shared" si="10"/>
        <v/>
      </c>
      <c r="L76" s="31">
        <f t="shared" si="12"/>
        <v>0</v>
      </c>
      <c r="M76" s="15">
        <f t="shared" si="13"/>
        <v>0</v>
      </c>
      <c r="N76" s="32">
        <f t="shared" si="15"/>
        <v>0</v>
      </c>
      <c r="O76" s="33">
        <f t="shared" si="14"/>
        <v>1195.8770057259769</v>
      </c>
    </row>
    <row r="77" spans="1:15">
      <c r="A77" t="str">
        <f t="shared" si="11"/>
        <v>sáb</v>
      </c>
      <c r="B77" s="30">
        <v>43260</v>
      </c>
      <c r="C77">
        <v>382</v>
      </c>
      <c r="D77">
        <v>1</v>
      </c>
      <c r="E77">
        <v>2</v>
      </c>
      <c r="F77">
        <v>1100</v>
      </c>
      <c r="G77">
        <v>6</v>
      </c>
      <c r="H77">
        <v>3.64</v>
      </c>
      <c r="I77" t="str">
        <f t="shared" si="8"/>
        <v/>
      </c>
      <c r="J77" t="str">
        <f t="shared" si="9"/>
        <v/>
      </c>
      <c r="K77" t="str">
        <f t="shared" si="10"/>
        <v/>
      </c>
      <c r="L77" s="31">
        <f t="shared" si="12"/>
        <v>2</v>
      </c>
      <c r="M77" s="15">
        <f t="shared" si="13"/>
        <v>-1.9999999999999962E-2</v>
      </c>
      <c r="N77" s="32">
        <f t="shared" si="15"/>
        <v>0</v>
      </c>
      <c r="O77" s="33">
        <f t="shared" si="14"/>
        <v>1195.8770057259769</v>
      </c>
    </row>
    <row r="78" spans="1:15">
      <c r="A78" t="str">
        <f t="shared" si="11"/>
        <v>sáb</v>
      </c>
      <c r="B78" s="30">
        <v>43260</v>
      </c>
      <c r="C78">
        <v>382</v>
      </c>
      <c r="D78">
        <v>2</v>
      </c>
      <c r="E78">
        <v>4</v>
      </c>
      <c r="F78">
        <v>1100</v>
      </c>
      <c r="G78">
        <v>6</v>
      </c>
      <c r="H78">
        <v>3.79</v>
      </c>
      <c r="I78" t="str">
        <f t="shared" si="8"/>
        <v/>
      </c>
      <c r="J78" t="str">
        <f t="shared" si="9"/>
        <v/>
      </c>
      <c r="K78" t="str">
        <f t="shared" si="10"/>
        <v/>
      </c>
      <c r="L78" s="31">
        <f t="shared" si="12"/>
        <v>0</v>
      </c>
      <c r="M78" s="15">
        <f t="shared" si="13"/>
        <v>0</v>
      </c>
      <c r="N78" s="32">
        <f t="shared" si="15"/>
        <v>0</v>
      </c>
      <c r="O78" s="33">
        <f t="shared" si="14"/>
        <v>1195.8770057259769</v>
      </c>
    </row>
    <row r="79" spans="1:15">
      <c r="A79" t="str">
        <f t="shared" si="11"/>
        <v>sáb</v>
      </c>
      <c r="B79" s="30">
        <v>43260</v>
      </c>
      <c r="C79">
        <v>382</v>
      </c>
      <c r="D79">
        <v>3</v>
      </c>
      <c r="E79">
        <v>1</v>
      </c>
      <c r="F79">
        <v>1100</v>
      </c>
      <c r="G79">
        <v>6</v>
      </c>
      <c r="H79">
        <v>4.28</v>
      </c>
      <c r="I79" t="str">
        <f t="shared" ref="I79:I142" si="16">IF(AND(D79=E79,E79=1),1,"")</f>
        <v/>
      </c>
      <c r="J79" t="str">
        <f t="shared" si="9"/>
        <v/>
      </c>
      <c r="K79">
        <f t="shared" si="10"/>
        <v>1</v>
      </c>
      <c r="L79" s="31">
        <f t="shared" si="12"/>
        <v>0</v>
      </c>
      <c r="M79" s="15">
        <f t="shared" si="13"/>
        <v>0</v>
      </c>
      <c r="N79" s="32">
        <f t="shared" si="15"/>
        <v>0</v>
      </c>
      <c r="O79" s="33">
        <f t="shared" si="14"/>
        <v>1195.8770057259769</v>
      </c>
    </row>
    <row r="80" spans="1:15">
      <c r="A80" t="str">
        <f t="shared" si="11"/>
        <v>sáb</v>
      </c>
      <c r="B80" s="30">
        <v>43260</v>
      </c>
      <c r="C80">
        <v>383</v>
      </c>
      <c r="D80">
        <v>1</v>
      </c>
      <c r="E80">
        <v>2</v>
      </c>
      <c r="F80">
        <v>1300</v>
      </c>
      <c r="G80">
        <v>5</v>
      </c>
      <c r="H80">
        <v>2.67</v>
      </c>
      <c r="I80" t="str">
        <f t="shared" si="16"/>
        <v/>
      </c>
      <c r="J80" t="str">
        <f t="shared" si="9"/>
        <v/>
      </c>
      <c r="K80" t="str">
        <f t="shared" si="10"/>
        <v/>
      </c>
      <c r="L80" s="31">
        <f t="shared" si="12"/>
        <v>1.6666666666666667</v>
      </c>
      <c r="M80" s="15">
        <f t="shared" si="13"/>
        <v>-8.7999999999999967E-2</v>
      </c>
      <c r="N80" s="32">
        <f t="shared" si="15"/>
        <v>0</v>
      </c>
      <c r="O80" s="33">
        <f t="shared" si="14"/>
        <v>1195.8770057259769</v>
      </c>
    </row>
    <row r="81" spans="1:15">
      <c r="A81" t="str">
        <f t="shared" si="11"/>
        <v>sáb</v>
      </c>
      <c r="B81" s="30">
        <v>43260</v>
      </c>
      <c r="C81">
        <v>383</v>
      </c>
      <c r="D81">
        <v>2</v>
      </c>
      <c r="E81">
        <v>1</v>
      </c>
      <c r="F81">
        <v>1300</v>
      </c>
      <c r="G81">
        <v>5</v>
      </c>
      <c r="H81">
        <v>4.1100000000000003</v>
      </c>
      <c r="I81" t="str">
        <f t="shared" si="16"/>
        <v/>
      </c>
      <c r="J81">
        <f t="shared" si="9"/>
        <v>1</v>
      </c>
      <c r="K81" t="str">
        <f t="shared" si="10"/>
        <v/>
      </c>
      <c r="L81" s="31">
        <f t="shared" si="12"/>
        <v>0</v>
      </c>
      <c r="M81" s="15">
        <f t="shared" si="13"/>
        <v>0</v>
      </c>
      <c r="N81" s="32">
        <f t="shared" si="15"/>
        <v>0</v>
      </c>
      <c r="O81" s="33">
        <f t="shared" si="14"/>
        <v>1195.8770057259769</v>
      </c>
    </row>
    <row r="82" spans="1:15">
      <c r="A82" t="str">
        <f t="shared" si="11"/>
        <v>sáb</v>
      </c>
      <c r="B82" s="30">
        <v>43260</v>
      </c>
      <c r="C82">
        <v>383</v>
      </c>
      <c r="D82">
        <v>3</v>
      </c>
      <c r="E82">
        <v>3</v>
      </c>
      <c r="F82">
        <v>1300</v>
      </c>
      <c r="G82">
        <v>5</v>
      </c>
      <c r="H82">
        <v>5.51</v>
      </c>
      <c r="I82" t="str">
        <f t="shared" si="16"/>
        <v/>
      </c>
      <c r="J82" t="str">
        <f t="shared" si="9"/>
        <v/>
      </c>
      <c r="K82" t="str">
        <f t="shared" si="10"/>
        <v/>
      </c>
      <c r="L82" s="31">
        <f t="shared" si="12"/>
        <v>0</v>
      </c>
      <c r="M82" s="15">
        <f t="shared" si="13"/>
        <v>0</v>
      </c>
      <c r="N82" s="32">
        <f t="shared" si="15"/>
        <v>0</v>
      </c>
      <c r="O82" s="33">
        <f t="shared" si="14"/>
        <v>1195.8770057259769</v>
      </c>
    </row>
    <row r="83" spans="1:15">
      <c r="A83" t="str">
        <f t="shared" si="11"/>
        <v>sáb</v>
      </c>
      <c r="B83" s="30">
        <v>43260</v>
      </c>
      <c r="C83">
        <v>384</v>
      </c>
      <c r="D83">
        <v>1</v>
      </c>
      <c r="E83">
        <v>4</v>
      </c>
      <c r="F83">
        <v>1200</v>
      </c>
      <c r="G83">
        <v>8</v>
      </c>
      <c r="H83">
        <v>2.69</v>
      </c>
      <c r="I83" t="str">
        <f t="shared" si="16"/>
        <v/>
      </c>
      <c r="J83" t="str">
        <f t="shared" si="9"/>
        <v/>
      </c>
      <c r="K83" t="str">
        <f t="shared" si="10"/>
        <v/>
      </c>
      <c r="L83" s="31">
        <f t="shared" si="12"/>
        <v>2.6666666666666665</v>
      </c>
      <c r="M83" s="15">
        <f t="shared" si="13"/>
        <v>6.5000000000000002E-2</v>
      </c>
      <c r="N83" s="32">
        <f t="shared" si="15"/>
        <v>-77.732005372188496</v>
      </c>
      <c r="O83" s="33">
        <f t="shared" si="14"/>
        <v>1118.1450003537884</v>
      </c>
    </row>
    <row r="84" spans="1:15">
      <c r="A84" t="str">
        <f t="shared" si="11"/>
        <v>sáb</v>
      </c>
      <c r="B84" s="30">
        <v>43260</v>
      </c>
      <c r="C84">
        <v>384</v>
      </c>
      <c r="D84">
        <v>2</v>
      </c>
      <c r="E84">
        <v>1</v>
      </c>
      <c r="F84">
        <v>1200</v>
      </c>
      <c r="G84">
        <v>8</v>
      </c>
      <c r="H84">
        <v>3.21</v>
      </c>
      <c r="I84" t="str">
        <f t="shared" si="16"/>
        <v/>
      </c>
      <c r="J84">
        <f t="shared" si="9"/>
        <v>1</v>
      </c>
      <c r="K84" t="str">
        <f t="shared" si="10"/>
        <v/>
      </c>
      <c r="L84" s="31">
        <f t="shared" si="12"/>
        <v>0</v>
      </c>
      <c r="M84" s="15">
        <f t="shared" si="13"/>
        <v>0</v>
      </c>
      <c r="N84" s="32">
        <f t="shared" si="15"/>
        <v>0</v>
      </c>
      <c r="O84" s="33">
        <f t="shared" si="14"/>
        <v>1118.1450003537884</v>
      </c>
    </row>
    <row r="85" spans="1:15">
      <c r="A85" t="str">
        <f t="shared" si="11"/>
        <v>sáb</v>
      </c>
      <c r="B85" s="30">
        <v>43260</v>
      </c>
      <c r="C85">
        <v>384</v>
      </c>
      <c r="D85">
        <v>3</v>
      </c>
      <c r="E85">
        <v>5</v>
      </c>
      <c r="F85">
        <v>1200</v>
      </c>
      <c r="G85">
        <v>8</v>
      </c>
      <c r="H85">
        <v>3.23</v>
      </c>
      <c r="I85" t="str">
        <f t="shared" si="16"/>
        <v/>
      </c>
      <c r="J85" t="str">
        <f t="shared" si="9"/>
        <v/>
      </c>
      <c r="K85" t="str">
        <f t="shared" si="10"/>
        <v/>
      </c>
      <c r="L85" s="31">
        <f t="shared" si="12"/>
        <v>0</v>
      </c>
      <c r="M85" s="15">
        <f t="shared" si="13"/>
        <v>0</v>
      </c>
      <c r="N85" s="32">
        <f t="shared" si="15"/>
        <v>0</v>
      </c>
      <c r="O85" s="33">
        <f t="shared" si="14"/>
        <v>1118.1450003537884</v>
      </c>
    </row>
    <row r="86" spans="1:15">
      <c r="A86" t="str">
        <f t="shared" si="11"/>
        <v>sáb</v>
      </c>
      <c r="B86" s="30">
        <v>43260</v>
      </c>
      <c r="C86">
        <v>385</v>
      </c>
      <c r="D86">
        <v>1</v>
      </c>
      <c r="E86">
        <v>1</v>
      </c>
      <c r="F86">
        <v>1600</v>
      </c>
      <c r="G86">
        <v>7</v>
      </c>
      <c r="H86">
        <v>3.11</v>
      </c>
      <c r="I86">
        <f t="shared" si="16"/>
        <v>1</v>
      </c>
      <c r="J86" t="str">
        <f t="shared" si="9"/>
        <v/>
      </c>
      <c r="K86" t="str">
        <f t="shared" si="10"/>
        <v/>
      </c>
      <c r="L86" s="31">
        <f t="shared" si="12"/>
        <v>2.3333333333333335</v>
      </c>
      <c r="M86" s="15">
        <f t="shared" si="13"/>
        <v>2.8571428571428612E-2</v>
      </c>
      <c r="N86" s="32">
        <f t="shared" si="15"/>
        <v>31.947000010108287</v>
      </c>
      <c r="O86" s="33">
        <f t="shared" si="14"/>
        <v>1192.6880003773745</v>
      </c>
    </row>
    <row r="87" spans="1:15">
      <c r="A87" t="str">
        <f t="shared" si="11"/>
        <v>sáb</v>
      </c>
      <c r="B87" s="30">
        <v>43260</v>
      </c>
      <c r="C87">
        <v>385</v>
      </c>
      <c r="D87">
        <v>2</v>
      </c>
      <c r="E87">
        <v>5</v>
      </c>
      <c r="F87">
        <v>1600</v>
      </c>
      <c r="G87">
        <v>7</v>
      </c>
      <c r="H87">
        <v>3.77</v>
      </c>
      <c r="I87" t="str">
        <f t="shared" si="16"/>
        <v/>
      </c>
      <c r="J87" t="str">
        <f t="shared" si="9"/>
        <v/>
      </c>
      <c r="K87" t="str">
        <f t="shared" si="10"/>
        <v/>
      </c>
      <c r="L87" s="31">
        <f t="shared" si="12"/>
        <v>0</v>
      </c>
      <c r="M87" s="15">
        <f t="shared" si="13"/>
        <v>0</v>
      </c>
      <c r="N87" s="32">
        <f t="shared" si="15"/>
        <v>0</v>
      </c>
      <c r="O87" s="33">
        <f t="shared" si="14"/>
        <v>1192.6880003773745</v>
      </c>
    </row>
    <row r="88" spans="1:15">
      <c r="A88" t="str">
        <f t="shared" si="11"/>
        <v>sáb</v>
      </c>
      <c r="B88" s="30">
        <v>43260</v>
      </c>
      <c r="C88">
        <v>385</v>
      </c>
      <c r="D88">
        <v>3</v>
      </c>
      <c r="E88">
        <v>3</v>
      </c>
      <c r="F88">
        <v>1600</v>
      </c>
      <c r="G88">
        <v>7</v>
      </c>
      <c r="H88">
        <v>4.41</v>
      </c>
      <c r="I88" t="str">
        <f t="shared" si="16"/>
        <v/>
      </c>
      <c r="J88" t="str">
        <f t="shared" si="9"/>
        <v/>
      </c>
      <c r="K88" t="str">
        <f t="shared" si="10"/>
        <v/>
      </c>
      <c r="L88" s="31">
        <f t="shared" si="12"/>
        <v>0</v>
      </c>
      <c r="M88" s="15">
        <f t="shared" si="13"/>
        <v>0</v>
      </c>
      <c r="N88" s="32">
        <f t="shared" si="15"/>
        <v>0</v>
      </c>
      <c r="O88" s="33">
        <f t="shared" si="14"/>
        <v>1192.6880003773745</v>
      </c>
    </row>
    <row r="89" spans="1:15">
      <c r="A89" t="str">
        <f t="shared" si="11"/>
        <v>sáb</v>
      </c>
      <c r="B89" s="30">
        <v>43260</v>
      </c>
      <c r="C89">
        <v>386</v>
      </c>
      <c r="D89">
        <v>1</v>
      </c>
      <c r="E89">
        <v>4</v>
      </c>
      <c r="F89">
        <v>1300</v>
      </c>
      <c r="G89">
        <v>5</v>
      </c>
      <c r="H89">
        <v>2.84</v>
      </c>
      <c r="I89" t="str">
        <f t="shared" si="16"/>
        <v/>
      </c>
      <c r="J89" t="str">
        <f t="shared" si="9"/>
        <v/>
      </c>
      <c r="K89" t="str">
        <f t="shared" si="10"/>
        <v/>
      </c>
      <c r="L89" s="31">
        <f t="shared" si="12"/>
        <v>1.6666666666666667</v>
      </c>
      <c r="M89" s="15">
        <f t="shared" si="13"/>
        <v>-8.7999999999999967E-2</v>
      </c>
      <c r="N89" s="32">
        <f t="shared" si="15"/>
        <v>0</v>
      </c>
      <c r="O89" s="33">
        <f t="shared" si="14"/>
        <v>1192.6880003773745</v>
      </c>
    </row>
    <row r="90" spans="1:15">
      <c r="A90" t="str">
        <f t="shared" si="11"/>
        <v>sáb</v>
      </c>
      <c r="B90" s="30">
        <v>43260</v>
      </c>
      <c r="C90">
        <v>386</v>
      </c>
      <c r="D90">
        <v>2</v>
      </c>
      <c r="E90">
        <v>5</v>
      </c>
      <c r="F90">
        <v>1300</v>
      </c>
      <c r="G90">
        <v>5</v>
      </c>
      <c r="H90">
        <v>2.88</v>
      </c>
      <c r="I90" t="str">
        <f t="shared" si="16"/>
        <v/>
      </c>
      <c r="J90" t="str">
        <f t="shared" si="9"/>
        <v/>
      </c>
      <c r="K90" t="str">
        <f t="shared" si="10"/>
        <v/>
      </c>
      <c r="L90" s="31">
        <f t="shared" si="12"/>
        <v>0</v>
      </c>
      <c r="M90" s="15">
        <f t="shared" si="13"/>
        <v>0</v>
      </c>
      <c r="N90" s="32">
        <f t="shared" si="15"/>
        <v>0</v>
      </c>
      <c r="O90" s="33">
        <f t="shared" si="14"/>
        <v>1192.6880003773745</v>
      </c>
    </row>
    <row r="91" spans="1:15">
      <c r="A91" t="str">
        <f t="shared" si="11"/>
        <v>sáb</v>
      </c>
      <c r="B91" s="30">
        <v>43260</v>
      </c>
      <c r="C91">
        <v>386</v>
      </c>
      <c r="D91">
        <v>3</v>
      </c>
      <c r="E91">
        <v>1</v>
      </c>
      <c r="F91">
        <v>1300</v>
      </c>
      <c r="G91">
        <v>5</v>
      </c>
      <c r="H91">
        <v>3.23</v>
      </c>
      <c r="I91" t="str">
        <f t="shared" si="16"/>
        <v/>
      </c>
      <c r="J91" t="str">
        <f t="shared" si="9"/>
        <v/>
      </c>
      <c r="K91">
        <f t="shared" si="10"/>
        <v>1</v>
      </c>
      <c r="L91" s="31">
        <f t="shared" si="12"/>
        <v>0</v>
      </c>
      <c r="M91" s="15">
        <f t="shared" si="13"/>
        <v>0</v>
      </c>
      <c r="N91" s="32">
        <f t="shared" si="15"/>
        <v>0</v>
      </c>
      <c r="O91" s="33">
        <f t="shared" si="14"/>
        <v>1192.6880003773745</v>
      </c>
    </row>
    <row r="92" spans="1:15">
      <c r="A92" t="str">
        <f t="shared" si="11"/>
        <v>sáb</v>
      </c>
      <c r="B92" s="30">
        <v>43260</v>
      </c>
      <c r="C92">
        <v>388</v>
      </c>
      <c r="D92">
        <v>1</v>
      </c>
      <c r="E92">
        <v>1</v>
      </c>
      <c r="F92">
        <v>1200</v>
      </c>
      <c r="G92">
        <v>9</v>
      </c>
      <c r="H92">
        <v>2.23</v>
      </c>
      <c r="I92">
        <f t="shared" si="16"/>
        <v>1</v>
      </c>
      <c r="J92" t="str">
        <f t="shared" si="9"/>
        <v/>
      </c>
      <c r="K92" t="str">
        <f t="shared" si="10"/>
        <v/>
      </c>
      <c r="L92" s="31">
        <f t="shared" si="12"/>
        <v>3</v>
      </c>
      <c r="M92" s="15">
        <f t="shared" si="13"/>
        <v>9.3333333333333338E-2</v>
      </c>
      <c r="N92" s="32">
        <f t="shared" si="15"/>
        <v>111.31754670188829</v>
      </c>
      <c r="O92" s="33">
        <f t="shared" si="14"/>
        <v>1526.6406404830393</v>
      </c>
    </row>
    <row r="93" spans="1:15">
      <c r="A93" t="str">
        <f t="shared" si="11"/>
        <v>sáb</v>
      </c>
      <c r="B93" s="30">
        <v>43260</v>
      </c>
      <c r="C93">
        <v>388</v>
      </c>
      <c r="D93">
        <v>2</v>
      </c>
      <c r="E93">
        <v>7</v>
      </c>
      <c r="F93">
        <v>1200</v>
      </c>
      <c r="G93">
        <v>9</v>
      </c>
      <c r="H93">
        <v>3.61</v>
      </c>
      <c r="I93" t="str">
        <f t="shared" si="16"/>
        <v/>
      </c>
      <c r="J93" t="str">
        <f t="shared" si="9"/>
        <v/>
      </c>
      <c r="K93" t="str">
        <f t="shared" si="10"/>
        <v/>
      </c>
      <c r="L93" s="31">
        <f t="shared" si="12"/>
        <v>0</v>
      </c>
      <c r="M93" s="15">
        <f t="shared" si="13"/>
        <v>0</v>
      </c>
      <c r="N93" s="32">
        <f t="shared" si="15"/>
        <v>0</v>
      </c>
      <c r="O93" s="33">
        <f t="shared" si="14"/>
        <v>1526.6406404830393</v>
      </c>
    </row>
    <row r="94" spans="1:15">
      <c r="A94" t="str">
        <f t="shared" si="11"/>
        <v>sáb</v>
      </c>
      <c r="B94" s="30">
        <v>43260</v>
      </c>
      <c r="C94">
        <v>388</v>
      </c>
      <c r="D94">
        <v>3</v>
      </c>
      <c r="E94">
        <v>4</v>
      </c>
      <c r="F94">
        <v>1200</v>
      </c>
      <c r="G94">
        <v>9</v>
      </c>
      <c r="H94">
        <v>3.86</v>
      </c>
      <c r="I94" t="str">
        <f t="shared" si="16"/>
        <v/>
      </c>
      <c r="J94" t="str">
        <f t="shared" si="9"/>
        <v/>
      </c>
      <c r="K94" t="str">
        <f t="shared" si="10"/>
        <v/>
      </c>
      <c r="L94" s="31">
        <f t="shared" si="12"/>
        <v>0</v>
      </c>
      <c r="M94" s="15">
        <f t="shared" si="13"/>
        <v>0</v>
      </c>
      <c r="N94" s="32">
        <f t="shared" si="15"/>
        <v>0</v>
      </c>
      <c r="O94" s="33">
        <f t="shared" si="14"/>
        <v>1526.6406404830393</v>
      </c>
    </row>
    <row r="95" spans="1:15">
      <c r="A95" t="str">
        <f t="shared" si="11"/>
        <v>sáb</v>
      </c>
      <c r="B95" s="30">
        <v>43260</v>
      </c>
      <c r="C95">
        <v>389</v>
      </c>
      <c r="D95">
        <v>1</v>
      </c>
      <c r="E95">
        <v>1</v>
      </c>
      <c r="F95">
        <v>800</v>
      </c>
      <c r="G95">
        <v>9</v>
      </c>
      <c r="H95">
        <v>3.39</v>
      </c>
      <c r="I95">
        <f t="shared" si="16"/>
        <v>1</v>
      </c>
      <c r="J95" t="str">
        <f t="shared" si="9"/>
        <v/>
      </c>
      <c r="K95" t="str">
        <f t="shared" si="10"/>
        <v/>
      </c>
      <c r="L95" s="31">
        <f t="shared" si="12"/>
        <v>3</v>
      </c>
      <c r="M95" s="15">
        <f t="shared" si="13"/>
        <v>9.3333333333333338E-2</v>
      </c>
      <c r="N95" s="32">
        <f t="shared" si="15"/>
        <v>142.48645977841701</v>
      </c>
      <c r="O95" s="33">
        <f t="shared" si="14"/>
        <v>1954.1000198182903</v>
      </c>
    </row>
    <row r="96" spans="1:15">
      <c r="A96" t="str">
        <f t="shared" si="11"/>
        <v>sáb</v>
      </c>
      <c r="B96" s="30">
        <v>43260</v>
      </c>
      <c r="C96">
        <v>389</v>
      </c>
      <c r="D96">
        <v>2</v>
      </c>
      <c r="E96">
        <v>2</v>
      </c>
      <c r="F96">
        <v>800</v>
      </c>
      <c r="G96">
        <v>9</v>
      </c>
      <c r="H96">
        <v>4.71</v>
      </c>
      <c r="I96" t="str">
        <f t="shared" si="16"/>
        <v/>
      </c>
      <c r="J96" t="str">
        <f t="shared" si="9"/>
        <v/>
      </c>
      <c r="K96" t="str">
        <f t="shared" si="10"/>
        <v/>
      </c>
      <c r="L96" s="31">
        <f t="shared" si="12"/>
        <v>0</v>
      </c>
      <c r="M96" s="15">
        <f t="shared" si="13"/>
        <v>0</v>
      </c>
      <c r="N96" s="32">
        <f t="shared" si="15"/>
        <v>0</v>
      </c>
      <c r="O96" s="33">
        <f t="shared" si="14"/>
        <v>1954.1000198182903</v>
      </c>
    </row>
    <row r="97" spans="1:15">
      <c r="A97" t="str">
        <f t="shared" si="11"/>
        <v>sáb</v>
      </c>
      <c r="B97" s="30">
        <v>43260</v>
      </c>
      <c r="C97">
        <v>389</v>
      </c>
      <c r="D97">
        <v>3</v>
      </c>
      <c r="E97">
        <v>7</v>
      </c>
      <c r="F97">
        <v>800</v>
      </c>
      <c r="G97">
        <v>9</v>
      </c>
      <c r="H97">
        <v>5.04</v>
      </c>
      <c r="I97" t="str">
        <f t="shared" si="16"/>
        <v/>
      </c>
      <c r="J97" t="str">
        <f t="shared" si="9"/>
        <v/>
      </c>
      <c r="K97" t="str">
        <f t="shared" si="10"/>
        <v/>
      </c>
      <c r="L97" s="31">
        <f t="shared" si="12"/>
        <v>0</v>
      </c>
      <c r="M97" s="15">
        <f t="shared" si="13"/>
        <v>0</v>
      </c>
      <c r="N97" s="32">
        <f t="shared" si="15"/>
        <v>0</v>
      </c>
      <c r="O97" s="33">
        <f t="shared" si="14"/>
        <v>1954.1000198182903</v>
      </c>
    </row>
    <row r="98" spans="1:15">
      <c r="A98" t="str">
        <f t="shared" si="11"/>
        <v>sáb</v>
      </c>
      <c r="B98" s="30">
        <v>43260</v>
      </c>
      <c r="C98">
        <v>390</v>
      </c>
      <c r="D98">
        <v>1</v>
      </c>
      <c r="E98">
        <v>1</v>
      </c>
      <c r="F98">
        <v>1200</v>
      </c>
      <c r="G98">
        <v>14</v>
      </c>
      <c r="H98">
        <v>3.14</v>
      </c>
      <c r="I98">
        <f t="shared" si="16"/>
        <v>1</v>
      </c>
      <c r="J98" t="str">
        <f t="shared" si="9"/>
        <v/>
      </c>
      <c r="K98" t="str">
        <f t="shared" si="10"/>
        <v/>
      </c>
      <c r="L98" s="31">
        <f t="shared" si="12"/>
        <v>4.666666666666667</v>
      </c>
      <c r="M98" s="15">
        <f t="shared" si="13"/>
        <v>0.17428571428571429</v>
      </c>
      <c r="N98" s="32">
        <f t="shared" si="15"/>
        <v>340.57171773975921</v>
      </c>
      <c r="O98" s="33">
        <f t="shared" si="14"/>
        <v>3543.4347026038336</v>
      </c>
    </row>
    <row r="99" spans="1:15">
      <c r="A99" t="str">
        <f t="shared" si="11"/>
        <v>sáb</v>
      </c>
      <c r="B99" s="30">
        <v>43260</v>
      </c>
      <c r="C99">
        <v>390</v>
      </c>
      <c r="D99">
        <v>2</v>
      </c>
      <c r="E99">
        <v>6</v>
      </c>
      <c r="F99">
        <v>1200</v>
      </c>
      <c r="G99">
        <v>14</v>
      </c>
      <c r="H99">
        <v>3.69</v>
      </c>
      <c r="I99" t="str">
        <f t="shared" si="16"/>
        <v/>
      </c>
      <c r="J99" t="str">
        <f t="shared" si="9"/>
        <v/>
      </c>
      <c r="K99" t="str">
        <f t="shared" si="10"/>
        <v/>
      </c>
      <c r="L99" s="31">
        <f t="shared" si="12"/>
        <v>0</v>
      </c>
      <c r="M99" s="15">
        <f t="shared" si="13"/>
        <v>0</v>
      </c>
      <c r="N99" s="32">
        <f t="shared" si="15"/>
        <v>0</v>
      </c>
      <c r="O99" s="33">
        <f t="shared" si="14"/>
        <v>3543.4347026038336</v>
      </c>
    </row>
    <row r="100" spans="1:15">
      <c r="A100" t="str">
        <f t="shared" si="11"/>
        <v>sáb</v>
      </c>
      <c r="B100" s="30">
        <v>43260</v>
      </c>
      <c r="C100">
        <v>390</v>
      </c>
      <c r="D100">
        <v>3</v>
      </c>
      <c r="E100">
        <v>7</v>
      </c>
      <c r="F100">
        <v>1200</v>
      </c>
      <c r="G100">
        <v>14</v>
      </c>
      <c r="H100">
        <v>3.71</v>
      </c>
      <c r="I100" t="str">
        <f t="shared" si="16"/>
        <v/>
      </c>
      <c r="J100" t="str">
        <f t="shared" si="9"/>
        <v/>
      </c>
      <c r="K100" t="str">
        <f t="shared" si="10"/>
        <v/>
      </c>
      <c r="L100" s="31">
        <f t="shared" si="12"/>
        <v>0</v>
      </c>
      <c r="M100" s="15">
        <f t="shared" si="13"/>
        <v>0</v>
      </c>
      <c r="N100" s="32">
        <f t="shared" si="15"/>
        <v>0</v>
      </c>
      <c r="O100" s="33">
        <f t="shared" si="14"/>
        <v>3543.4347026038336</v>
      </c>
    </row>
    <row r="101" spans="1:15" hidden="1">
      <c r="A101" t="str">
        <f t="shared" si="11"/>
        <v>dom</v>
      </c>
      <c r="B101" s="30">
        <v>43261</v>
      </c>
      <c r="C101">
        <v>392</v>
      </c>
      <c r="D101">
        <v>1</v>
      </c>
      <c r="E101">
        <v>1</v>
      </c>
      <c r="F101">
        <v>1400</v>
      </c>
      <c r="G101">
        <v>10</v>
      </c>
      <c r="H101">
        <v>4.07</v>
      </c>
      <c r="I101">
        <f t="shared" si="16"/>
        <v>1</v>
      </c>
      <c r="J101" t="str">
        <f t="shared" si="9"/>
        <v/>
      </c>
      <c r="K101" t="str">
        <f t="shared" si="10"/>
        <v/>
      </c>
      <c r="L101" s="31">
        <f t="shared" si="12"/>
        <v>3.3333333333333335</v>
      </c>
      <c r="M101" s="15">
        <f t="shared" si="13"/>
        <v>0.11600000000000001</v>
      </c>
      <c r="N101" s="32">
        <f t="shared" si="15"/>
        <v>411.03842550204473</v>
      </c>
      <c r="O101" s="33">
        <f t="shared" si="14"/>
        <v>4913.5627876106491</v>
      </c>
    </row>
    <row r="102" spans="1:15" hidden="1">
      <c r="A102" t="str">
        <f t="shared" si="11"/>
        <v>dom</v>
      </c>
      <c r="B102" s="30">
        <v>43261</v>
      </c>
      <c r="C102">
        <v>392</v>
      </c>
      <c r="D102">
        <v>2</v>
      </c>
      <c r="E102">
        <v>4</v>
      </c>
      <c r="F102">
        <v>1400</v>
      </c>
      <c r="G102">
        <v>10</v>
      </c>
      <c r="H102">
        <v>4.17</v>
      </c>
      <c r="I102" t="str">
        <f t="shared" si="16"/>
        <v/>
      </c>
      <c r="J102" t="str">
        <f t="shared" si="9"/>
        <v/>
      </c>
      <c r="K102" t="str">
        <f t="shared" si="10"/>
        <v/>
      </c>
      <c r="L102" s="31">
        <f t="shared" si="12"/>
        <v>0</v>
      </c>
      <c r="M102" s="15">
        <f t="shared" si="13"/>
        <v>0</v>
      </c>
      <c r="N102" s="32">
        <f t="shared" si="15"/>
        <v>0</v>
      </c>
      <c r="O102" s="33">
        <f t="shared" si="14"/>
        <v>4913.5627876106491</v>
      </c>
    </row>
    <row r="103" spans="1:15" hidden="1">
      <c r="A103" t="str">
        <f t="shared" si="11"/>
        <v>dom</v>
      </c>
      <c r="B103" s="30">
        <v>43261</v>
      </c>
      <c r="C103">
        <v>392</v>
      </c>
      <c r="D103">
        <v>3</v>
      </c>
      <c r="E103">
        <v>2</v>
      </c>
      <c r="F103">
        <v>1400</v>
      </c>
      <c r="G103">
        <v>10</v>
      </c>
      <c r="H103">
        <v>5.0999999999999996</v>
      </c>
      <c r="I103" t="str">
        <f t="shared" si="16"/>
        <v/>
      </c>
      <c r="J103" t="str">
        <f t="shared" si="9"/>
        <v/>
      </c>
      <c r="K103" t="str">
        <f t="shared" si="10"/>
        <v/>
      </c>
      <c r="L103" s="31">
        <f t="shared" si="12"/>
        <v>0</v>
      </c>
      <c r="M103" s="15">
        <f t="shared" si="13"/>
        <v>0</v>
      </c>
      <c r="N103" s="32">
        <f t="shared" si="15"/>
        <v>0</v>
      </c>
      <c r="O103" s="33">
        <f t="shared" si="14"/>
        <v>4913.5627876106491</v>
      </c>
    </row>
    <row r="104" spans="1:15" hidden="1">
      <c r="A104" t="str">
        <f t="shared" si="11"/>
        <v>dom</v>
      </c>
      <c r="B104" s="30">
        <v>43261</v>
      </c>
      <c r="C104">
        <v>393</v>
      </c>
      <c r="D104">
        <v>1</v>
      </c>
      <c r="E104">
        <v>3</v>
      </c>
      <c r="F104">
        <v>1400</v>
      </c>
      <c r="G104">
        <v>6</v>
      </c>
      <c r="H104">
        <v>2.69</v>
      </c>
      <c r="I104" t="str">
        <f t="shared" si="16"/>
        <v/>
      </c>
      <c r="J104" t="str">
        <f t="shared" si="9"/>
        <v/>
      </c>
      <c r="K104" t="str">
        <f t="shared" si="10"/>
        <v/>
      </c>
      <c r="L104" s="31">
        <f t="shared" si="12"/>
        <v>2</v>
      </c>
      <c r="M104" s="15">
        <f t="shared" si="13"/>
        <v>-1.9999999999999962E-2</v>
      </c>
      <c r="N104" s="32">
        <f t="shared" si="15"/>
        <v>0</v>
      </c>
      <c r="O104" s="33">
        <f t="shared" si="14"/>
        <v>4913.5627876106491</v>
      </c>
    </row>
    <row r="105" spans="1:15" hidden="1">
      <c r="A105" t="str">
        <f t="shared" si="11"/>
        <v>dom</v>
      </c>
      <c r="B105" s="30">
        <v>43261</v>
      </c>
      <c r="C105">
        <v>393</v>
      </c>
      <c r="D105">
        <v>2</v>
      </c>
      <c r="E105">
        <v>1</v>
      </c>
      <c r="F105">
        <v>1400</v>
      </c>
      <c r="G105">
        <v>6</v>
      </c>
      <c r="H105">
        <v>2.74</v>
      </c>
      <c r="I105" t="str">
        <f t="shared" si="16"/>
        <v/>
      </c>
      <c r="J105">
        <f t="shared" si="9"/>
        <v>1</v>
      </c>
      <c r="K105" t="str">
        <f t="shared" si="10"/>
        <v/>
      </c>
      <c r="L105" s="31">
        <f t="shared" si="12"/>
        <v>0</v>
      </c>
      <c r="M105" s="15">
        <f t="shared" si="13"/>
        <v>0</v>
      </c>
      <c r="N105" s="32">
        <f t="shared" si="15"/>
        <v>0</v>
      </c>
      <c r="O105" s="33">
        <f t="shared" si="14"/>
        <v>4913.5627876106491</v>
      </c>
    </row>
    <row r="106" spans="1:15" hidden="1">
      <c r="A106" t="str">
        <f t="shared" si="11"/>
        <v>dom</v>
      </c>
      <c r="B106" s="30">
        <v>43261</v>
      </c>
      <c r="C106">
        <v>393</v>
      </c>
      <c r="D106">
        <v>3</v>
      </c>
      <c r="E106">
        <v>4</v>
      </c>
      <c r="F106">
        <v>1400</v>
      </c>
      <c r="G106">
        <v>6</v>
      </c>
      <c r="H106">
        <v>3.54</v>
      </c>
      <c r="I106" t="str">
        <f t="shared" si="16"/>
        <v/>
      </c>
      <c r="J106" t="str">
        <f t="shared" si="9"/>
        <v/>
      </c>
      <c r="K106" t="str">
        <f t="shared" si="10"/>
        <v/>
      </c>
      <c r="L106" s="31">
        <f t="shared" si="12"/>
        <v>0</v>
      </c>
      <c r="M106" s="15">
        <f t="shared" si="13"/>
        <v>0</v>
      </c>
      <c r="N106" s="32">
        <f t="shared" si="15"/>
        <v>0</v>
      </c>
      <c r="O106" s="33">
        <f t="shared" si="14"/>
        <v>4913.5627876106491</v>
      </c>
    </row>
    <row r="107" spans="1:15" hidden="1">
      <c r="A107" t="str">
        <f t="shared" si="11"/>
        <v>dom</v>
      </c>
      <c r="B107" s="30">
        <v>43261</v>
      </c>
      <c r="C107">
        <v>394</v>
      </c>
      <c r="D107">
        <v>1</v>
      </c>
      <c r="E107">
        <v>5</v>
      </c>
      <c r="F107">
        <v>2000</v>
      </c>
      <c r="G107">
        <v>6</v>
      </c>
      <c r="H107">
        <v>3.29</v>
      </c>
      <c r="I107" t="str">
        <f t="shared" si="16"/>
        <v/>
      </c>
      <c r="J107" t="str">
        <f t="shared" si="9"/>
        <v/>
      </c>
      <c r="K107" t="str">
        <f t="shared" si="10"/>
        <v/>
      </c>
      <c r="L107" s="31">
        <f t="shared" si="12"/>
        <v>2</v>
      </c>
      <c r="M107" s="15">
        <f t="shared" si="13"/>
        <v>-1.9999999999999962E-2</v>
      </c>
      <c r="N107" s="32">
        <f t="shared" si="15"/>
        <v>0</v>
      </c>
      <c r="O107" s="33">
        <f t="shared" si="14"/>
        <v>4913.5627876106491</v>
      </c>
    </row>
    <row r="108" spans="1:15" hidden="1">
      <c r="A108" t="str">
        <f t="shared" si="11"/>
        <v>dom</v>
      </c>
      <c r="B108" s="30">
        <v>43261</v>
      </c>
      <c r="C108">
        <v>394</v>
      </c>
      <c r="D108">
        <v>2</v>
      </c>
      <c r="E108">
        <v>2</v>
      </c>
      <c r="F108">
        <v>2000</v>
      </c>
      <c r="G108">
        <v>6</v>
      </c>
      <c r="H108">
        <v>3.59</v>
      </c>
      <c r="I108" t="str">
        <f t="shared" si="16"/>
        <v/>
      </c>
      <c r="J108" t="str">
        <f t="shared" si="9"/>
        <v/>
      </c>
      <c r="K108" t="str">
        <f t="shared" si="10"/>
        <v/>
      </c>
      <c r="L108" s="31">
        <f t="shared" si="12"/>
        <v>0</v>
      </c>
      <c r="M108" s="15">
        <f t="shared" si="13"/>
        <v>0</v>
      </c>
      <c r="N108" s="32">
        <f t="shared" si="15"/>
        <v>0</v>
      </c>
      <c r="O108" s="33">
        <f t="shared" si="14"/>
        <v>4913.5627876106491</v>
      </c>
    </row>
    <row r="109" spans="1:15" hidden="1">
      <c r="A109" t="str">
        <f t="shared" si="11"/>
        <v>dom</v>
      </c>
      <c r="B109" s="30">
        <v>43261</v>
      </c>
      <c r="C109">
        <v>394</v>
      </c>
      <c r="D109">
        <v>3</v>
      </c>
      <c r="E109">
        <v>6</v>
      </c>
      <c r="F109">
        <v>2000</v>
      </c>
      <c r="G109">
        <v>6</v>
      </c>
      <c r="H109">
        <v>3.61</v>
      </c>
      <c r="I109" t="str">
        <f t="shared" si="16"/>
        <v/>
      </c>
      <c r="J109" t="str">
        <f t="shared" si="9"/>
        <v/>
      </c>
      <c r="K109" t="str">
        <f t="shared" si="10"/>
        <v/>
      </c>
      <c r="L109" s="31">
        <f t="shared" si="12"/>
        <v>0</v>
      </c>
      <c r="M109" s="15">
        <f t="shared" si="13"/>
        <v>0</v>
      </c>
      <c r="N109" s="32">
        <f t="shared" si="15"/>
        <v>0</v>
      </c>
      <c r="O109" s="33">
        <f t="shared" si="14"/>
        <v>4913.5627876106491</v>
      </c>
    </row>
    <row r="110" spans="1:15" hidden="1">
      <c r="A110" t="str">
        <f t="shared" si="11"/>
        <v>dom</v>
      </c>
      <c r="B110" s="30">
        <v>43261</v>
      </c>
      <c r="C110">
        <v>395</v>
      </c>
      <c r="D110">
        <v>1</v>
      </c>
      <c r="E110">
        <v>1</v>
      </c>
      <c r="F110">
        <v>1500</v>
      </c>
      <c r="G110">
        <v>5</v>
      </c>
      <c r="H110">
        <v>1.68</v>
      </c>
      <c r="I110">
        <f t="shared" si="16"/>
        <v>1</v>
      </c>
      <c r="J110" t="str">
        <f t="shared" si="9"/>
        <v/>
      </c>
      <c r="K110" t="str">
        <f t="shared" si="10"/>
        <v/>
      </c>
      <c r="L110" s="31">
        <f t="shared" si="12"/>
        <v>1.6666666666666667</v>
      </c>
      <c r="M110" s="15">
        <f t="shared" si="13"/>
        <v>-8.7999999999999967E-2</v>
      </c>
      <c r="N110" s="32">
        <f t="shared" si="15"/>
        <v>0</v>
      </c>
      <c r="O110" s="33">
        <f t="shared" si="14"/>
        <v>4913.5627876106491</v>
      </c>
    </row>
    <row r="111" spans="1:15" hidden="1">
      <c r="A111" t="str">
        <f t="shared" si="11"/>
        <v>dom</v>
      </c>
      <c r="B111" s="30">
        <v>43261</v>
      </c>
      <c r="C111">
        <v>395</v>
      </c>
      <c r="D111">
        <v>2</v>
      </c>
      <c r="E111">
        <v>3</v>
      </c>
      <c r="F111">
        <v>1500</v>
      </c>
      <c r="G111">
        <v>5</v>
      </c>
      <c r="H111">
        <v>2.44</v>
      </c>
      <c r="I111" t="str">
        <f t="shared" si="16"/>
        <v/>
      </c>
      <c r="J111" t="str">
        <f t="shared" si="9"/>
        <v/>
      </c>
      <c r="K111" t="str">
        <f t="shared" si="10"/>
        <v/>
      </c>
      <c r="L111" s="31">
        <f t="shared" si="12"/>
        <v>0</v>
      </c>
      <c r="M111" s="15">
        <f t="shared" si="13"/>
        <v>0</v>
      </c>
      <c r="N111" s="32">
        <f t="shared" si="15"/>
        <v>0</v>
      </c>
      <c r="O111" s="33">
        <f t="shared" si="14"/>
        <v>4913.5627876106491</v>
      </c>
    </row>
    <row r="112" spans="1:15" hidden="1">
      <c r="A112" t="str">
        <f t="shared" si="11"/>
        <v>dom</v>
      </c>
      <c r="B112" s="30">
        <v>43261</v>
      </c>
      <c r="C112">
        <v>395</v>
      </c>
      <c r="D112">
        <v>3</v>
      </c>
      <c r="E112">
        <v>2</v>
      </c>
      <c r="F112">
        <v>1500</v>
      </c>
      <c r="G112">
        <v>5</v>
      </c>
      <c r="H112">
        <v>3.16</v>
      </c>
      <c r="I112" t="str">
        <f t="shared" si="16"/>
        <v/>
      </c>
      <c r="J112" t="str">
        <f t="shared" si="9"/>
        <v/>
      </c>
      <c r="K112" t="str">
        <f t="shared" si="10"/>
        <v/>
      </c>
      <c r="L112" s="31">
        <f t="shared" si="12"/>
        <v>0</v>
      </c>
      <c r="M112" s="15">
        <f t="shared" si="13"/>
        <v>0</v>
      </c>
      <c r="N112" s="32">
        <f t="shared" si="15"/>
        <v>0</v>
      </c>
      <c r="O112" s="33">
        <f t="shared" si="14"/>
        <v>4913.5627876106491</v>
      </c>
    </row>
    <row r="113" spans="1:15" hidden="1">
      <c r="A113" t="str">
        <f t="shared" si="11"/>
        <v>dom</v>
      </c>
      <c r="B113" s="30">
        <v>43261</v>
      </c>
      <c r="C113">
        <v>397</v>
      </c>
      <c r="D113">
        <v>1</v>
      </c>
      <c r="E113">
        <v>1</v>
      </c>
      <c r="F113">
        <v>1100</v>
      </c>
      <c r="G113">
        <v>8</v>
      </c>
      <c r="H113">
        <v>3.48</v>
      </c>
      <c r="I113">
        <f t="shared" si="16"/>
        <v>1</v>
      </c>
      <c r="J113" t="str">
        <f t="shared" si="9"/>
        <v/>
      </c>
      <c r="K113" t="str">
        <f t="shared" si="10"/>
        <v/>
      </c>
      <c r="L113" s="31">
        <f t="shared" si="12"/>
        <v>2.6666666666666665</v>
      </c>
      <c r="M113" s="15">
        <f t="shared" si="13"/>
        <v>6.5000000000000002E-2</v>
      </c>
      <c r="N113" s="32">
        <f t="shared" si="15"/>
        <v>319.38158119469222</v>
      </c>
      <c r="O113" s="33">
        <f t="shared" si="14"/>
        <v>5765.2470041298284</v>
      </c>
    </row>
    <row r="114" spans="1:15" hidden="1">
      <c r="A114" t="str">
        <f t="shared" si="11"/>
        <v>dom</v>
      </c>
      <c r="B114" s="30">
        <v>43261</v>
      </c>
      <c r="C114">
        <v>397</v>
      </c>
      <c r="D114">
        <v>2</v>
      </c>
      <c r="E114">
        <v>5</v>
      </c>
      <c r="F114">
        <v>1100</v>
      </c>
      <c r="G114">
        <v>8</v>
      </c>
      <c r="H114">
        <v>3.61</v>
      </c>
      <c r="I114" t="str">
        <f t="shared" si="16"/>
        <v/>
      </c>
      <c r="J114" t="str">
        <f t="shared" si="9"/>
        <v/>
      </c>
      <c r="K114" t="str">
        <f t="shared" si="10"/>
        <v/>
      </c>
      <c r="L114" s="31">
        <f t="shared" si="12"/>
        <v>0</v>
      </c>
      <c r="M114" s="15">
        <f t="shared" si="13"/>
        <v>0</v>
      </c>
      <c r="N114" s="32">
        <f t="shared" si="15"/>
        <v>0</v>
      </c>
      <c r="O114" s="33">
        <f t="shared" si="14"/>
        <v>5765.2470041298284</v>
      </c>
    </row>
    <row r="115" spans="1:15" hidden="1">
      <c r="A115" t="str">
        <f t="shared" si="11"/>
        <v>dom</v>
      </c>
      <c r="B115" s="30">
        <v>43261</v>
      </c>
      <c r="C115">
        <v>397</v>
      </c>
      <c r="D115">
        <v>3</v>
      </c>
      <c r="E115">
        <v>3</v>
      </c>
      <c r="F115">
        <v>1100</v>
      </c>
      <c r="G115">
        <v>8</v>
      </c>
      <c r="H115">
        <v>3.86</v>
      </c>
      <c r="I115" t="str">
        <f t="shared" si="16"/>
        <v/>
      </c>
      <c r="J115" t="str">
        <f t="shared" si="9"/>
        <v/>
      </c>
      <c r="K115" t="str">
        <f t="shared" si="10"/>
        <v/>
      </c>
      <c r="L115" s="31">
        <f t="shared" si="12"/>
        <v>0</v>
      </c>
      <c r="M115" s="15">
        <f t="shared" si="13"/>
        <v>0</v>
      </c>
      <c r="N115" s="32">
        <f t="shared" si="15"/>
        <v>0</v>
      </c>
      <c r="O115" s="33">
        <f t="shared" si="14"/>
        <v>5765.2470041298284</v>
      </c>
    </row>
    <row r="116" spans="1:15" hidden="1">
      <c r="A116" t="str">
        <f t="shared" si="11"/>
        <v>dom</v>
      </c>
      <c r="B116" s="30">
        <v>43261</v>
      </c>
      <c r="C116">
        <v>398</v>
      </c>
      <c r="D116">
        <v>1</v>
      </c>
      <c r="E116">
        <v>1</v>
      </c>
      <c r="F116">
        <v>1300</v>
      </c>
      <c r="G116">
        <v>5</v>
      </c>
      <c r="H116">
        <v>2.84</v>
      </c>
      <c r="I116">
        <f t="shared" si="16"/>
        <v>1</v>
      </c>
      <c r="J116" t="str">
        <f t="shared" si="9"/>
        <v/>
      </c>
      <c r="K116" t="str">
        <f t="shared" si="10"/>
        <v/>
      </c>
      <c r="L116" s="31">
        <f t="shared" si="12"/>
        <v>1.6666666666666667</v>
      </c>
      <c r="M116" s="15">
        <f t="shared" si="13"/>
        <v>-8.7999999999999967E-2</v>
      </c>
      <c r="N116" s="32">
        <f t="shared" si="15"/>
        <v>0</v>
      </c>
      <c r="O116" s="33">
        <f t="shared" si="14"/>
        <v>5765.2470041298284</v>
      </c>
    </row>
    <row r="117" spans="1:15" hidden="1">
      <c r="A117" t="str">
        <f t="shared" si="11"/>
        <v>dom</v>
      </c>
      <c r="B117" s="30">
        <v>43261</v>
      </c>
      <c r="C117">
        <v>398</v>
      </c>
      <c r="D117">
        <v>2</v>
      </c>
      <c r="E117">
        <v>3</v>
      </c>
      <c r="F117">
        <v>1300</v>
      </c>
      <c r="G117">
        <v>5</v>
      </c>
      <c r="H117">
        <v>4.03</v>
      </c>
      <c r="I117" t="str">
        <f t="shared" si="16"/>
        <v/>
      </c>
      <c r="J117" t="str">
        <f t="shared" si="9"/>
        <v/>
      </c>
      <c r="K117" t="str">
        <f t="shared" si="10"/>
        <v/>
      </c>
      <c r="L117" s="31">
        <f t="shared" si="12"/>
        <v>0</v>
      </c>
      <c r="M117" s="15">
        <f t="shared" si="13"/>
        <v>0</v>
      </c>
      <c r="N117" s="32">
        <f t="shared" si="15"/>
        <v>0</v>
      </c>
      <c r="O117" s="33">
        <f t="shared" si="14"/>
        <v>5765.2470041298284</v>
      </c>
    </row>
    <row r="118" spans="1:15" hidden="1">
      <c r="A118" t="str">
        <f t="shared" si="11"/>
        <v>dom</v>
      </c>
      <c r="B118" s="30">
        <v>43261</v>
      </c>
      <c r="C118">
        <v>398</v>
      </c>
      <c r="D118">
        <v>3</v>
      </c>
      <c r="E118">
        <v>4</v>
      </c>
      <c r="F118">
        <v>1300</v>
      </c>
      <c r="G118">
        <v>5</v>
      </c>
      <c r="H118">
        <v>5.16</v>
      </c>
      <c r="I118" t="str">
        <f t="shared" si="16"/>
        <v/>
      </c>
      <c r="J118" t="str">
        <f t="shared" si="9"/>
        <v/>
      </c>
      <c r="K118" t="str">
        <f t="shared" si="10"/>
        <v/>
      </c>
      <c r="L118" s="31">
        <f t="shared" si="12"/>
        <v>0</v>
      </c>
      <c r="M118" s="15">
        <f t="shared" si="13"/>
        <v>0</v>
      </c>
      <c r="N118" s="32">
        <f t="shared" si="15"/>
        <v>0</v>
      </c>
      <c r="O118" s="33">
        <f t="shared" si="14"/>
        <v>5765.2470041298284</v>
      </c>
    </row>
    <row r="119" spans="1:15" hidden="1">
      <c r="A119" t="str">
        <f t="shared" si="11"/>
        <v>dom</v>
      </c>
      <c r="B119" s="30">
        <v>43261</v>
      </c>
      <c r="C119">
        <v>399</v>
      </c>
      <c r="D119">
        <v>1</v>
      </c>
      <c r="E119">
        <v>8</v>
      </c>
      <c r="F119">
        <v>1500</v>
      </c>
      <c r="G119">
        <v>10</v>
      </c>
      <c r="H119">
        <v>2.29</v>
      </c>
      <c r="I119" t="str">
        <f t="shared" si="16"/>
        <v/>
      </c>
      <c r="J119" t="str">
        <f t="shared" si="9"/>
        <v/>
      </c>
      <c r="K119" t="str">
        <f t="shared" si="10"/>
        <v/>
      </c>
      <c r="L119" s="31">
        <f t="shared" si="12"/>
        <v>3.3333333333333335</v>
      </c>
      <c r="M119" s="15">
        <f t="shared" si="13"/>
        <v>0.11600000000000001</v>
      </c>
      <c r="N119" s="32">
        <f t="shared" si="15"/>
        <v>-668.76865247906017</v>
      </c>
      <c r="O119" s="33">
        <f t="shared" si="14"/>
        <v>5096.4783516507687</v>
      </c>
    </row>
    <row r="120" spans="1:15" hidden="1">
      <c r="A120" t="str">
        <f t="shared" si="11"/>
        <v>dom</v>
      </c>
      <c r="B120" s="30">
        <v>43261</v>
      </c>
      <c r="C120">
        <v>399</v>
      </c>
      <c r="D120">
        <v>2</v>
      </c>
      <c r="E120">
        <v>5</v>
      </c>
      <c r="F120">
        <v>1500</v>
      </c>
      <c r="G120">
        <v>10</v>
      </c>
      <c r="H120">
        <v>2.66</v>
      </c>
      <c r="I120" t="str">
        <f t="shared" si="16"/>
        <v/>
      </c>
      <c r="J120" t="str">
        <f t="shared" si="9"/>
        <v/>
      </c>
      <c r="K120" t="str">
        <f t="shared" si="10"/>
        <v/>
      </c>
      <c r="L120" s="31">
        <f t="shared" si="12"/>
        <v>0</v>
      </c>
      <c r="M120" s="15">
        <f t="shared" si="13"/>
        <v>0</v>
      </c>
      <c r="N120" s="32">
        <f t="shared" si="15"/>
        <v>0</v>
      </c>
      <c r="O120" s="33">
        <f t="shared" si="14"/>
        <v>5096.4783516507687</v>
      </c>
    </row>
    <row r="121" spans="1:15" hidden="1">
      <c r="A121" t="str">
        <f t="shared" si="11"/>
        <v>dom</v>
      </c>
      <c r="B121" s="30">
        <v>43261</v>
      </c>
      <c r="C121">
        <v>399</v>
      </c>
      <c r="D121">
        <v>3</v>
      </c>
      <c r="E121">
        <v>2</v>
      </c>
      <c r="F121">
        <v>1500</v>
      </c>
      <c r="G121">
        <v>10</v>
      </c>
      <c r="H121">
        <v>2.69</v>
      </c>
      <c r="I121" t="str">
        <f t="shared" si="16"/>
        <v/>
      </c>
      <c r="J121" t="str">
        <f t="shared" si="9"/>
        <v/>
      </c>
      <c r="K121" t="str">
        <f t="shared" si="10"/>
        <v/>
      </c>
      <c r="L121" s="31">
        <f t="shared" si="12"/>
        <v>0</v>
      </c>
      <c r="M121" s="15">
        <f t="shared" si="13"/>
        <v>0</v>
      </c>
      <c r="N121" s="32">
        <f t="shared" si="15"/>
        <v>0</v>
      </c>
      <c r="O121" s="33">
        <f t="shared" si="14"/>
        <v>5096.4783516507687</v>
      </c>
    </row>
    <row r="122" spans="1:15" hidden="1">
      <c r="A122" t="str">
        <f t="shared" si="11"/>
        <v>dom</v>
      </c>
      <c r="B122" s="30">
        <v>43261</v>
      </c>
      <c r="C122">
        <v>400</v>
      </c>
      <c r="D122">
        <v>1</v>
      </c>
      <c r="E122">
        <v>1</v>
      </c>
      <c r="F122">
        <v>1400</v>
      </c>
      <c r="G122">
        <v>8</v>
      </c>
      <c r="H122">
        <v>3.06</v>
      </c>
      <c r="I122">
        <f t="shared" si="16"/>
        <v>1</v>
      </c>
      <c r="J122" t="str">
        <f t="shared" si="9"/>
        <v/>
      </c>
      <c r="K122" t="str">
        <f t="shared" si="10"/>
        <v/>
      </c>
      <c r="L122" s="31">
        <f t="shared" si="12"/>
        <v>2.6666666666666665</v>
      </c>
      <c r="M122" s="15">
        <f t="shared" si="13"/>
        <v>6.5000000000000002E-2</v>
      </c>
      <c r="N122" s="32">
        <f t="shared" si="15"/>
        <v>331.27109285729995</v>
      </c>
      <c r="O122" s="33">
        <f t="shared" si="14"/>
        <v>5979.867932603569</v>
      </c>
    </row>
    <row r="123" spans="1:15" hidden="1">
      <c r="A123" t="str">
        <f t="shared" si="11"/>
        <v>dom</v>
      </c>
      <c r="B123" s="30">
        <v>43261</v>
      </c>
      <c r="C123">
        <v>400</v>
      </c>
      <c r="D123">
        <v>2</v>
      </c>
      <c r="E123">
        <v>2</v>
      </c>
      <c r="F123">
        <v>1400</v>
      </c>
      <c r="G123">
        <v>8</v>
      </c>
      <c r="H123">
        <v>3.65</v>
      </c>
      <c r="I123" t="str">
        <f t="shared" si="16"/>
        <v/>
      </c>
      <c r="J123" t="str">
        <f t="shared" si="9"/>
        <v/>
      </c>
      <c r="K123" t="str">
        <f t="shared" si="10"/>
        <v/>
      </c>
      <c r="L123" s="31">
        <f t="shared" si="12"/>
        <v>0</v>
      </c>
      <c r="M123" s="15">
        <f t="shared" si="13"/>
        <v>0</v>
      </c>
      <c r="N123" s="32">
        <f t="shared" si="15"/>
        <v>0</v>
      </c>
      <c r="O123" s="33">
        <f t="shared" si="14"/>
        <v>5979.867932603569</v>
      </c>
    </row>
    <row r="124" spans="1:15" hidden="1">
      <c r="A124" t="str">
        <f t="shared" si="11"/>
        <v>dom</v>
      </c>
      <c r="B124" s="30">
        <v>43261</v>
      </c>
      <c r="C124">
        <v>400</v>
      </c>
      <c r="D124">
        <v>3</v>
      </c>
      <c r="E124">
        <v>5</v>
      </c>
      <c r="F124">
        <v>1400</v>
      </c>
      <c r="G124">
        <v>8</v>
      </c>
      <c r="H124">
        <v>4.34</v>
      </c>
      <c r="I124" t="str">
        <f t="shared" si="16"/>
        <v/>
      </c>
      <c r="J124" t="str">
        <f t="shared" si="9"/>
        <v/>
      </c>
      <c r="K124" t="str">
        <f t="shared" si="10"/>
        <v/>
      </c>
      <c r="L124" s="31">
        <f t="shared" si="12"/>
        <v>0</v>
      </c>
      <c r="M124" s="15">
        <f t="shared" si="13"/>
        <v>0</v>
      </c>
      <c r="N124" s="32">
        <f t="shared" si="15"/>
        <v>0</v>
      </c>
      <c r="O124" s="33">
        <f t="shared" si="14"/>
        <v>5979.867932603569</v>
      </c>
    </row>
    <row r="125" spans="1:15" hidden="1">
      <c r="A125" t="str">
        <f t="shared" si="11"/>
        <v>dom</v>
      </c>
      <c r="B125" s="30">
        <v>43268</v>
      </c>
      <c r="C125">
        <v>402</v>
      </c>
      <c r="D125">
        <v>1</v>
      </c>
      <c r="E125">
        <v>3</v>
      </c>
      <c r="F125">
        <v>1100</v>
      </c>
      <c r="G125">
        <v>7</v>
      </c>
      <c r="H125">
        <v>2.69</v>
      </c>
      <c r="I125" t="str">
        <f t="shared" si="16"/>
        <v/>
      </c>
      <c r="J125" t="str">
        <f t="shared" si="9"/>
        <v/>
      </c>
      <c r="K125" t="str">
        <f t="shared" si="10"/>
        <v/>
      </c>
      <c r="L125" s="31">
        <f t="shared" si="12"/>
        <v>2.3333333333333335</v>
      </c>
      <c r="M125" s="15">
        <f t="shared" si="13"/>
        <v>2.8571428571428612E-2</v>
      </c>
      <c r="N125" s="32">
        <f t="shared" si="15"/>
        <v>-170.85336950295937</v>
      </c>
      <c r="O125" s="33">
        <f t="shared" si="14"/>
        <v>5809.0145631006098</v>
      </c>
    </row>
    <row r="126" spans="1:15" hidden="1">
      <c r="A126" t="str">
        <f t="shared" si="11"/>
        <v>dom</v>
      </c>
      <c r="B126" s="30">
        <v>43268</v>
      </c>
      <c r="C126">
        <v>402</v>
      </c>
      <c r="D126">
        <v>2</v>
      </c>
      <c r="E126">
        <v>5</v>
      </c>
      <c r="F126">
        <v>1100</v>
      </c>
      <c r="G126">
        <v>7</v>
      </c>
      <c r="H126">
        <v>4.49</v>
      </c>
      <c r="I126" t="str">
        <f t="shared" si="16"/>
        <v/>
      </c>
      <c r="J126" t="str">
        <f t="shared" si="9"/>
        <v/>
      </c>
      <c r="K126" t="str">
        <f t="shared" si="10"/>
        <v/>
      </c>
      <c r="L126" s="31">
        <f t="shared" si="12"/>
        <v>0</v>
      </c>
      <c r="M126" s="15">
        <f t="shared" si="13"/>
        <v>0</v>
      </c>
      <c r="N126" s="32">
        <f t="shared" si="15"/>
        <v>0</v>
      </c>
      <c r="O126" s="33">
        <f t="shared" si="14"/>
        <v>5809.0145631006098</v>
      </c>
    </row>
    <row r="127" spans="1:15" hidden="1">
      <c r="A127" t="str">
        <f t="shared" si="11"/>
        <v>dom</v>
      </c>
      <c r="B127" s="30">
        <v>43268</v>
      </c>
      <c r="C127">
        <v>402</v>
      </c>
      <c r="D127">
        <v>3</v>
      </c>
      <c r="E127">
        <v>2</v>
      </c>
      <c r="F127">
        <v>1100</v>
      </c>
      <c r="G127">
        <v>7</v>
      </c>
      <c r="H127">
        <v>4.63</v>
      </c>
      <c r="I127" t="str">
        <f t="shared" si="16"/>
        <v/>
      </c>
      <c r="J127" t="str">
        <f t="shared" si="9"/>
        <v/>
      </c>
      <c r="K127" t="str">
        <f t="shared" si="10"/>
        <v/>
      </c>
      <c r="L127" s="31">
        <f t="shared" si="12"/>
        <v>0</v>
      </c>
      <c r="M127" s="15">
        <f t="shared" si="13"/>
        <v>0</v>
      </c>
      <c r="N127" s="32">
        <f t="shared" si="15"/>
        <v>0</v>
      </c>
      <c r="O127" s="33">
        <f t="shared" si="14"/>
        <v>5809.0145631006098</v>
      </c>
    </row>
    <row r="128" spans="1:15" hidden="1">
      <c r="A128" t="str">
        <f t="shared" si="11"/>
        <v>dom</v>
      </c>
      <c r="B128" s="30">
        <v>43268</v>
      </c>
      <c r="C128">
        <v>404</v>
      </c>
      <c r="D128">
        <v>1</v>
      </c>
      <c r="E128">
        <v>1</v>
      </c>
      <c r="F128">
        <v>1400</v>
      </c>
      <c r="G128">
        <v>9</v>
      </c>
      <c r="H128">
        <v>2.9</v>
      </c>
      <c r="I128">
        <f t="shared" si="16"/>
        <v>1</v>
      </c>
      <c r="J128" t="str">
        <f t="shared" si="9"/>
        <v/>
      </c>
      <c r="K128" t="str">
        <f t="shared" si="10"/>
        <v/>
      </c>
      <c r="L128" s="31">
        <f t="shared" si="12"/>
        <v>3</v>
      </c>
      <c r="M128" s="15">
        <f t="shared" si="13"/>
        <v>9.3333333333333338E-2</v>
      </c>
      <c r="N128" s="32">
        <f t="shared" si="15"/>
        <v>542.17469255605693</v>
      </c>
      <c r="O128" s="33">
        <f t="shared" si="14"/>
        <v>7435.5386407687811</v>
      </c>
    </row>
    <row r="129" spans="1:15" hidden="1">
      <c r="A129" t="str">
        <f t="shared" si="11"/>
        <v>dom</v>
      </c>
      <c r="B129" s="30">
        <v>43268</v>
      </c>
      <c r="C129">
        <v>404</v>
      </c>
      <c r="D129">
        <v>2</v>
      </c>
      <c r="E129">
        <v>9</v>
      </c>
      <c r="F129">
        <v>1400</v>
      </c>
      <c r="G129">
        <v>9</v>
      </c>
      <c r="H129">
        <v>3.11</v>
      </c>
      <c r="I129" t="str">
        <f t="shared" si="16"/>
        <v/>
      </c>
      <c r="J129" t="str">
        <f t="shared" si="9"/>
        <v/>
      </c>
      <c r="K129" t="str">
        <f t="shared" si="10"/>
        <v/>
      </c>
      <c r="L129" s="31">
        <f t="shared" si="12"/>
        <v>0</v>
      </c>
      <c r="M129" s="15">
        <f t="shared" si="13"/>
        <v>0</v>
      </c>
      <c r="N129" s="32">
        <f t="shared" si="15"/>
        <v>0</v>
      </c>
      <c r="O129" s="33">
        <f t="shared" si="14"/>
        <v>7435.5386407687811</v>
      </c>
    </row>
    <row r="130" spans="1:15" hidden="1">
      <c r="A130" t="str">
        <f t="shared" si="11"/>
        <v>dom</v>
      </c>
      <c r="B130" s="30">
        <v>43268</v>
      </c>
      <c r="C130">
        <v>404</v>
      </c>
      <c r="D130">
        <v>3</v>
      </c>
      <c r="E130">
        <v>6</v>
      </c>
      <c r="F130">
        <v>1400</v>
      </c>
      <c r="G130">
        <v>9</v>
      </c>
      <c r="H130">
        <v>3.16</v>
      </c>
      <c r="I130" t="str">
        <f t="shared" si="16"/>
        <v/>
      </c>
      <c r="J130" t="str">
        <f t="shared" si="9"/>
        <v/>
      </c>
      <c r="K130" t="str">
        <f t="shared" si="10"/>
        <v/>
      </c>
      <c r="L130" s="31">
        <f t="shared" si="12"/>
        <v>0</v>
      </c>
      <c r="M130" s="15">
        <f t="shared" si="13"/>
        <v>0</v>
      </c>
      <c r="N130" s="32">
        <f t="shared" si="15"/>
        <v>0</v>
      </c>
      <c r="O130" s="33">
        <f t="shared" si="14"/>
        <v>7435.5386407687811</v>
      </c>
    </row>
    <row r="131" spans="1:15" hidden="1">
      <c r="A131" t="str">
        <f t="shared" si="11"/>
        <v>dom</v>
      </c>
      <c r="B131" s="30">
        <v>43268</v>
      </c>
      <c r="C131">
        <v>405</v>
      </c>
      <c r="D131">
        <v>1</v>
      </c>
      <c r="E131">
        <v>3</v>
      </c>
      <c r="F131">
        <v>2000</v>
      </c>
      <c r="G131">
        <v>4</v>
      </c>
      <c r="H131">
        <v>2.38</v>
      </c>
      <c r="I131" t="str">
        <f t="shared" si="16"/>
        <v/>
      </c>
      <c r="J131" t="str">
        <f t="shared" si="9"/>
        <v/>
      </c>
      <c r="K131" t="str">
        <f t="shared" si="10"/>
        <v/>
      </c>
      <c r="L131" s="31">
        <f t="shared" si="12"/>
        <v>0</v>
      </c>
      <c r="M131" s="15">
        <f t="shared" si="13"/>
        <v>0</v>
      </c>
      <c r="N131" s="32">
        <f t="shared" si="15"/>
        <v>0</v>
      </c>
      <c r="O131" s="33">
        <f t="shared" si="14"/>
        <v>7435.5386407687811</v>
      </c>
    </row>
    <row r="132" spans="1:15" hidden="1">
      <c r="A132" t="str">
        <f t="shared" si="11"/>
        <v>dom</v>
      </c>
      <c r="B132" s="30">
        <v>43268</v>
      </c>
      <c r="C132">
        <v>405</v>
      </c>
      <c r="D132">
        <v>2</v>
      </c>
      <c r="E132">
        <v>2</v>
      </c>
      <c r="F132">
        <v>2000</v>
      </c>
      <c r="G132">
        <v>4</v>
      </c>
      <c r="H132">
        <v>2.46</v>
      </c>
      <c r="I132" t="str">
        <f t="shared" si="16"/>
        <v/>
      </c>
      <c r="J132" t="str">
        <f t="shared" si="9"/>
        <v/>
      </c>
      <c r="K132" t="str">
        <f t="shared" si="10"/>
        <v/>
      </c>
      <c r="L132" s="31">
        <f t="shared" si="12"/>
        <v>0</v>
      </c>
      <c r="M132" s="15">
        <f t="shared" si="13"/>
        <v>0</v>
      </c>
      <c r="N132" s="32">
        <f t="shared" si="15"/>
        <v>0</v>
      </c>
      <c r="O132" s="33">
        <f t="shared" si="14"/>
        <v>7435.5386407687811</v>
      </c>
    </row>
    <row r="133" spans="1:15" hidden="1">
      <c r="A133" t="str">
        <f t="shared" si="11"/>
        <v>dom</v>
      </c>
      <c r="B133" s="30">
        <v>43268</v>
      </c>
      <c r="C133">
        <v>405</v>
      </c>
      <c r="D133">
        <v>3</v>
      </c>
      <c r="E133">
        <v>1</v>
      </c>
      <c r="F133">
        <v>2000</v>
      </c>
      <c r="G133">
        <v>4</v>
      </c>
      <c r="H133">
        <v>2.74</v>
      </c>
      <c r="I133" t="str">
        <f t="shared" si="16"/>
        <v/>
      </c>
      <c r="J133" t="str">
        <f t="shared" ref="J133:J196" si="17">IF(AND(D133=2,E133=1),1,"")</f>
        <v/>
      </c>
      <c r="K133">
        <f t="shared" ref="K133:K196" si="18">IF(AND(D133=3,E133=1),1,"")</f>
        <v>1</v>
      </c>
      <c r="L133" s="31">
        <f t="shared" si="12"/>
        <v>0</v>
      </c>
      <c r="M133" s="15">
        <f t="shared" si="13"/>
        <v>0</v>
      </c>
      <c r="N133" s="32">
        <f t="shared" si="15"/>
        <v>0</v>
      </c>
      <c r="O133" s="33">
        <f t="shared" si="14"/>
        <v>7435.5386407687811</v>
      </c>
    </row>
    <row r="134" spans="1:15" hidden="1">
      <c r="A134" t="str">
        <f t="shared" ref="A134:A197" si="19">TEXT(B134,"ddd")</f>
        <v>dom</v>
      </c>
      <c r="B134" s="30">
        <v>43268</v>
      </c>
      <c r="C134">
        <v>406</v>
      </c>
      <c r="D134">
        <v>1</v>
      </c>
      <c r="E134">
        <v>6</v>
      </c>
      <c r="F134">
        <v>1400</v>
      </c>
      <c r="G134">
        <v>9</v>
      </c>
      <c r="H134">
        <v>2.74</v>
      </c>
      <c r="I134" t="str">
        <f t="shared" si="16"/>
        <v/>
      </c>
      <c r="J134" t="str">
        <f t="shared" si="17"/>
        <v/>
      </c>
      <c r="K134" t="str">
        <f t="shared" si="18"/>
        <v/>
      </c>
      <c r="L134" s="31">
        <f t="shared" ref="L134:L197" si="20">IF(AND(D134&lt;=$K$3,G134&gt;4),(G134/3),0)</f>
        <v>3</v>
      </c>
      <c r="M134" s="15">
        <f t="shared" ref="M134:M197" si="21">IF(L134&gt;0,(($K$2*L134-(1-$K$2))/L134),0)</f>
        <v>9.3333333333333338E-2</v>
      </c>
      <c r="N134" s="32">
        <f t="shared" si="15"/>
        <v>-693.98360647175298</v>
      </c>
      <c r="O134" s="33">
        <f t="shared" ref="O134:O197" si="22">IF(M134&gt;0,IF(N134&gt;0,O133*(1+L134*M134),O133*(1-M134)),O133)</f>
        <v>6741.5550342970282</v>
      </c>
    </row>
    <row r="135" spans="1:15" hidden="1">
      <c r="A135" t="str">
        <f t="shared" si="19"/>
        <v>dom</v>
      </c>
      <c r="B135" s="30">
        <v>43268</v>
      </c>
      <c r="C135">
        <v>406</v>
      </c>
      <c r="D135">
        <v>2</v>
      </c>
      <c r="E135">
        <v>7</v>
      </c>
      <c r="F135">
        <v>1400</v>
      </c>
      <c r="G135">
        <v>9</v>
      </c>
      <c r="H135">
        <v>3.36</v>
      </c>
      <c r="I135" t="str">
        <f t="shared" si="16"/>
        <v/>
      </c>
      <c r="J135" t="str">
        <f t="shared" si="17"/>
        <v/>
      </c>
      <c r="K135" t="str">
        <f t="shared" si="18"/>
        <v/>
      </c>
      <c r="L135" s="31">
        <f t="shared" si="20"/>
        <v>0</v>
      </c>
      <c r="M135" s="15">
        <f t="shared" si="21"/>
        <v>0</v>
      </c>
      <c r="N135" s="32">
        <f t="shared" ref="N135:N198" si="23">IF(M135&gt;0,IF(OR(AND(D135=1,I135=1),AND(D135=2,J135=1),AND(D135=3,K135=1)),M135,-M135)*O134,0)</f>
        <v>0</v>
      </c>
      <c r="O135" s="33">
        <f t="shared" si="22"/>
        <v>6741.5550342970282</v>
      </c>
    </row>
    <row r="136" spans="1:15" hidden="1">
      <c r="A136" t="str">
        <f t="shared" si="19"/>
        <v>dom</v>
      </c>
      <c r="B136" s="30">
        <v>43268</v>
      </c>
      <c r="C136">
        <v>406</v>
      </c>
      <c r="D136">
        <v>3</v>
      </c>
      <c r="E136">
        <v>1</v>
      </c>
      <c r="F136">
        <v>1400</v>
      </c>
      <c r="G136">
        <v>9</v>
      </c>
      <c r="H136">
        <v>4.12</v>
      </c>
      <c r="I136" t="str">
        <f t="shared" si="16"/>
        <v/>
      </c>
      <c r="J136" t="str">
        <f t="shared" si="17"/>
        <v/>
      </c>
      <c r="K136">
        <f t="shared" si="18"/>
        <v>1</v>
      </c>
      <c r="L136" s="31">
        <f t="shared" si="20"/>
        <v>0</v>
      </c>
      <c r="M136" s="15">
        <f t="shared" si="21"/>
        <v>0</v>
      </c>
      <c r="N136" s="32">
        <f t="shared" si="23"/>
        <v>0</v>
      </c>
      <c r="O136" s="33">
        <f t="shared" si="22"/>
        <v>6741.5550342970282</v>
      </c>
    </row>
    <row r="137" spans="1:15" hidden="1">
      <c r="A137" t="str">
        <f t="shared" si="19"/>
        <v>dom</v>
      </c>
      <c r="B137" s="30">
        <v>43268</v>
      </c>
      <c r="C137">
        <v>407</v>
      </c>
      <c r="D137">
        <v>1</v>
      </c>
      <c r="E137">
        <v>4</v>
      </c>
      <c r="F137">
        <v>1800</v>
      </c>
      <c r="G137">
        <v>5</v>
      </c>
      <c r="H137">
        <v>2.0299999999999998</v>
      </c>
      <c r="I137" t="str">
        <f t="shared" si="16"/>
        <v/>
      </c>
      <c r="J137" t="str">
        <f t="shared" si="17"/>
        <v/>
      </c>
      <c r="K137" t="str">
        <f t="shared" si="18"/>
        <v/>
      </c>
      <c r="L137" s="31">
        <f t="shared" si="20"/>
        <v>1.6666666666666667</v>
      </c>
      <c r="M137" s="15">
        <f t="shared" si="21"/>
        <v>-8.7999999999999967E-2</v>
      </c>
      <c r="N137" s="32">
        <f t="shared" si="23"/>
        <v>0</v>
      </c>
      <c r="O137" s="33">
        <f t="shared" si="22"/>
        <v>6741.5550342970282</v>
      </c>
    </row>
    <row r="138" spans="1:15" hidden="1">
      <c r="A138" t="str">
        <f t="shared" si="19"/>
        <v>dom</v>
      </c>
      <c r="B138" s="30">
        <v>43268</v>
      </c>
      <c r="C138">
        <v>407</v>
      </c>
      <c r="D138">
        <v>2</v>
      </c>
      <c r="E138">
        <v>2</v>
      </c>
      <c r="F138">
        <v>1800</v>
      </c>
      <c r="G138">
        <v>5</v>
      </c>
      <c r="H138">
        <v>2.41</v>
      </c>
      <c r="I138" t="str">
        <f t="shared" si="16"/>
        <v/>
      </c>
      <c r="J138" t="str">
        <f t="shared" si="17"/>
        <v/>
      </c>
      <c r="K138" t="str">
        <f t="shared" si="18"/>
        <v/>
      </c>
      <c r="L138" s="31">
        <f t="shared" si="20"/>
        <v>0</v>
      </c>
      <c r="M138" s="15">
        <f t="shared" si="21"/>
        <v>0</v>
      </c>
      <c r="N138" s="32">
        <f t="shared" si="23"/>
        <v>0</v>
      </c>
      <c r="O138" s="33">
        <f t="shared" si="22"/>
        <v>6741.5550342970282</v>
      </c>
    </row>
    <row r="139" spans="1:15" hidden="1">
      <c r="A139" t="str">
        <f t="shared" si="19"/>
        <v>dom</v>
      </c>
      <c r="B139" s="30">
        <v>43268</v>
      </c>
      <c r="C139">
        <v>407</v>
      </c>
      <c r="D139">
        <v>3</v>
      </c>
      <c r="E139">
        <v>1</v>
      </c>
      <c r="F139">
        <v>1800</v>
      </c>
      <c r="G139">
        <v>5</v>
      </c>
      <c r="H139">
        <v>2.71</v>
      </c>
      <c r="I139" t="str">
        <f t="shared" si="16"/>
        <v/>
      </c>
      <c r="J139" t="str">
        <f t="shared" si="17"/>
        <v/>
      </c>
      <c r="K139">
        <f t="shared" si="18"/>
        <v>1</v>
      </c>
      <c r="L139" s="31">
        <f t="shared" si="20"/>
        <v>0</v>
      </c>
      <c r="M139" s="15">
        <f t="shared" si="21"/>
        <v>0</v>
      </c>
      <c r="N139" s="32">
        <f t="shared" si="23"/>
        <v>0</v>
      </c>
      <c r="O139" s="33">
        <f t="shared" si="22"/>
        <v>6741.5550342970282</v>
      </c>
    </row>
    <row r="140" spans="1:15" hidden="1">
      <c r="A140" t="str">
        <f t="shared" si="19"/>
        <v>dom</v>
      </c>
      <c r="B140" s="30">
        <v>43268</v>
      </c>
      <c r="C140">
        <v>408</v>
      </c>
      <c r="D140">
        <v>1</v>
      </c>
      <c r="E140">
        <v>2</v>
      </c>
      <c r="F140">
        <v>1300</v>
      </c>
      <c r="G140">
        <v>11</v>
      </c>
      <c r="H140">
        <v>2.69</v>
      </c>
      <c r="I140" t="str">
        <f t="shared" si="16"/>
        <v/>
      </c>
      <c r="J140" t="str">
        <f t="shared" si="17"/>
        <v/>
      </c>
      <c r="K140" t="str">
        <f t="shared" si="18"/>
        <v/>
      </c>
      <c r="L140" s="31">
        <f t="shared" si="20"/>
        <v>3.6666666666666665</v>
      </c>
      <c r="M140" s="15">
        <f t="shared" si="21"/>
        <v>0.13454545454545458</v>
      </c>
      <c r="N140" s="32">
        <f t="shared" si="23"/>
        <v>-907.04558643269127</v>
      </c>
      <c r="O140" s="33">
        <f t="shared" si="22"/>
        <v>5834.5094478643377</v>
      </c>
    </row>
    <row r="141" spans="1:15" hidden="1">
      <c r="A141" t="str">
        <f t="shared" si="19"/>
        <v>dom</v>
      </c>
      <c r="B141" s="30">
        <v>43268</v>
      </c>
      <c r="C141">
        <v>408</v>
      </c>
      <c r="D141">
        <v>2</v>
      </c>
      <c r="E141">
        <v>7</v>
      </c>
      <c r="F141">
        <v>1300</v>
      </c>
      <c r="G141">
        <v>11</v>
      </c>
      <c r="H141">
        <v>3.18</v>
      </c>
      <c r="I141" t="str">
        <f t="shared" si="16"/>
        <v/>
      </c>
      <c r="J141" t="str">
        <f t="shared" si="17"/>
        <v/>
      </c>
      <c r="K141" t="str">
        <f t="shared" si="18"/>
        <v/>
      </c>
      <c r="L141" s="31">
        <f t="shared" si="20"/>
        <v>0</v>
      </c>
      <c r="M141" s="15">
        <f t="shared" si="21"/>
        <v>0</v>
      </c>
      <c r="N141" s="32">
        <f t="shared" si="23"/>
        <v>0</v>
      </c>
      <c r="O141" s="33">
        <f t="shared" si="22"/>
        <v>5834.5094478643377</v>
      </c>
    </row>
    <row r="142" spans="1:15" hidden="1">
      <c r="A142" t="str">
        <f t="shared" si="19"/>
        <v>dom</v>
      </c>
      <c r="B142" s="30">
        <v>43268</v>
      </c>
      <c r="C142">
        <v>408</v>
      </c>
      <c r="D142">
        <v>3</v>
      </c>
      <c r="E142">
        <v>1</v>
      </c>
      <c r="F142">
        <v>1300</v>
      </c>
      <c r="G142">
        <v>11</v>
      </c>
      <c r="H142">
        <v>3.24</v>
      </c>
      <c r="I142" t="str">
        <f t="shared" si="16"/>
        <v/>
      </c>
      <c r="J142" t="str">
        <f t="shared" si="17"/>
        <v/>
      </c>
      <c r="K142">
        <f t="shared" si="18"/>
        <v>1</v>
      </c>
      <c r="L142" s="31">
        <f t="shared" si="20"/>
        <v>0</v>
      </c>
      <c r="M142" s="15">
        <f t="shared" si="21"/>
        <v>0</v>
      </c>
      <c r="N142" s="32">
        <f t="shared" si="23"/>
        <v>0</v>
      </c>
      <c r="O142" s="33">
        <f t="shared" si="22"/>
        <v>5834.5094478643377</v>
      </c>
    </row>
    <row r="143" spans="1:15" hidden="1">
      <c r="A143" t="str">
        <f t="shared" si="19"/>
        <v>dom</v>
      </c>
      <c r="B143" s="30">
        <v>43268</v>
      </c>
      <c r="C143">
        <v>410</v>
      </c>
      <c r="D143">
        <v>1</v>
      </c>
      <c r="E143">
        <v>9</v>
      </c>
      <c r="F143">
        <v>1300</v>
      </c>
      <c r="G143">
        <v>10</v>
      </c>
      <c r="H143">
        <v>2.58</v>
      </c>
      <c r="I143" t="str">
        <f t="shared" ref="I143:I206" si="24">IF(AND(D143=E143,E143=1),1,"")</f>
        <v/>
      </c>
      <c r="J143" t="str">
        <f t="shared" si="17"/>
        <v/>
      </c>
      <c r="K143" t="str">
        <f t="shared" si="18"/>
        <v/>
      </c>
      <c r="L143" s="31">
        <f t="shared" si="20"/>
        <v>3.3333333333333335</v>
      </c>
      <c r="M143" s="15">
        <f t="shared" si="21"/>
        <v>0.11600000000000001</v>
      </c>
      <c r="N143" s="32">
        <f t="shared" si="23"/>
        <v>-676.80309595226322</v>
      </c>
      <c r="O143" s="33">
        <f t="shared" si="22"/>
        <v>5157.7063519120748</v>
      </c>
    </row>
    <row r="144" spans="1:15" hidden="1">
      <c r="A144" t="str">
        <f t="shared" si="19"/>
        <v>dom</v>
      </c>
      <c r="B144" s="30">
        <v>43268</v>
      </c>
      <c r="C144">
        <v>410</v>
      </c>
      <c r="D144">
        <v>2</v>
      </c>
      <c r="E144">
        <v>6</v>
      </c>
      <c r="F144">
        <v>1300</v>
      </c>
      <c r="G144">
        <v>10</v>
      </c>
      <c r="H144">
        <v>2.66</v>
      </c>
      <c r="I144" t="str">
        <f t="shared" si="24"/>
        <v/>
      </c>
      <c r="J144" t="str">
        <f t="shared" si="17"/>
        <v/>
      </c>
      <c r="K144" t="str">
        <f t="shared" si="18"/>
        <v/>
      </c>
      <c r="L144" s="31">
        <f t="shared" si="20"/>
        <v>0</v>
      </c>
      <c r="M144" s="15">
        <f t="shared" si="21"/>
        <v>0</v>
      </c>
      <c r="N144" s="32">
        <f t="shared" si="23"/>
        <v>0</v>
      </c>
      <c r="O144" s="33">
        <f t="shared" si="22"/>
        <v>5157.7063519120748</v>
      </c>
    </row>
    <row r="145" spans="1:15" hidden="1">
      <c r="A145" t="str">
        <f t="shared" si="19"/>
        <v>dom</v>
      </c>
      <c r="B145" s="30">
        <v>43268</v>
      </c>
      <c r="C145">
        <v>410</v>
      </c>
      <c r="D145">
        <v>3</v>
      </c>
      <c r="E145">
        <v>5</v>
      </c>
      <c r="F145">
        <v>1300</v>
      </c>
      <c r="G145">
        <v>10</v>
      </c>
      <c r="H145">
        <v>4.1100000000000003</v>
      </c>
      <c r="I145" t="str">
        <f t="shared" si="24"/>
        <v/>
      </c>
      <c r="J145" t="str">
        <f t="shared" si="17"/>
        <v/>
      </c>
      <c r="K145" t="str">
        <f t="shared" si="18"/>
        <v/>
      </c>
      <c r="L145" s="31">
        <f t="shared" si="20"/>
        <v>0</v>
      </c>
      <c r="M145" s="15">
        <f t="shared" si="21"/>
        <v>0</v>
      </c>
      <c r="N145" s="32">
        <f t="shared" si="23"/>
        <v>0</v>
      </c>
      <c r="O145" s="33">
        <f t="shared" si="22"/>
        <v>5157.7063519120748</v>
      </c>
    </row>
    <row r="146" spans="1:15" hidden="1">
      <c r="A146" t="str">
        <f t="shared" si="19"/>
        <v>dom</v>
      </c>
      <c r="B146" s="30">
        <v>43268</v>
      </c>
      <c r="C146">
        <v>411</v>
      </c>
      <c r="D146">
        <v>1</v>
      </c>
      <c r="E146">
        <v>2</v>
      </c>
      <c r="F146">
        <v>800</v>
      </c>
      <c r="G146">
        <v>11</v>
      </c>
      <c r="H146">
        <v>2.04</v>
      </c>
      <c r="I146" t="str">
        <f t="shared" si="24"/>
        <v/>
      </c>
      <c r="J146" t="str">
        <f t="shared" si="17"/>
        <v/>
      </c>
      <c r="K146" t="str">
        <f t="shared" si="18"/>
        <v/>
      </c>
      <c r="L146" s="31">
        <f t="shared" si="20"/>
        <v>3.6666666666666665</v>
      </c>
      <c r="M146" s="15">
        <f t="shared" si="21"/>
        <v>0.13454545454545458</v>
      </c>
      <c r="N146" s="32">
        <f t="shared" si="23"/>
        <v>-693.94594552998842</v>
      </c>
      <c r="O146" s="33">
        <f t="shared" si="22"/>
        <v>4463.7604063820863</v>
      </c>
    </row>
    <row r="147" spans="1:15" hidden="1">
      <c r="A147" t="str">
        <f t="shared" si="19"/>
        <v>dom</v>
      </c>
      <c r="B147" s="30">
        <v>43268</v>
      </c>
      <c r="C147">
        <v>411</v>
      </c>
      <c r="D147">
        <v>2</v>
      </c>
      <c r="E147">
        <v>3</v>
      </c>
      <c r="F147">
        <v>800</v>
      </c>
      <c r="G147">
        <v>11</v>
      </c>
      <c r="H147">
        <v>3.19</v>
      </c>
      <c r="I147" t="str">
        <f t="shared" si="24"/>
        <v/>
      </c>
      <c r="J147" t="str">
        <f t="shared" si="17"/>
        <v/>
      </c>
      <c r="K147" t="str">
        <f t="shared" si="18"/>
        <v/>
      </c>
      <c r="L147" s="31">
        <f t="shared" si="20"/>
        <v>0</v>
      </c>
      <c r="M147" s="15">
        <f t="shared" si="21"/>
        <v>0</v>
      </c>
      <c r="N147" s="32">
        <f t="shared" si="23"/>
        <v>0</v>
      </c>
      <c r="O147" s="33">
        <f t="shared" si="22"/>
        <v>4463.7604063820863</v>
      </c>
    </row>
    <row r="148" spans="1:15" hidden="1">
      <c r="A148" t="str">
        <f t="shared" si="19"/>
        <v>dom</v>
      </c>
      <c r="B148" s="30">
        <v>43268</v>
      </c>
      <c r="C148">
        <v>411</v>
      </c>
      <c r="D148">
        <v>3</v>
      </c>
      <c r="E148">
        <v>1</v>
      </c>
      <c r="F148">
        <v>800</v>
      </c>
      <c r="G148">
        <v>11</v>
      </c>
      <c r="H148">
        <v>3.41</v>
      </c>
      <c r="I148" t="str">
        <f t="shared" si="24"/>
        <v/>
      </c>
      <c r="J148" t="str">
        <f t="shared" si="17"/>
        <v/>
      </c>
      <c r="K148">
        <f t="shared" si="18"/>
        <v>1</v>
      </c>
      <c r="L148" s="31">
        <f t="shared" si="20"/>
        <v>0</v>
      </c>
      <c r="M148" s="15">
        <f t="shared" si="21"/>
        <v>0</v>
      </c>
      <c r="N148" s="32">
        <f t="shared" si="23"/>
        <v>0</v>
      </c>
      <c r="O148" s="33">
        <f t="shared" si="22"/>
        <v>4463.7604063820863</v>
      </c>
    </row>
    <row r="149" spans="1:15" hidden="1">
      <c r="A149" t="str">
        <f t="shared" si="19"/>
        <v>dom</v>
      </c>
      <c r="B149" s="30">
        <v>43268</v>
      </c>
      <c r="C149">
        <v>412</v>
      </c>
      <c r="D149">
        <v>1</v>
      </c>
      <c r="E149">
        <v>2</v>
      </c>
      <c r="F149">
        <v>1500</v>
      </c>
      <c r="G149">
        <v>9</v>
      </c>
      <c r="H149">
        <v>3.58</v>
      </c>
      <c r="I149" t="str">
        <f t="shared" si="24"/>
        <v/>
      </c>
      <c r="J149" t="str">
        <f t="shared" si="17"/>
        <v/>
      </c>
      <c r="K149" t="str">
        <f t="shared" si="18"/>
        <v/>
      </c>
      <c r="L149" s="31">
        <f t="shared" si="20"/>
        <v>3</v>
      </c>
      <c r="M149" s="15">
        <f t="shared" si="21"/>
        <v>9.3333333333333338E-2</v>
      </c>
      <c r="N149" s="32">
        <f t="shared" si="23"/>
        <v>-416.61763792899472</v>
      </c>
      <c r="O149" s="33">
        <f t="shared" si="22"/>
        <v>4047.1427684530913</v>
      </c>
    </row>
    <row r="150" spans="1:15" hidden="1">
      <c r="A150" t="str">
        <f t="shared" si="19"/>
        <v>dom</v>
      </c>
      <c r="B150" s="30">
        <v>43268</v>
      </c>
      <c r="C150">
        <v>412</v>
      </c>
      <c r="D150">
        <v>2</v>
      </c>
      <c r="E150">
        <v>1</v>
      </c>
      <c r="F150">
        <v>1500</v>
      </c>
      <c r="G150">
        <v>9</v>
      </c>
      <c r="H150">
        <v>3.79</v>
      </c>
      <c r="I150" t="str">
        <f t="shared" si="24"/>
        <v/>
      </c>
      <c r="J150">
        <f t="shared" si="17"/>
        <v>1</v>
      </c>
      <c r="K150" t="str">
        <f t="shared" si="18"/>
        <v/>
      </c>
      <c r="L150" s="31">
        <f t="shared" si="20"/>
        <v>0</v>
      </c>
      <c r="M150" s="15">
        <f t="shared" si="21"/>
        <v>0</v>
      </c>
      <c r="N150" s="32">
        <f t="shared" si="23"/>
        <v>0</v>
      </c>
      <c r="O150" s="33">
        <f t="shared" si="22"/>
        <v>4047.1427684530913</v>
      </c>
    </row>
    <row r="151" spans="1:15" hidden="1">
      <c r="A151" t="str">
        <f t="shared" si="19"/>
        <v>dom</v>
      </c>
      <c r="B151" s="30">
        <v>43268</v>
      </c>
      <c r="C151">
        <v>412</v>
      </c>
      <c r="D151">
        <v>3</v>
      </c>
      <c r="E151">
        <v>8</v>
      </c>
      <c r="F151">
        <v>1500</v>
      </c>
      <c r="G151">
        <v>9</v>
      </c>
      <c r="H151">
        <v>4.34</v>
      </c>
      <c r="I151" t="str">
        <f t="shared" si="24"/>
        <v/>
      </c>
      <c r="J151" t="str">
        <f t="shared" si="17"/>
        <v/>
      </c>
      <c r="K151" t="str">
        <f t="shared" si="18"/>
        <v/>
      </c>
      <c r="L151" s="31">
        <f t="shared" si="20"/>
        <v>0</v>
      </c>
      <c r="M151" s="15">
        <f t="shared" si="21"/>
        <v>0</v>
      </c>
      <c r="N151" s="32">
        <f t="shared" si="23"/>
        <v>0</v>
      </c>
      <c r="O151" s="33">
        <f t="shared" si="22"/>
        <v>4047.1427684530913</v>
      </c>
    </row>
    <row r="152" spans="1:15" hidden="1">
      <c r="A152" t="str">
        <f t="shared" si="19"/>
        <v>dom</v>
      </c>
      <c r="B152" s="30">
        <v>43268</v>
      </c>
      <c r="C152">
        <v>413</v>
      </c>
      <c r="D152">
        <v>1</v>
      </c>
      <c r="E152">
        <v>7</v>
      </c>
      <c r="F152">
        <v>1100</v>
      </c>
      <c r="G152">
        <v>11</v>
      </c>
      <c r="H152">
        <v>2.72</v>
      </c>
      <c r="I152" t="str">
        <f t="shared" si="24"/>
        <v/>
      </c>
      <c r="J152" t="str">
        <f t="shared" si="17"/>
        <v/>
      </c>
      <c r="K152" t="str">
        <f t="shared" si="18"/>
        <v/>
      </c>
      <c r="L152" s="31">
        <f t="shared" si="20"/>
        <v>3.6666666666666665</v>
      </c>
      <c r="M152" s="15">
        <f t="shared" si="21"/>
        <v>0.13454545454545458</v>
      </c>
      <c r="N152" s="32">
        <f t="shared" si="23"/>
        <v>-544.5246633918706</v>
      </c>
      <c r="O152" s="33">
        <f t="shared" si="22"/>
        <v>3502.6181050612208</v>
      </c>
    </row>
    <row r="153" spans="1:15" hidden="1">
      <c r="A153" t="str">
        <f t="shared" si="19"/>
        <v>dom</v>
      </c>
      <c r="B153" s="30">
        <v>43268</v>
      </c>
      <c r="C153">
        <v>413</v>
      </c>
      <c r="D153">
        <v>2</v>
      </c>
      <c r="E153">
        <v>9</v>
      </c>
      <c r="F153">
        <v>1100</v>
      </c>
      <c r="G153">
        <v>11</v>
      </c>
      <c r="H153">
        <v>3.01</v>
      </c>
      <c r="I153" t="str">
        <f t="shared" si="24"/>
        <v/>
      </c>
      <c r="J153" t="str">
        <f t="shared" si="17"/>
        <v/>
      </c>
      <c r="K153" t="str">
        <f t="shared" si="18"/>
        <v/>
      </c>
      <c r="L153" s="31">
        <f t="shared" si="20"/>
        <v>0</v>
      </c>
      <c r="M153" s="15">
        <f t="shared" si="21"/>
        <v>0</v>
      </c>
      <c r="N153" s="32">
        <f t="shared" si="23"/>
        <v>0</v>
      </c>
      <c r="O153" s="33">
        <f t="shared" si="22"/>
        <v>3502.6181050612208</v>
      </c>
    </row>
    <row r="154" spans="1:15" hidden="1">
      <c r="A154" t="str">
        <f t="shared" si="19"/>
        <v>dom</v>
      </c>
      <c r="B154" s="30">
        <v>43268</v>
      </c>
      <c r="C154">
        <v>413</v>
      </c>
      <c r="D154">
        <v>3</v>
      </c>
      <c r="E154">
        <v>11</v>
      </c>
      <c r="F154">
        <v>1100</v>
      </c>
      <c r="G154">
        <v>11</v>
      </c>
      <c r="H154">
        <v>3.34</v>
      </c>
      <c r="I154" t="str">
        <f t="shared" si="24"/>
        <v/>
      </c>
      <c r="J154" t="str">
        <f t="shared" si="17"/>
        <v/>
      </c>
      <c r="K154" t="str">
        <f t="shared" si="18"/>
        <v/>
      </c>
      <c r="L154" s="31">
        <f t="shared" si="20"/>
        <v>0</v>
      </c>
      <c r="M154" s="15">
        <f t="shared" si="21"/>
        <v>0</v>
      </c>
      <c r="N154" s="32">
        <f t="shared" si="23"/>
        <v>0</v>
      </c>
      <c r="O154" s="33">
        <f t="shared" si="22"/>
        <v>3502.6181050612208</v>
      </c>
    </row>
    <row r="155" spans="1:15">
      <c r="A155" t="str">
        <f t="shared" si="19"/>
        <v>sáb</v>
      </c>
      <c r="B155" s="30">
        <v>43274</v>
      </c>
      <c r="C155">
        <v>414</v>
      </c>
      <c r="D155">
        <v>1</v>
      </c>
      <c r="E155">
        <v>1</v>
      </c>
      <c r="F155">
        <v>1100</v>
      </c>
      <c r="G155">
        <v>9</v>
      </c>
      <c r="H155">
        <v>3.78</v>
      </c>
      <c r="I155">
        <f t="shared" si="24"/>
        <v>1</v>
      </c>
      <c r="J155" t="str">
        <f t="shared" si="17"/>
        <v/>
      </c>
      <c r="K155" t="str">
        <f t="shared" si="18"/>
        <v/>
      </c>
      <c r="L155" s="31">
        <f t="shared" si="20"/>
        <v>3</v>
      </c>
      <c r="M155" s="15">
        <f t="shared" si="21"/>
        <v>9.3333333333333338E-2</v>
      </c>
      <c r="N155" s="32">
        <f t="shared" si="23"/>
        <v>326.9110231390473</v>
      </c>
      <c r="O155" s="33">
        <f t="shared" si="22"/>
        <v>4483.3511744783627</v>
      </c>
    </row>
    <row r="156" spans="1:15">
      <c r="A156" t="str">
        <f t="shared" si="19"/>
        <v>sáb</v>
      </c>
      <c r="B156" s="30">
        <v>43274</v>
      </c>
      <c r="C156">
        <v>414</v>
      </c>
      <c r="D156">
        <v>2</v>
      </c>
      <c r="E156">
        <v>8</v>
      </c>
      <c r="F156">
        <v>1100</v>
      </c>
      <c r="G156">
        <v>9</v>
      </c>
      <c r="H156">
        <v>4.76</v>
      </c>
      <c r="I156" t="str">
        <f t="shared" si="24"/>
        <v/>
      </c>
      <c r="J156" t="str">
        <f t="shared" si="17"/>
        <v/>
      </c>
      <c r="K156" t="str">
        <f t="shared" si="18"/>
        <v/>
      </c>
      <c r="L156" s="31">
        <f t="shared" si="20"/>
        <v>0</v>
      </c>
      <c r="M156" s="15">
        <f t="shared" si="21"/>
        <v>0</v>
      </c>
      <c r="N156" s="32">
        <f t="shared" si="23"/>
        <v>0</v>
      </c>
      <c r="O156" s="33">
        <f t="shared" si="22"/>
        <v>4483.3511744783627</v>
      </c>
    </row>
    <row r="157" spans="1:15">
      <c r="A157" t="str">
        <f t="shared" si="19"/>
        <v>sáb</v>
      </c>
      <c r="B157" s="30">
        <v>43274</v>
      </c>
      <c r="C157">
        <v>414</v>
      </c>
      <c r="D157">
        <v>3</v>
      </c>
      <c r="E157">
        <v>6</v>
      </c>
      <c r="F157">
        <v>1100</v>
      </c>
      <c r="G157">
        <v>9</v>
      </c>
      <c r="H157">
        <v>4.83</v>
      </c>
      <c r="I157" t="str">
        <f t="shared" si="24"/>
        <v/>
      </c>
      <c r="J157" t="str">
        <f t="shared" si="17"/>
        <v/>
      </c>
      <c r="K157" t="str">
        <f t="shared" si="18"/>
        <v/>
      </c>
      <c r="L157" s="31">
        <f t="shared" si="20"/>
        <v>0</v>
      </c>
      <c r="M157" s="15">
        <f t="shared" si="21"/>
        <v>0</v>
      </c>
      <c r="N157" s="32">
        <f t="shared" si="23"/>
        <v>0</v>
      </c>
      <c r="O157" s="33">
        <f t="shared" si="22"/>
        <v>4483.3511744783627</v>
      </c>
    </row>
    <row r="158" spans="1:15">
      <c r="A158" t="str">
        <f t="shared" si="19"/>
        <v>sáb</v>
      </c>
      <c r="B158" s="30">
        <v>43274</v>
      </c>
      <c r="C158">
        <v>415</v>
      </c>
      <c r="D158">
        <v>1</v>
      </c>
      <c r="E158">
        <v>1</v>
      </c>
      <c r="F158">
        <v>1100</v>
      </c>
      <c r="G158">
        <v>10</v>
      </c>
      <c r="H158">
        <v>3.38</v>
      </c>
      <c r="I158">
        <f t="shared" si="24"/>
        <v>1</v>
      </c>
      <c r="J158" t="str">
        <f t="shared" si="17"/>
        <v/>
      </c>
      <c r="K158" t="str">
        <f t="shared" si="18"/>
        <v/>
      </c>
      <c r="L158" s="31">
        <f t="shared" si="20"/>
        <v>3.3333333333333335</v>
      </c>
      <c r="M158" s="15">
        <f t="shared" si="21"/>
        <v>0.11600000000000001</v>
      </c>
      <c r="N158" s="32">
        <f t="shared" si="23"/>
        <v>520.06873623949014</v>
      </c>
      <c r="O158" s="33">
        <f t="shared" si="22"/>
        <v>6216.9136286099965</v>
      </c>
    </row>
    <row r="159" spans="1:15">
      <c r="A159" t="str">
        <f t="shared" si="19"/>
        <v>sáb</v>
      </c>
      <c r="B159" s="30">
        <v>43274</v>
      </c>
      <c r="C159">
        <v>415</v>
      </c>
      <c r="D159">
        <v>2</v>
      </c>
      <c r="E159">
        <v>2</v>
      </c>
      <c r="F159">
        <v>1100</v>
      </c>
      <c r="G159">
        <v>10</v>
      </c>
      <c r="H159">
        <v>4.0599999999999996</v>
      </c>
      <c r="I159" t="str">
        <f t="shared" si="24"/>
        <v/>
      </c>
      <c r="J159" t="str">
        <f t="shared" si="17"/>
        <v/>
      </c>
      <c r="K159" t="str">
        <f t="shared" si="18"/>
        <v/>
      </c>
      <c r="L159" s="31">
        <f t="shared" si="20"/>
        <v>0</v>
      </c>
      <c r="M159" s="15">
        <f t="shared" si="21"/>
        <v>0</v>
      </c>
      <c r="N159" s="32">
        <f t="shared" si="23"/>
        <v>0</v>
      </c>
      <c r="O159" s="33">
        <f t="shared" si="22"/>
        <v>6216.9136286099965</v>
      </c>
    </row>
    <row r="160" spans="1:15">
      <c r="A160" t="str">
        <f t="shared" si="19"/>
        <v>sáb</v>
      </c>
      <c r="B160" s="30">
        <v>43274</v>
      </c>
      <c r="C160">
        <v>415</v>
      </c>
      <c r="D160">
        <v>3</v>
      </c>
      <c r="E160">
        <v>4</v>
      </c>
      <c r="F160">
        <v>1100</v>
      </c>
      <c r="G160">
        <v>10</v>
      </c>
      <c r="H160">
        <v>4.88</v>
      </c>
      <c r="I160" t="str">
        <f t="shared" si="24"/>
        <v/>
      </c>
      <c r="J160" t="str">
        <f t="shared" si="17"/>
        <v/>
      </c>
      <c r="K160" t="str">
        <f t="shared" si="18"/>
        <v/>
      </c>
      <c r="L160" s="31">
        <f t="shared" si="20"/>
        <v>0</v>
      </c>
      <c r="M160" s="15">
        <f t="shared" si="21"/>
        <v>0</v>
      </c>
      <c r="N160" s="32">
        <f t="shared" si="23"/>
        <v>0</v>
      </c>
      <c r="O160" s="33">
        <f t="shared" si="22"/>
        <v>6216.9136286099965</v>
      </c>
    </row>
    <row r="161" spans="1:15">
      <c r="A161" t="str">
        <f t="shared" si="19"/>
        <v>sáb</v>
      </c>
      <c r="B161" s="30">
        <v>43274</v>
      </c>
      <c r="C161">
        <v>416</v>
      </c>
      <c r="D161">
        <v>1</v>
      </c>
      <c r="E161">
        <v>4</v>
      </c>
      <c r="F161">
        <v>1300</v>
      </c>
      <c r="G161">
        <v>8</v>
      </c>
      <c r="H161">
        <v>2.41</v>
      </c>
      <c r="I161" t="str">
        <f t="shared" si="24"/>
        <v/>
      </c>
      <c r="J161" t="str">
        <f t="shared" si="17"/>
        <v/>
      </c>
      <c r="K161" t="str">
        <f t="shared" si="18"/>
        <v/>
      </c>
      <c r="L161" s="31">
        <f t="shared" si="20"/>
        <v>2.6666666666666665</v>
      </c>
      <c r="M161" s="15">
        <f t="shared" si="21"/>
        <v>6.5000000000000002E-2</v>
      </c>
      <c r="N161" s="32">
        <f t="shared" si="23"/>
        <v>-404.09938585964977</v>
      </c>
      <c r="O161" s="33">
        <f t="shared" si="22"/>
        <v>5812.8142427503471</v>
      </c>
    </row>
    <row r="162" spans="1:15">
      <c r="A162" t="str">
        <f t="shared" si="19"/>
        <v>sáb</v>
      </c>
      <c r="B162" s="30">
        <v>43274</v>
      </c>
      <c r="C162">
        <v>416</v>
      </c>
      <c r="D162">
        <v>2</v>
      </c>
      <c r="E162">
        <v>7</v>
      </c>
      <c r="F162">
        <v>1300</v>
      </c>
      <c r="G162">
        <v>8</v>
      </c>
      <c r="H162">
        <v>3.14</v>
      </c>
      <c r="I162" t="str">
        <f t="shared" si="24"/>
        <v/>
      </c>
      <c r="J162" t="str">
        <f t="shared" si="17"/>
        <v/>
      </c>
      <c r="K162" t="str">
        <f t="shared" si="18"/>
        <v/>
      </c>
      <c r="L162" s="31">
        <f t="shared" si="20"/>
        <v>0</v>
      </c>
      <c r="M162" s="15">
        <f t="shared" si="21"/>
        <v>0</v>
      </c>
      <c r="N162" s="32">
        <f t="shared" si="23"/>
        <v>0</v>
      </c>
      <c r="O162" s="33">
        <f t="shared" si="22"/>
        <v>5812.8142427503471</v>
      </c>
    </row>
    <row r="163" spans="1:15">
      <c r="A163" t="str">
        <f t="shared" si="19"/>
        <v>sáb</v>
      </c>
      <c r="B163" s="30">
        <v>43274</v>
      </c>
      <c r="C163">
        <v>416</v>
      </c>
      <c r="D163">
        <v>3</v>
      </c>
      <c r="E163">
        <v>1</v>
      </c>
      <c r="F163">
        <v>1300</v>
      </c>
      <c r="G163">
        <v>8</v>
      </c>
      <c r="H163">
        <v>3.18</v>
      </c>
      <c r="I163" t="str">
        <f t="shared" si="24"/>
        <v/>
      </c>
      <c r="J163" t="str">
        <f t="shared" si="17"/>
        <v/>
      </c>
      <c r="K163">
        <f t="shared" si="18"/>
        <v>1</v>
      </c>
      <c r="L163" s="31">
        <f t="shared" si="20"/>
        <v>0</v>
      </c>
      <c r="M163" s="15">
        <f t="shared" si="21"/>
        <v>0</v>
      </c>
      <c r="N163" s="32">
        <f t="shared" si="23"/>
        <v>0</v>
      </c>
      <c r="O163" s="33">
        <f t="shared" si="22"/>
        <v>5812.8142427503471</v>
      </c>
    </row>
    <row r="164" spans="1:15">
      <c r="A164" t="str">
        <f t="shared" si="19"/>
        <v>sáb</v>
      </c>
      <c r="B164" s="30">
        <v>43274</v>
      </c>
      <c r="C164">
        <v>417</v>
      </c>
      <c r="D164">
        <v>1</v>
      </c>
      <c r="E164">
        <v>2</v>
      </c>
      <c r="F164">
        <v>800</v>
      </c>
      <c r="G164">
        <v>10</v>
      </c>
      <c r="H164">
        <v>3.44</v>
      </c>
      <c r="I164" t="str">
        <f t="shared" si="24"/>
        <v/>
      </c>
      <c r="J164" t="str">
        <f t="shared" si="17"/>
        <v/>
      </c>
      <c r="K164" t="str">
        <f t="shared" si="18"/>
        <v/>
      </c>
      <c r="L164" s="31">
        <f t="shared" si="20"/>
        <v>3.3333333333333335</v>
      </c>
      <c r="M164" s="15">
        <f t="shared" si="21"/>
        <v>0.11600000000000001</v>
      </c>
      <c r="N164" s="32">
        <f t="shared" si="23"/>
        <v>-674.28645215904032</v>
      </c>
      <c r="O164" s="33">
        <f t="shared" si="22"/>
        <v>5138.5277905913072</v>
      </c>
    </row>
    <row r="165" spans="1:15">
      <c r="A165" t="str">
        <f t="shared" si="19"/>
        <v>sáb</v>
      </c>
      <c r="B165" s="30">
        <v>43274</v>
      </c>
      <c r="C165">
        <v>417</v>
      </c>
      <c r="D165">
        <v>2</v>
      </c>
      <c r="E165">
        <v>3</v>
      </c>
      <c r="F165">
        <v>800</v>
      </c>
      <c r="G165">
        <v>10</v>
      </c>
      <c r="H165">
        <v>3.83</v>
      </c>
      <c r="I165" t="str">
        <f t="shared" si="24"/>
        <v/>
      </c>
      <c r="J165" t="str">
        <f t="shared" si="17"/>
        <v/>
      </c>
      <c r="K165" t="str">
        <f t="shared" si="18"/>
        <v/>
      </c>
      <c r="L165" s="31">
        <f t="shared" si="20"/>
        <v>0</v>
      </c>
      <c r="M165" s="15">
        <f t="shared" si="21"/>
        <v>0</v>
      </c>
      <c r="N165" s="32">
        <f t="shared" si="23"/>
        <v>0</v>
      </c>
      <c r="O165" s="33">
        <f t="shared" si="22"/>
        <v>5138.5277905913072</v>
      </c>
    </row>
    <row r="166" spans="1:15">
      <c r="A166" t="str">
        <f t="shared" si="19"/>
        <v>sáb</v>
      </c>
      <c r="B166" s="30">
        <v>43274</v>
      </c>
      <c r="C166">
        <v>417</v>
      </c>
      <c r="D166">
        <v>3</v>
      </c>
      <c r="E166">
        <v>1</v>
      </c>
      <c r="F166">
        <v>800</v>
      </c>
      <c r="G166">
        <v>10</v>
      </c>
      <c r="H166">
        <v>4.96</v>
      </c>
      <c r="I166" t="str">
        <f t="shared" si="24"/>
        <v/>
      </c>
      <c r="J166" t="str">
        <f t="shared" si="17"/>
        <v/>
      </c>
      <c r="K166">
        <f t="shared" si="18"/>
        <v>1</v>
      </c>
      <c r="L166" s="31">
        <f t="shared" si="20"/>
        <v>0</v>
      </c>
      <c r="M166" s="15">
        <f t="shared" si="21"/>
        <v>0</v>
      </c>
      <c r="N166" s="32">
        <f t="shared" si="23"/>
        <v>0</v>
      </c>
      <c r="O166" s="33">
        <f t="shared" si="22"/>
        <v>5138.5277905913072</v>
      </c>
    </row>
    <row r="167" spans="1:15">
      <c r="A167" t="str">
        <f t="shared" si="19"/>
        <v>sáb</v>
      </c>
      <c r="B167" s="30">
        <v>43274</v>
      </c>
      <c r="C167">
        <v>418</v>
      </c>
      <c r="D167">
        <v>1</v>
      </c>
      <c r="E167">
        <v>2</v>
      </c>
      <c r="F167">
        <v>1200</v>
      </c>
      <c r="G167">
        <v>12</v>
      </c>
      <c r="H167">
        <v>3.39</v>
      </c>
      <c r="I167" t="str">
        <f t="shared" si="24"/>
        <v/>
      </c>
      <c r="J167" t="str">
        <f t="shared" si="17"/>
        <v/>
      </c>
      <c r="K167" t="str">
        <f t="shared" si="18"/>
        <v/>
      </c>
      <c r="L167" s="31">
        <f t="shared" si="20"/>
        <v>4</v>
      </c>
      <c r="M167" s="15">
        <f t="shared" si="21"/>
        <v>0.15000000000000002</v>
      </c>
      <c r="N167" s="32">
        <f t="shared" si="23"/>
        <v>-770.77916858869617</v>
      </c>
      <c r="O167" s="33">
        <f t="shared" si="22"/>
        <v>4367.7486220026112</v>
      </c>
    </row>
    <row r="168" spans="1:15">
      <c r="A168" t="str">
        <f t="shared" si="19"/>
        <v>sáb</v>
      </c>
      <c r="B168" s="30">
        <v>43274</v>
      </c>
      <c r="C168">
        <v>418</v>
      </c>
      <c r="D168">
        <v>2</v>
      </c>
      <c r="E168">
        <v>4</v>
      </c>
      <c r="F168">
        <v>1200</v>
      </c>
      <c r="G168">
        <v>12</v>
      </c>
      <c r="H168">
        <v>3.49</v>
      </c>
      <c r="I168" t="str">
        <f t="shared" si="24"/>
        <v/>
      </c>
      <c r="J168" t="str">
        <f t="shared" si="17"/>
        <v/>
      </c>
      <c r="K168" t="str">
        <f t="shared" si="18"/>
        <v/>
      </c>
      <c r="L168" s="31">
        <f t="shared" si="20"/>
        <v>0</v>
      </c>
      <c r="M168" s="15">
        <f t="shared" si="21"/>
        <v>0</v>
      </c>
      <c r="N168" s="32">
        <f t="shared" si="23"/>
        <v>0</v>
      </c>
      <c r="O168" s="33">
        <f t="shared" si="22"/>
        <v>4367.7486220026112</v>
      </c>
    </row>
    <row r="169" spans="1:15">
      <c r="A169" t="str">
        <f t="shared" si="19"/>
        <v>sáb</v>
      </c>
      <c r="B169" s="30">
        <v>43274</v>
      </c>
      <c r="C169">
        <v>418</v>
      </c>
      <c r="D169">
        <v>3</v>
      </c>
      <c r="E169">
        <v>3</v>
      </c>
      <c r="F169">
        <v>1200</v>
      </c>
      <c r="G169">
        <v>12</v>
      </c>
      <c r="H169">
        <v>3.54</v>
      </c>
      <c r="I169" t="str">
        <f t="shared" si="24"/>
        <v/>
      </c>
      <c r="J169" t="str">
        <f t="shared" si="17"/>
        <v/>
      </c>
      <c r="K169" t="str">
        <f t="shared" si="18"/>
        <v/>
      </c>
      <c r="L169" s="31">
        <f t="shared" si="20"/>
        <v>0</v>
      </c>
      <c r="M169" s="15">
        <f t="shared" si="21"/>
        <v>0</v>
      </c>
      <c r="N169" s="32">
        <f t="shared" si="23"/>
        <v>0</v>
      </c>
      <c r="O169" s="33">
        <f t="shared" si="22"/>
        <v>4367.7486220026112</v>
      </c>
    </row>
    <row r="170" spans="1:15">
      <c r="A170" t="str">
        <f t="shared" si="19"/>
        <v>sáb</v>
      </c>
      <c r="B170" s="30">
        <v>43274</v>
      </c>
      <c r="C170">
        <v>419</v>
      </c>
      <c r="D170">
        <v>1</v>
      </c>
      <c r="E170">
        <v>4</v>
      </c>
      <c r="F170">
        <v>1500</v>
      </c>
      <c r="G170">
        <v>10</v>
      </c>
      <c r="H170">
        <v>2.94</v>
      </c>
      <c r="I170" t="str">
        <f t="shared" si="24"/>
        <v/>
      </c>
      <c r="J170" t="str">
        <f t="shared" si="17"/>
        <v/>
      </c>
      <c r="K170" t="str">
        <f t="shared" si="18"/>
        <v/>
      </c>
      <c r="L170" s="31">
        <f t="shared" si="20"/>
        <v>3.3333333333333335</v>
      </c>
      <c r="M170" s="15">
        <f t="shared" si="21"/>
        <v>0.11600000000000001</v>
      </c>
      <c r="N170" s="32">
        <f t="shared" si="23"/>
        <v>-506.6588401523029</v>
      </c>
      <c r="O170" s="33">
        <f t="shared" si="22"/>
        <v>3861.0897818503086</v>
      </c>
    </row>
    <row r="171" spans="1:15">
      <c r="A171" t="str">
        <f t="shared" si="19"/>
        <v>sáb</v>
      </c>
      <c r="B171" s="30">
        <v>43274</v>
      </c>
      <c r="C171">
        <v>419</v>
      </c>
      <c r="D171">
        <v>2</v>
      </c>
      <c r="E171">
        <v>10</v>
      </c>
      <c r="F171">
        <v>1500</v>
      </c>
      <c r="G171">
        <v>10</v>
      </c>
      <c r="H171">
        <v>3.43</v>
      </c>
      <c r="I171" t="str">
        <f t="shared" si="24"/>
        <v/>
      </c>
      <c r="J171" t="str">
        <f t="shared" si="17"/>
        <v/>
      </c>
      <c r="K171" t="str">
        <f t="shared" si="18"/>
        <v/>
      </c>
      <c r="L171" s="31">
        <f t="shared" si="20"/>
        <v>0</v>
      </c>
      <c r="M171" s="15">
        <f t="shared" si="21"/>
        <v>0</v>
      </c>
      <c r="N171" s="32">
        <f t="shared" si="23"/>
        <v>0</v>
      </c>
      <c r="O171" s="33">
        <f t="shared" si="22"/>
        <v>3861.0897818503086</v>
      </c>
    </row>
    <row r="172" spans="1:15">
      <c r="A172" t="str">
        <f t="shared" si="19"/>
        <v>sáb</v>
      </c>
      <c r="B172" s="30">
        <v>43274</v>
      </c>
      <c r="C172">
        <v>419</v>
      </c>
      <c r="D172">
        <v>3</v>
      </c>
      <c r="E172">
        <v>2</v>
      </c>
      <c r="F172">
        <v>1500</v>
      </c>
      <c r="G172">
        <v>10</v>
      </c>
      <c r="H172">
        <v>3.76</v>
      </c>
      <c r="I172" t="str">
        <f t="shared" si="24"/>
        <v/>
      </c>
      <c r="J172" t="str">
        <f t="shared" si="17"/>
        <v/>
      </c>
      <c r="K172" t="str">
        <f t="shared" si="18"/>
        <v/>
      </c>
      <c r="L172" s="31">
        <f t="shared" si="20"/>
        <v>0</v>
      </c>
      <c r="M172" s="15">
        <f t="shared" si="21"/>
        <v>0</v>
      </c>
      <c r="N172" s="32">
        <f t="shared" si="23"/>
        <v>0</v>
      </c>
      <c r="O172" s="33">
        <f t="shared" si="22"/>
        <v>3861.0897818503086</v>
      </c>
    </row>
    <row r="173" spans="1:15">
      <c r="A173" t="str">
        <f t="shared" si="19"/>
        <v>sáb</v>
      </c>
      <c r="B173" s="30">
        <v>43274</v>
      </c>
      <c r="C173">
        <v>420</v>
      </c>
      <c r="D173">
        <v>1</v>
      </c>
      <c r="E173">
        <v>2</v>
      </c>
      <c r="F173">
        <v>1100</v>
      </c>
      <c r="G173">
        <v>9</v>
      </c>
      <c r="H173">
        <v>2.39</v>
      </c>
      <c r="I173" t="str">
        <f t="shared" si="24"/>
        <v/>
      </c>
      <c r="J173" t="str">
        <f t="shared" si="17"/>
        <v/>
      </c>
      <c r="K173" t="str">
        <f t="shared" si="18"/>
        <v/>
      </c>
      <c r="L173" s="31">
        <f t="shared" si="20"/>
        <v>3</v>
      </c>
      <c r="M173" s="15">
        <f t="shared" si="21"/>
        <v>9.3333333333333338E-2</v>
      </c>
      <c r="N173" s="32">
        <f t="shared" si="23"/>
        <v>-360.36837963936216</v>
      </c>
      <c r="O173" s="33">
        <f t="shared" si="22"/>
        <v>3500.7214022109461</v>
      </c>
    </row>
    <row r="174" spans="1:15">
      <c r="A174" t="str">
        <f t="shared" si="19"/>
        <v>sáb</v>
      </c>
      <c r="B174" s="30">
        <v>43274</v>
      </c>
      <c r="C174">
        <v>420</v>
      </c>
      <c r="D174">
        <v>2</v>
      </c>
      <c r="E174">
        <v>7</v>
      </c>
      <c r="F174">
        <v>1100</v>
      </c>
      <c r="G174">
        <v>9</v>
      </c>
      <c r="H174">
        <v>2.64</v>
      </c>
      <c r="I174" t="str">
        <f t="shared" si="24"/>
        <v/>
      </c>
      <c r="J174" t="str">
        <f t="shared" si="17"/>
        <v/>
      </c>
      <c r="K174" t="str">
        <f t="shared" si="18"/>
        <v/>
      </c>
      <c r="L174" s="31">
        <f t="shared" si="20"/>
        <v>0</v>
      </c>
      <c r="M174" s="15">
        <f t="shared" si="21"/>
        <v>0</v>
      </c>
      <c r="N174" s="32">
        <f t="shared" si="23"/>
        <v>0</v>
      </c>
      <c r="O174" s="33">
        <f t="shared" si="22"/>
        <v>3500.7214022109461</v>
      </c>
    </row>
    <row r="175" spans="1:15">
      <c r="A175" t="str">
        <f t="shared" si="19"/>
        <v>sáb</v>
      </c>
      <c r="B175" s="30">
        <v>43274</v>
      </c>
      <c r="C175">
        <v>420</v>
      </c>
      <c r="D175">
        <v>3</v>
      </c>
      <c r="E175">
        <v>5</v>
      </c>
      <c r="F175">
        <v>1100</v>
      </c>
      <c r="G175">
        <v>9</v>
      </c>
      <c r="H175">
        <v>3.83</v>
      </c>
      <c r="I175" t="str">
        <f t="shared" si="24"/>
        <v/>
      </c>
      <c r="J175" t="str">
        <f t="shared" si="17"/>
        <v/>
      </c>
      <c r="K175" t="str">
        <f t="shared" si="18"/>
        <v/>
      </c>
      <c r="L175" s="31">
        <f t="shared" si="20"/>
        <v>0</v>
      </c>
      <c r="M175" s="15">
        <f t="shared" si="21"/>
        <v>0</v>
      </c>
      <c r="N175" s="32">
        <f t="shared" si="23"/>
        <v>0</v>
      </c>
      <c r="O175" s="33">
        <f t="shared" si="22"/>
        <v>3500.7214022109461</v>
      </c>
    </row>
    <row r="176" spans="1:15">
      <c r="A176" t="str">
        <f t="shared" si="19"/>
        <v>sáb</v>
      </c>
      <c r="B176" s="30">
        <v>43274</v>
      </c>
      <c r="C176">
        <v>421</v>
      </c>
      <c r="D176">
        <v>1</v>
      </c>
      <c r="E176">
        <v>1</v>
      </c>
      <c r="F176">
        <v>1200</v>
      </c>
      <c r="G176">
        <v>9</v>
      </c>
      <c r="H176">
        <v>4.3099999999999996</v>
      </c>
      <c r="I176">
        <f t="shared" si="24"/>
        <v>1</v>
      </c>
      <c r="J176" t="str">
        <f t="shared" si="17"/>
        <v/>
      </c>
      <c r="K176" t="str">
        <f t="shared" si="18"/>
        <v/>
      </c>
      <c r="L176" s="31">
        <f t="shared" si="20"/>
        <v>3</v>
      </c>
      <c r="M176" s="15">
        <f t="shared" si="21"/>
        <v>9.3333333333333338E-2</v>
      </c>
      <c r="N176" s="32">
        <f t="shared" si="23"/>
        <v>326.73399753968829</v>
      </c>
      <c r="O176" s="33">
        <f t="shared" si="22"/>
        <v>4480.9233948300107</v>
      </c>
    </row>
    <row r="177" spans="1:15">
      <c r="A177" t="str">
        <f t="shared" si="19"/>
        <v>sáb</v>
      </c>
      <c r="B177" s="30">
        <v>43274</v>
      </c>
      <c r="C177">
        <v>421</v>
      </c>
      <c r="D177">
        <v>2</v>
      </c>
      <c r="E177">
        <v>7</v>
      </c>
      <c r="F177">
        <v>1200</v>
      </c>
      <c r="G177">
        <v>9</v>
      </c>
      <c r="H177">
        <v>4.3899999999999997</v>
      </c>
      <c r="I177" t="str">
        <f t="shared" si="24"/>
        <v/>
      </c>
      <c r="J177" t="str">
        <f t="shared" si="17"/>
        <v/>
      </c>
      <c r="K177" t="str">
        <f t="shared" si="18"/>
        <v/>
      </c>
      <c r="L177" s="31">
        <f t="shared" si="20"/>
        <v>0</v>
      </c>
      <c r="M177" s="15">
        <f t="shared" si="21"/>
        <v>0</v>
      </c>
      <c r="N177" s="32">
        <f t="shared" si="23"/>
        <v>0</v>
      </c>
      <c r="O177" s="33">
        <f t="shared" si="22"/>
        <v>4480.9233948300107</v>
      </c>
    </row>
    <row r="178" spans="1:15">
      <c r="A178" t="str">
        <f t="shared" si="19"/>
        <v>sáb</v>
      </c>
      <c r="B178" s="30">
        <v>43274</v>
      </c>
      <c r="C178">
        <v>421</v>
      </c>
      <c r="D178">
        <v>3</v>
      </c>
      <c r="E178">
        <v>4</v>
      </c>
      <c r="F178">
        <v>1200</v>
      </c>
      <c r="G178">
        <v>9</v>
      </c>
      <c r="H178">
        <v>5.1100000000000003</v>
      </c>
      <c r="I178" t="str">
        <f t="shared" si="24"/>
        <v/>
      </c>
      <c r="J178" t="str">
        <f t="shared" si="17"/>
        <v/>
      </c>
      <c r="K178" t="str">
        <f t="shared" si="18"/>
        <v/>
      </c>
      <c r="L178" s="31">
        <f t="shared" si="20"/>
        <v>0</v>
      </c>
      <c r="M178" s="15">
        <f t="shared" si="21"/>
        <v>0</v>
      </c>
      <c r="N178" s="32">
        <f t="shared" si="23"/>
        <v>0</v>
      </c>
      <c r="O178" s="33">
        <f t="shared" si="22"/>
        <v>4480.9233948300107</v>
      </c>
    </row>
    <row r="179" spans="1:15">
      <c r="A179" t="str">
        <f t="shared" si="19"/>
        <v>sáb</v>
      </c>
      <c r="B179" s="30">
        <v>43274</v>
      </c>
      <c r="C179">
        <v>422</v>
      </c>
      <c r="D179">
        <v>1</v>
      </c>
      <c r="E179">
        <v>4</v>
      </c>
      <c r="F179">
        <v>1200</v>
      </c>
      <c r="G179">
        <v>13</v>
      </c>
      <c r="H179">
        <v>2.78</v>
      </c>
      <c r="I179" t="str">
        <f t="shared" si="24"/>
        <v/>
      </c>
      <c r="J179" t="str">
        <f t="shared" si="17"/>
        <v/>
      </c>
      <c r="K179" t="str">
        <f t="shared" si="18"/>
        <v/>
      </c>
      <c r="L179" s="31">
        <f t="shared" si="20"/>
        <v>4.333333333333333</v>
      </c>
      <c r="M179" s="15">
        <f t="shared" si="21"/>
        <v>0.16307692307692306</v>
      </c>
      <c r="N179" s="32">
        <f t="shared" si="23"/>
        <v>-730.73519977227863</v>
      </c>
      <c r="O179" s="33">
        <f t="shared" si="22"/>
        <v>3750.1881950577317</v>
      </c>
    </row>
    <row r="180" spans="1:15">
      <c r="A180" t="str">
        <f t="shared" si="19"/>
        <v>sáb</v>
      </c>
      <c r="B180" s="30">
        <v>43274</v>
      </c>
      <c r="C180">
        <v>422</v>
      </c>
      <c r="D180">
        <v>2</v>
      </c>
      <c r="E180">
        <v>8</v>
      </c>
      <c r="F180">
        <v>1200</v>
      </c>
      <c r="G180">
        <v>13</v>
      </c>
      <c r="H180">
        <v>3.43</v>
      </c>
      <c r="I180" t="str">
        <f t="shared" si="24"/>
        <v/>
      </c>
      <c r="J180" t="str">
        <f t="shared" si="17"/>
        <v/>
      </c>
      <c r="K180" t="str">
        <f t="shared" si="18"/>
        <v/>
      </c>
      <c r="L180" s="31">
        <f t="shared" si="20"/>
        <v>0</v>
      </c>
      <c r="M180" s="15">
        <f t="shared" si="21"/>
        <v>0</v>
      </c>
      <c r="N180" s="32">
        <f t="shared" si="23"/>
        <v>0</v>
      </c>
      <c r="O180" s="33">
        <f t="shared" si="22"/>
        <v>3750.1881950577317</v>
      </c>
    </row>
    <row r="181" spans="1:15">
      <c r="A181" t="str">
        <f t="shared" si="19"/>
        <v>sáb</v>
      </c>
      <c r="B181" s="30">
        <v>43274</v>
      </c>
      <c r="C181">
        <v>422</v>
      </c>
      <c r="D181">
        <v>3</v>
      </c>
      <c r="E181">
        <v>1</v>
      </c>
      <c r="F181">
        <v>1200</v>
      </c>
      <c r="G181">
        <v>13</v>
      </c>
      <c r="H181">
        <v>3.81</v>
      </c>
      <c r="I181" t="str">
        <f t="shared" si="24"/>
        <v/>
      </c>
      <c r="J181" t="str">
        <f t="shared" si="17"/>
        <v/>
      </c>
      <c r="K181">
        <f t="shared" si="18"/>
        <v>1</v>
      </c>
      <c r="L181" s="31">
        <f t="shared" si="20"/>
        <v>0</v>
      </c>
      <c r="M181" s="15">
        <f t="shared" si="21"/>
        <v>0</v>
      </c>
      <c r="N181" s="32">
        <f t="shared" si="23"/>
        <v>0</v>
      </c>
      <c r="O181" s="33">
        <f t="shared" si="22"/>
        <v>3750.1881950577317</v>
      </c>
    </row>
    <row r="182" spans="1:15" hidden="1">
      <c r="A182" t="str">
        <f t="shared" si="19"/>
        <v>dom</v>
      </c>
      <c r="B182" s="30">
        <v>43275</v>
      </c>
      <c r="C182">
        <v>423</v>
      </c>
      <c r="D182">
        <v>1</v>
      </c>
      <c r="E182">
        <v>1</v>
      </c>
      <c r="F182">
        <v>1300</v>
      </c>
      <c r="G182">
        <v>7</v>
      </c>
      <c r="H182">
        <v>2.96</v>
      </c>
      <c r="I182">
        <f t="shared" si="24"/>
        <v>1</v>
      </c>
      <c r="J182" t="str">
        <f t="shared" si="17"/>
        <v/>
      </c>
      <c r="K182" t="str">
        <f t="shared" si="18"/>
        <v/>
      </c>
      <c r="L182" s="31">
        <f t="shared" si="20"/>
        <v>2.3333333333333335</v>
      </c>
      <c r="M182" s="15">
        <f t="shared" si="21"/>
        <v>2.8571428571428612E-2</v>
      </c>
      <c r="N182" s="32">
        <f t="shared" si="23"/>
        <v>107.14823414450677</v>
      </c>
      <c r="O182" s="33">
        <f t="shared" si="22"/>
        <v>4000.2007413949145</v>
      </c>
    </row>
    <row r="183" spans="1:15" hidden="1">
      <c r="A183" t="str">
        <f t="shared" si="19"/>
        <v>dom</v>
      </c>
      <c r="B183" s="30">
        <v>43275</v>
      </c>
      <c r="C183">
        <v>423</v>
      </c>
      <c r="D183">
        <v>2</v>
      </c>
      <c r="E183">
        <v>6</v>
      </c>
      <c r="F183">
        <v>1300</v>
      </c>
      <c r="G183">
        <v>7</v>
      </c>
      <c r="H183">
        <v>3.47</v>
      </c>
      <c r="I183" t="str">
        <f t="shared" si="24"/>
        <v/>
      </c>
      <c r="J183" t="str">
        <f t="shared" si="17"/>
        <v/>
      </c>
      <c r="K183" t="str">
        <f t="shared" si="18"/>
        <v/>
      </c>
      <c r="L183" s="31">
        <f t="shared" si="20"/>
        <v>0</v>
      </c>
      <c r="M183" s="15">
        <f t="shared" si="21"/>
        <v>0</v>
      </c>
      <c r="N183" s="32">
        <f t="shared" si="23"/>
        <v>0</v>
      </c>
      <c r="O183" s="33">
        <f t="shared" si="22"/>
        <v>4000.2007413949145</v>
      </c>
    </row>
    <row r="184" spans="1:15" hidden="1">
      <c r="A184" t="str">
        <f t="shared" si="19"/>
        <v>dom</v>
      </c>
      <c r="B184" s="30">
        <v>43275</v>
      </c>
      <c r="C184">
        <v>423</v>
      </c>
      <c r="D184">
        <v>3</v>
      </c>
      <c r="E184">
        <v>5</v>
      </c>
      <c r="F184">
        <v>1300</v>
      </c>
      <c r="G184">
        <v>7</v>
      </c>
      <c r="H184">
        <v>3.61</v>
      </c>
      <c r="I184" t="str">
        <f t="shared" si="24"/>
        <v/>
      </c>
      <c r="J184" t="str">
        <f t="shared" si="17"/>
        <v/>
      </c>
      <c r="K184" t="str">
        <f t="shared" si="18"/>
        <v/>
      </c>
      <c r="L184" s="31">
        <f t="shared" si="20"/>
        <v>0</v>
      </c>
      <c r="M184" s="15">
        <f t="shared" si="21"/>
        <v>0</v>
      </c>
      <c r="N184" s="32">
        <f t="shared" si="23"/>
        <v>0</v>
      </c>
      <c r="O184" s="33">
        <f t="shared" si="22"/>
        <v>4000.2007413949145</v>
      </c>
    </row>
    <row r="185" spans="1:15" hidden="1">
      <c r="A185" t="str">
        <f t="shared" si="19"/>
        <v>dom</v>
      </c>
      <c r="B185" s="30">
        <v>43275</v>
      </c>
      <c r="C185">
        <v>424</v>
      </c>
      <c r="D185">
        <v>1</v>
      </c>
      <c r="E185">
        <v>4</v>
      </c>
      <c r="F185">
        <v>1200</v>
      </c>
      <c r="G185">
        <v>5</v>
      </c>
      <c r="H185">
        <v>1.58</v>
      </c>
      <c r="I185" t="str">
        <f t="shared" si="24"/>
        <v/>
      </c>
      <c r="J185" t="str">
        <f t="shared" si="17"/>
        <v/>
      </c>
      <c r="K185" t="str">
        <f t="shared" si="18"/>
        <v/>
      </c>
      <c r="L185" s="31">
        <f t="shared" si="20"/>
        <v>1.6666666666666667</v>
      </c>
      <c r="M185" s="15">
        <f t="shared" si="21"/>
        <v>-8.7999999999999967E-2</v>
      </c>
      <c r="N185" s="32">
        <f t="shared" si="23"/>
        <v>0</v>
      </c>
      <c r="O185" s="33">
        <f t="shared" si="22"/>
        <v>4000.2007413949145</v>
      </c>
    </row>
    <row r="186" spans="1:15" hidden="1">
      <c r="A186" t="str">
        <f t="shared" si="19"/>
        <v>dom</v>
      </c>
      <c r="B186" s="30">
        <v>43275</v>
      </c>
      <c r="C186">
        <v>424</v>
      </c>
      <c r="D186">
        <v>2</v>
      </c>
      <c r="E186">
        <v>5</v>
      </c>
      <c r="F186">
        <v>1200</v>
      </c>
      <c r="G186">
        <v>5</v>
      </c>
      <c r="H186">
        <v>2.64</v>
      </c>
      <c r="I186" t="str">
        <f t="shared" si="24"/>
        <v/>
      </c>
      <c r="J186" t="str">
        <f t="shared" si="17"/>
        <v/>
      </c>
      <c r="K186" t="str">
        <f t="shared" si="18"/>
        <v/>
      </c>
      <c r="L186" s="31">
        <f t="shared" si="20"/>
        <v>0</v>
      </c>
      <c r="M186" s="15">
        <f t="shared" si="21"/>
        <v>0</v>
      </c>
      <c r="N186" s="32">
        <f t="shared" si="23"/>
        <v>0</v>
      </c>
      <c r="O186" s="33">
        <f t="shared" si="22"/>
        <v>4000.2007413949145</v>
      </c>
    </row>
    <row r="187" spans="1:15" hidden="1">
      <c r="A187" t="str">
        <f t="shared" si="19"/>
        <v>dom</v>
      </c>
      <c r="B187" s="30">
        <v>43275</v>
      </c>
      <c r="C187">
        <v>424</v>
      </c>
      <c r="D187">
        <v>3</v>
      </c>
      <c r="E187">
        <v>1</v>
      </c>
      <c r="F187">
        <v>1200</v>
      </c>
      <c r="G187">
        <v>5</v>
      </c>
      <c r="H187">
        <v>3.09</v>
      </c>
      <c r="I187" t="str">
        <f t="shared" si="24"/>
        <v/>
      </c>
      <c r="J187" t="str">
        <f t="shared" si="17"/>
        <v/>
      </c>
      <c r="K187">
        <f t="shared" si="18"/>
        <v>1</v>
      </c>
      <c r="L187" s="31">
        <f t="shared" si="20"/>
        <v>0</v>
      </c>
      <c r="M187" s="15">
        <f t="shared" si="21"/>
        <v>0</v>
      </c>
      <c r="N187" s="32">
        <f t="shared" si="23"/>
        <v>0</v>
      </c>
      <c r="O187" s="33">
        <f t="shared" si="22"/>
        <v>4000.2007413949145</v>
      </c>
    </row>
    <row r="188" spans="1:15" hidden="1">
      <c r="A188" t="str">
        <f t="shared" si="19"/>
        <v>dom</v>
      </c>
      <c r="B188" s="30">
        <v>43275</v>
      </c>
      <c r="C188">
        <v>425</v>
      </c>
      <c r="D188">
        <v>1</v>
      </c>
      <c r="E188">
        <v>5</v>
      </c>
      <c r="F188">
        <v>1200</v>
      </c>
      <c r="G188">
        <v>9</v>
      </c>
      <c r="H188">
        <v>2.71</v>
      </c>
      <c r="I188" t="str">
        <f t="shared" si="24"/>
        <v/>
      </c>
      <c r="J188" t="str">
        <f t="shared" si="17"/>
        <v/>
      </c>
      <c r="K188" t="str">
        <f t="shared" si="18"/>
        <v/>
      </c>
      <c r="L188" s="31">
        <f t="shared" si="20"/>
        <v>3</v>
      </c>
      <c r="M188" s="15">
        <f t="shared" si="21"/>
        <v>9.3333333333333338E-2</v>
      </c>
      <c r="N188" s="32">
        <f t="shared" si="23"/>
        <v>-373.35206919685868</v>
      </c>
      <c r="O188" s="33">
        <f t="shared" si="22"/>
        <v>3626.8486721980557</v>
      </c>
    </row>
    <row r="189" spans="1:15" hidden="1">
      <c r="A189" t="str">
        <f t="shared" si="19"/>
        <v>dom</v>
      </c>
      <c r="B189" s="30">
        <v>43275</v>
      </c>
      <c r="C189">
        <v>425</v>
      </c>
      <c r="D189">
        <v>2</v>
      </c>
      <c r="E189">
        <v>6</v>
      </c>
      <c r="F189">
        <v>1200</v>
      </c>
      <c r="G189">
        <v>9</v>
      </c>
      <c r="H189">
        <v>3.11</v>
      </c>
      <c r="I189" t="str">
        <f t="shared" si="24"/>
        <v/>
      </c>
      <c r="J189" t="str">
        <f t="shared" si="17"/>
        <v/>
      </c>
      <c r="K189" t="str">
        <f t="shared" si="18"/>
        <v/>
      </c>
      <c r="L189" s="31">
        <f t="shared" si="20"/>
        <v>0</v>
      </c>
      <c r="M189" s="15">
        <f t="shared" si="21"/>
        <v>0</v>
      </c>
      <c r="N189" s="32">
        <f t="shared" si="23"/>
        <v>0</v>
      </c>
      <c r="O189" s="33">
        <f t="shared" si="22"/>
        <v>3626.8486721980557</v>
      </c>
    </row>
    <row r="190" spans="1:15" hidden="1">
      <c r="A190" t="str">
        <f t="shared" si="19"/>
        <v>dom</v>
      </c>
      <c r="B190" s="30">
        <v>43275</v>
      </c>
      <c r="C190">
        <v>425</v>
      </c>
      <c r="D190">
        <v>3</v>
      </c>
      <c r="E190">
        <v>3</v>
      </c>
      <c r="F190">
        <v>1200</v>
      </c>
      <c r="G190">
        <v>9</v>
      </c>
      <c r="H190">
        <v>3.41</v>
      </c>
      <c r="I190" t="str">
        <f t="shared" si="24"/>
        <v/>
      </c>
      <c r="J190" t="str">
        <f t="shared" si="17"/>
        <v/>
      </c>
      <c r="K190" t="str">
        <f t="shared" si="18"/>
        <v/>
      </c>
      <c r="L190" s="31">
        <f t="shared" si="20"/>
        <v>0</v>
      </c>
      <c r="M190" s="15">
        <f t="shared" si="21"/>
        <v>0</v>
      </c>
      <c r="N190" s="32">
        <f t="shared" si="23"/>
        <v>0</v>
      </c>
      <c r="O190" s="33">
        <f t="shared" si="22"/>
        <v>3626.8486721980557</v>
      </c>
    </row>
    <row r="191" spans="1:15" hidden="1">
      <c r="A191" t="str">
        <f t="shared" si="19"/>
        <v>dom</v>
      </c>
      <c r="B191" s="30">
        <v>43275</v>
      </c>
      <c r="C191">
        <v>426</v>
      </c>
      <c r="D191">
        <v>1</v>
      </c>
      <c r="E191">
        <v>3</v>
      </c>
      <c r="F191">
        <v>800</v>
      </c>
      <c r="G191">
        <v>8</v>
      </c>
      <c r="H191">
        <v>4.1399999999999997</v>
      </c>
      <c r="I191" t="str">
        <f t="shared" si="24"/>
        <v/>
      </c>
      <c r="J191" t="str">
        <f t="shared" si="17"/>
        <v/>
      </c>
      <c r="K191" t="str">
        <f t="shared" si="18"/>
        <v/>
      </c>
      <c r="L191" s="31">
        <f t="shared" si="20"/>
        <v>2.6666666666666665</v>
      </c>
      <c r="M191" s="15">
        <f t="shared" si="21"/>
        <v>6.5000000000000002E-2</v>
      </c>
      <c r="N191" s="32">
        <f t="shared" si="23"/>
        <v>-235.74516369287363</v>
      </c>
      <c r="O191" s="33">
        <f t="shared" si="22"/>
        <v>3391.1035085051822</v>
      </c>
    </row>
    <row r="192" spans="1:15" hidden="1">
      <c r="A192" t="str">
        <f t="shared" si="19"/>
        <v>dom</v>
      </c>
      <c r="B192" s="30">
        <v>43275</v>
      </c>
      <c r="C192">
        <v>426</v>
      </c>
      <c r="D192">
        <v>2</v>
      </c>
      <c r="E192">
        <v>4</v>
      </c>
      <c r="F192">
        <v>800</v>
      </c>
      <c r="G192">
        <v>8</v>
      </c>
      <c r="H192">
        <v>4.9400000000000004</v>
      </c>
      <c r="I192" t="str">
        <f t="shared" si="24"/>
        <v/>
      </c>
      <c r="J192" t="str">
        <f t="shared" si="17"/>
        <v/>
      </c>
      <c r="K192" t="str">
        <f t="shared" si="18"/>
        <v/>
      </c>
      <c r="L192" s="31">
        <f t="shared" si="20"/>
        <v>0</v>
      </c>
      <c r="M192" s="15">
        <f t="shared" si="21"/>
        <v>0</v>
      </c>
      <c r="N192" s="32">
        <f t="shared" si="23"/>
        <v>0</v>
      </c>
      <c r="O192" s="33">
        <f t="shared" si="22"/>
        <v>3391.1035085051822</v>
      </c>
    </row>
    <row r="193" spans="1:15" hidden="1">
      <c r="A193" t="str">
        <f t="shared" si="19"/>
        <v>dom</v>
      </c>
      <c r="B193" s="30">
        <v>43275</v>
      </c>
      <c r="C193">
        <v>426</v>
      </c>
      <c r="D193">
        <v>3</v>
      </c>
      <c r="E193">
        <v>6</v>
      </c>
      <c r="F193">
        <v>800</v>
      </c>
      <c r="G193">
        <v>8</v>
      </c>
      <c r="H193">
        <v>5.04</v>
      </c>
      <c r="I193" t="str">
        <f t="shared" si="24"/>
        <v/>
      </c>
      <c r="J193" t="str">
        <f t="shared" si="17"/>
        <v/>
      </c>
      <c r="K193" t="str">
        <f t="shared" si="18"/>
        <v/>
      </c>
      <c r="L193" s="31">
        <f t="shared" si="20"/>
        <v>0</v>
      </c>
      <c r="M193" s="15">
        <f t="shared" si="21"/>
        <v>0</v>
      </c>
      <c r="N193" s="32">
        <f t="shared" si="23"/>
        <v>0</v>
      </c>
      <c r="O193" s="33">
        <f t="shared" si="22"/>
        <v>3391.1035085051822</v>
      </c>
    </row>
    <row r="194" spans="1:15" hidden="1">
      <c r="A194" t="str">
        <f t="shared" si="19"/>
        <v>dom</v>
      </c>
      <c r="B194" s="30">
        <v>43275</v>
      </c>
      <c r="C194">
        <v>427</v>
      </c>
      <c r="D194">
        <v>1</v>
      </c>
      <c r="E194">
        <v>1</v>
      </c>
      <c r="F194">
        <v>1200</v>
      </c>
      <c r="G194">
        <v>9</v>
      </c>
      <c r="H194">
        <v>1.74</v>
      </c>
      <c r="I194">
        <f t="shared" si="24"/>
        <v>1</v>
      </c>
      <c r="J194" t="str">
        <f t="shared" si="17"/>
        <v/>
      </c>
      <c r="K194" t="str">
        <f t="shared" si="18"/>
        <v/>
      </c>
      <c r="L194" s="31">
        <f t="shared" si="20"/>
        <v>3</v>
      </c>
      <c r="M194" s="15">
        <f t="shared" si="21"/>
        <v>9.3333333333333338E-2</v>
      </c>
      <c r="N194" s="32">
        <f t="shared" si="23"/>
        <v>316.50299412715037</v>
      </c>
      <c r="O194" s="33">
        <f t="shared" si="22"/>
        <v>4340.6124908866332</v>
      </c>
    </row>
    <row r="195" spans="1:15" hidden="1">
      <c r="A195" t="str">
        <f t="shared" si="19"/>
        <v>dom</v>
      </c>
      <c r="B195" s="30">
        <v>43275</v>
      </c>
      <c r="C195">
        <v>427</v>
      </c>
      <c r="D195">
        <v>2</v>
      </c>
      <c r="E195">
        <v>5</v>
      </c>
      <c r="F195">
        <v>1200</v>
      </c>
      <c r="G195">
        <v>9</v>
      </c>
      <c r="H195">
        <v>3.21</v>
      </c>
      <c r="I195" t="str">
        <f t="shared" si="24"/>
        <v/>
      </c>
      <c r="J195" t="str">
        <f t="shared" si="17"/>
        <v/>
      </c>
      <c r="K195" t="str">
        <f t="shared" si="18"/>
        <v/>
      </c>
      <c r="L195" s="31">
        <f t="shared" si="20"/>
        <v>0</v>
      </c>
      <c r="M195" s="15">
        <f t="shared" si="21"/>
        <v>0</v>
      </c>
      <c r="N195" s="32">
        <f t="shared" si="23"/>
        <v>0</v>
      </c>
      <c r="O195" s="33">
        <f t="shared" si="22"/>
        <v>4340.6124908866332</v>
      </c>
    </row>
    <row r="196" spans="1:15" hidden="1">
      <c r="A196" t="str">
        <f t="shared" si="19"/>
        <v>dom</v>
      </c>
      <c r="B196" s="30">
        <v>43275</v>
      </c>
      <c r="C196">
        <v>427</v>
      </c>
      <c r="D196">
        <v>3</v>
      </c>
      <c r="E196">
        <v>3</v>
      </c>
      <c r="F196">
        <v>1200</v>
      </c>
      <c r="G196">
        <v>9</v>
      </c>
      <c r="H196">
        <v>3.79</v>
      </c>
      <c r="I196" t="str">
        <f t="shared" si="24"/>
        <v/>
      </c>
      <c r="J196" t="str">
        <f t="shared" si="17"/>
        <v/>
      </c>
      <c r="K196" t="str">
        <f t="shared" si="18"/>
        <v/>
      </c>
      <c r="L196" s="31">
        <f t="shared" si="20"/>
        <v>0</v>
      </c>
      <c r="M196" s="15">
        <f t="shared" si="21"/>
        <v>0</v>
      </c>
      <c r="N196" s="32">
        <f t="shared" si="23"/>
        <v>0</v>
      </c>
      <c r="O196" s="33">
        <f t="shared" si="22"/>
        <v>4340.6124908866332</v>
      </c>
    </row>
    <row r="197" spans="1:15" hidden="1">
      <c r="A197" t="str">
        <f t="shared" si="19"/>
        <v>dom</v>
      </c>
      <c r="B197" s="30">
        <v>43275</v>
      </c>
      <c r="C197">
        <v>428</v>
      </c>
      <c r="D197">
        <v>1</v>
      </c>
      <c r="E197">
        <v>3</v>
      </c>
      <c r="F197">
        <v>2000</v>
      </c>
      <c r="G197">
        <v>5</v>
      </c>
      <c r="H197">
        <v>1.96</v>
      </c>
      <c r="I197" t="str">
        <f t="shared" si="24"/>
        <v/>
      </c>
      <c r="J197" t="str">
        <f t="shared" ref="J197:J260" si="25">IF(AND(D197=2,E197=1),1,"")</f>
        <v/>
      </c>
      <c r="K197" t="str">
        <f t="shared" ref="K197:K260" si="26">IF(AND(D197=3,E197=1),1,"")</f>
        <v/>
      </c>
      <c r="L197" s="31">
        <f t="shared" si="20"/>
        <v>1.6666666666666667</v>
      </c>
      <c r="M197" s="15">
        <f t="shared" si="21"/>
        <v>-8.7999999999999967E-2</v>
      </c>
      <c r="N197" s="32">
        <f t="shared" si="23"/>
        <v>0</v>
      </c>
      <c r="O197" s="33">
        <f t="shared" si="22"/>
        <v>4340.6124908866332</v>
      </c>
    </row>
    <row r="198" spans="1:15" hidden="1">
      <c r="A198" t="str">
        <f t="shared" ref="A198:A261" si="27">TEXT(B198,"ddd")</f>
        <v>dom</v>
      </c>
      <c r="B198" s="30">
        <v>43275</v>
      </c>
      <c r="C198">
        <v>428</v>
      </c>
      <c r="D198">
        <v>2</v>
      </c>
      <c r="E198">
        <v>5</v>
      </c>
      <c r="F198">
        <v>2000</v>
      </c>
      <c r="G198">
        <v>5</v>
      </c>
      <c r="H198">
        <v>2.34</v>
      </c>
      <c r="I198" t="str">
        <f t="shared" si="24"/>
        <v/>
      </c>
      <c r="J198" t="str">
        <f t="shared" si="25"/>
        <v/>
      </c>
      <c r="K198" t="str">
        <f t="shared" si="26"/>
        <v/>
      </c>
      <c r="L198" s="31">
        <f t="shared" ref="L198:L261" si="28">IF(AND(D198&lt;=$K$3,G198&gt;4),(G198/3),0)</f>
        <v>0</v>
      </c>
      <c r="M198" s="15">
        <f t="shared" ref="M198:M261" si="29">IF(L198&gt;0,(($K$2*L198-(1-$K$2))/L198),0)</f>
        <v>0</v>
      </c>
      <c r="N198" s="32">
        <f t="shared" si="23"/>
        <v>0</v>
      </c>
      <c r="O198" s="33">
        <f t="shared" ref="O198:O261" si="30">IF(M198&gt;0,IF(N198&gt;0,O197*(1+L198*M198),O197*(1-M198)),O197)</f>
        <v>4340.6124908866332</v>
      </c>
    </row>
    <row r="199" spans="1:15" hidden="1">
      <c r="A199" t="str">
        <f t="shared" si="27"/>
        <v>dom</v>
      </c>
      <c r="B199" s="30">
        <v>43275</v>
      </c>
      <c r="C199">
        <v>428</v>
      </c>
      <c r="D199">
        <v>3</v>
      </c>
      <c r="E199">
        <v>1</v>
      </c>
      <c r="F199">
        <v>2000</v>
      </c>
      <c r="G199">
        <v>5</v>
      </c>
      <c r="H199">
        <v>2.39</v>
      </c>
      <c r="I199" t="str">
        <f t="shared" si="24"/>
        <v/>
      </c>
      <c r="J199" t="str">
        <f t="shared" si="25"/>
        <v/>
      </c>
      <c r="K199">
        <f t="shared" si="26"/>
        <v>1</v>
      </c>
      <c r="L199" s="31">
        <f t="shared" si="28"/>
        <v>0</v>
      </c>
      <c r="M199" s="15">
        <f t="shared" si="29"/>
        <v>0</v>
      </c>
      <c r="N199" s="32">
        <f t="shared" ref="N199:N262" si="31">IF(M199&gt;0,IF(OR(AND(D199=1,I199=1),AND(D199=2,J199=1),AND(D199=3,K199=1)),M199,-M199)*O198,0)</f>
        <v>0</v>
      </c>
      <c r="O199" s="33">
        <f t="shared" si="30"/>
        <v>4340.6124908866332</v>
      </c>
    </row>
    <row r="200" spans="1:15" hidden="1">
      <c r="A200" t="str">
        <f t="shared" si="27"/>
        <v>dom</v>
      </c>
      <c r="B200" s="30">
        <v>43275</v>
      </c>
      <c r="C200">
        <v>430</v>
      </c>
      <c r="D200">
        <v>1</v>
      </c>
      <c r="E200">
        <v>5</v>
      </c>
      <c r="F200">
        <v>1200</v>
      </c>
      <c r="G200">
        <v>13</v>
      </c>
      <c r="H200">
        <v>2.64</v>
      </c>
      <c r="I200" t="str">
        <f t="shared" si="24"/>
        <v/>
      </c>
      <c r="J200" t="str">
        <f t="shared" si="25"/>
        <v/>
      </c>
      <c r="K200" t="str">
        <f t="shared" si="26"/>
        <v/>
      </c>
      <c r="L200" s="31">
        <f t="shared" si="28"/>
        <v>4.333333333333333</v>
      </c>
      <c r="M200" s="15">
        <f t="shared" si="29"/>
        <v>0.16307692307692306</v>
      </c>
      <c r="N200" s="32">
        <f t="shared" si="31"/>
        <v>-707.85372928305094</v>
      </c>
      <c r="O200" s="33">
        <f t="shared" si="30"/>
        <v>3632.7587616035821</v>
      </c>
    </row>
    <row r="201" spans="1:15" hidden="1">
      <c r="A201" t="str">
        <f t="shared" si="27"/>
        <v>dom</v>
      </c>
      <c r="B201" s="30">
        <v>43275</v>
      </c>
      <c r="C201">
        <v>430</v>
      </c>
      <c r="D201">
        <v>2</v>
      </c>
      <c r="E201">
        <v>10</v>
      </c>
      <c r="F201">
        <v>1200</v>
      </c>
      <c r="G201">
        <v>13</v>
      </c>
      <c r="H201">
        <v>3.58</v>
      </c>
      <c r="I201" t="str">
        <f t="shared" si="24"/>
        <v/>
      </c>
      <c r="J201" t="str">
        <f t="shared" si="25"/>
        <v/>
      </c>
      <c r="K201" t="str">
        <f t="shared" si="26"/>
        <v/>
      </c>
      <c r="L201" s="31">
        <f t="shared" si="28"/>
        <v>0</v>
      </c>
      <c r="M201" s="15">
        <f t="shared" si="29"/>
        <v>0</v>
      </c>
      <c r="N201" s="32">
        <f t="shared" si="31"/>
        <v>0</v>
      </c>
      <c r="O201" s="33">
        <f t="shared" si="30"/>
        <v>3632.7587616035821</v>
      </c>
    </row>
    <row r="202" spans="1:15" hidden="1">
      <c r="A202" t="str">
        <f t="shared" si="27"/>
        <v>dom</v>
      </c>
      <c r="B202" s="30">
        <v>43275</v>
      </c>
      <c r="C202">
        <v>430</v>
      </c>
      <c r="D202">
        <v>3</v>
      </c>
      <c r="E202">
        <v>7</v>
      </c>
      <c r="F202">
        <v>1200</v>
      </c>
      <c r="G202">
        <v>13</v>
      </c>
      <c r="H202">
        <v>3.94</v>
      </c>
      <c r="I202" t="str">
        <f t="shared" si="24"/>
        <v/>
      </c>
      <c r="J202" t="str">
        <f t="shared" si="25"/>
        <v/>
      </c>
      <c r="K202" t="str">
        <f t="shared" si="26"/>
        <v/>
      </c>
      <c r="L202" s="31">
        <f t="shared" si="28"/>
        <v>0</v>
      </c>
      <c r="M202" s="15">
        <f t="shared" si="29"/>
        <v>0</v>
      </c>
      <c r="N202" s="32">
        <f t="shared" si="31"/>
        <v>0</v>
      </c>
      <c r="O202" s="33">
        <f t="shared" si="30"/>
        <v>3632.7587616035821</v>
      </c>
    </row>
    <row r="203" spans="1:15" hidden="1">
      <c r="A203" t="str">
        <f t="shared" si="27"/>
        <v>dom</v>
      </c>
      <c r="B203" s="30">
        <v>43275</v>
      </c>
      <c r="C203">
        <v>431</v>
      </c>
      <c r="D203">
        <v>1</v>
      </c>
      <c r="E203">
        <v>3</v>
      </c>
      <c r="F203">
        <v>800</v>
      </c>
      <c r="G203">
        <v>11</v>
      </c>
      <c r="H203">
        <v>2.21</v>
      </c>
      <c r="I203" t="str">
        <f t="shared" si="24"/>
        <v/>
      </c>
      <c r="J203" t="str">
        <f t="shared" si="25"/>
        <v/>
      </c>
      <c r="K203" t="str">
        <f t="shared" si="26"/>
        <v/>
      </c>
      <c r="L203" s="31">
        <f t="shared" si="28"/>
        <v>3.6666666666666665</v>
      </c>
      <c r="M203" s="15">
        <f t="shared" si="29"/>
        <v>0.13454545454545458</v>
      </c>
      <c r="N203" s="32">
        <f t="shared" si="31"/>
        <v>-488.77117883393663</v>
      </c>
      <c r="O203" s="33">
        <f t="shared" si="30"/>
        <v>3143.9875827696455</v>
      </c>
    </row>
    <row r="204" spans="1:15" hidden="1">
      <c r="A204" t="str">
        <f t="shared" si="27"/>
        <v>dom</v>
      </c>
      <c r="B204" s="30">
        <v>43275</v>
      </c>
      <c r="C204">
        <v>431</v>
      </c>
      <c r="D204">
        <v>2</v>
      </c>
      <c r="E204">
        <v>8</v>
      </c>
      <c r="F204">
        <v>800</v>
      </c>
      <c r="G204">
        <v>11</v>
      </c>
      <c r="H204">
        <v>4.4800000000000004</v>
      </c>
      <c r="I204" t="str">
        <f t="shared" si="24"/>
        <v/>
      </c>
      <c r="J204" t="str">
        <f t="shared" si="25"/>
        <v/>
      </c>
      <c r="K204" t="str">
        <f t="shared" si="26"/>
        <v/>
      </c>
      <c r="L204" s="31">
        <f t="shared" si="28"/>
        <v>0</v>
      </c>
      <c r="M204" s="15">
        <f t="shared" si="29"/>
        <v>0</v>
      </c>
      <c r="N204" s="32">
        <f t="shared" si="31"/>
        <v>0</v>
      </c>
      <c r="O204" s="33">
        <f t="shared" si="30"/>
        <v>3143.9875827696455</v>
      </c>
    </row>
    <row r="205" spans="1:15" hidden="1">
      <c r="A205" t="str">
        <f t="shared" si="27"/>
        <v>dom</v>
      </c>
      <c r="B205" s="30">
        <v>43275</v>
      </c>
      <c r="C205">
        <v>431</v>
      </c>
      <c r="D205">
        <v>3</v>
      </c>
      <c r="E205">
        <v>1</v>
      </c>
      <c r="F205">
        <v>800</v>
      </c>
      <c r="G205">
        <v>11</v>
      </c>
      <c r="H205">
        <v>4.54</v>
      </c>
      <c r="I205" t="str">
        <f t="shared" si="24"/>
        <v/>
      </c>
      <c r="J205" t="str">
        <f t="shared" si="25"/>
        <v/>
      </c>
      <c r="K205">
        <f t="shared" si="26"/>
        <v>1</v>
      </c>
      <c r="L205" s="31">
        <f t="shared" si="28"/>
        <v>0</v>
      </c>
      <c r="M205" s="15">
        <f t="shared" si="29"/>
        <v>0</v>
      </c>
      <c r="N205" s="32">
        <f t="shared" si="31"/>
        <v>0</v>
      </c>
      <c r="O205" s="33">
        <f t="shared" si="30"/>
        <v>3143.9875827696455</v>
      </c>
    </row>
    <row r="206" spans="1:15" hidden="1">
      <c r="A206" t="str">
        <f t="shared" si="27"/>
        <v>dom</v>
      </c>
      <c r="B206" s="30">
        <v>43275</v>
      </c>
      <c r="C206">
        <v>432</v>
      </c>
      <c r="D206">
        <v>1</v>
      </c>
      <c r="E206">
        <v>9</v>
      </c>
      <c r="F206">
        <v>2000</v>
      </c>
      <c r="G206">
        <v>10</v>
      </c>
      <c r="H206">
        <v>2.1800000000000002</v>
      </c>
      <c r="I206" t="str">
        <f t="shared" si="24"/>
        <v/>
      </c>
      <c r="J206" t="str">
        <f t="shared" si="25"/>
        <v/>
      </c>
      <c r="K206" t="str">
        <f t="shared" si="26"/>
        <v/>
      </c>
      <c r="L206" s="31">
        <f t="shared" si="28"/>
        <v>3.3333333333333335</v>
      </c>
      <c r="M206" s="15">
        <f t="shared" si="29"/>
        <v>0.11600000000000001</v>
      </c>
      <c r="N206" s="32">
        <f t="shared" si="31"/>
        <v>-364.70255960127889</v>
      </c>
      <c r="O206" s="33">
        <f t="shared" si="30"/>
        <v>2779.2850231683665</v>
      </c>
    </row>
    <row r="207" spans="1:15" hidden="1">
      <c r="A207" t="str">
        <f t="shared" si="27"/>
        <v>dom</v>
      </c>
      <c r="B207" s="30">
        <v>43275</v>
      </c>
      <c r="C207">
        <v>432</v>
      </c>
      <c r="D207">
        <v>2</v>
      </c>
      <c r="E207">
        <v>7</v>
      </c>
      <c r="F207">
        <v>2000</v>
      </c>
      <c r="G207">
        <v>10</v>
      </c>
      <c r="H207">
        <v>2.2799999999999998</v>
      </c>
      <c r="I207" t="str">
        <f t="shared" ref="I207:I270" si="32">IF(AND(D207=E207,E207=1),1,"")</f>
        <v/>
      </c>
      <c r="J207" t="str">
        <f t="shared" si="25"/>
        <v/>
      </c>
      <c r="K207" t="str">
        <f t="shared" si="26"/>
        <v/>
      </c>
      <c r="L207" s="31">
        <f t="shared" si="28"/>
        <v>0</v>
      </c>
      <c r="M207" s="15">
        <f t="shared" si="29"/>
        <v>0</v>
      </c>
      <c r="N207" s="32">
        <f t="shared" si="31"/>
        <v>0</v>
      </c>
      <c r="O207" s="33">
        <f t="shared" si="30"/>
        <v>2779.2850231683665</v>
      </c>
    </row>
    <row r="208" spans="1:15" hidden="1">
      <c r="A208" t="str">
        <f t="shared" si="27"/>
        <v>dom</v>
      </c>
      <c r="B208" s="30">
        <v>43275</v>
      </c>
      <c r="C208">
        <v>432</v>
      </c>
      <c r="D208">
        <v>3</v>
      </c>
      <c r="E208">
        <v>2</v>
      </c>
      <c r="F208">
        <v>2000</v>
      </c>
      <c r="G208">
        <v>10</v>
      </c>
      <c r="H208">
        <v>2.56</v>
      </c>
      <c r="I208" t="str">
        <f t="shared" si="32"/>
        <v/>
      </c>
      <c r="J208" t="str">
        <f t="shared" si="25"/>
        <v/>
      </c>
      <c r="K208" t="str">
        <f t="shared" si="26"/>
        <v/>
      </c>
      <c r="L208" s="31">
        <f t="shared" si="28"/>
        <v>0</v>
      </c>
      <c r="M208" s="15">
        <f t="shared" si="29"/>
        <v>0</v>
      </c>
      <c r="N208" s="32">
        <f t="shared" si="31"/>
        <v>0</v>
      </c>
      <c r="O208" s="33">
        <f t="shared" si="30"/>
        <v>2779.2850231683665</v>
      </c>
    </row>
    <row r="209" spans="1:15" hidden="1">
      <c r="A209" t="str">
        <f t="shared" si="27"/>
        <v>dom</v>
      </c>
      <c r="B209" s="30">
        <v>43275</v>
      </c>
      <c r="C209">
        <v>433</v>
      </c>
      <c r="D209">
        <v>1</v>
      </c>
      <c r="E209">
        <v>7</v>
      </c>
      <c r="F209">
        <v>1500</v>
      </c>
      <c r="G209">
        <v>10</v>
      </c>
      <c r="H209">
        <v>3.21</v>
      </c>
      <c r="I209" t="str">
        <f t="shared" si="32"/>
        <v/>
      </c>
      <c r="J209" t="str">
        <f t="shared" si="25"/>
        <v/>
      </c>
      <c r="K209" t="str">
        <f t="shared" si="26"/>
        <v/>
      </c>
      <c r="L209" s="31">
        <f t="shared" si="28"/>
        <v>3.3333333333333335</v>
      </c>
      <c r="M209" s="15">
        <f t="shared" si="29"/>
        <v>0.11600000000000001</v>
      </c>
      <c r="N209" s="32">
        <f t="shared" si="31"/>
        <v>-322.39706268753054</v>
      </c>
      <c r="O209" s="33">
        <f t="shared" si="30"/>
        <v>2456.8879604808358</v>
      </c>
    </row>
    <row r="210" spans="1:15" hidden="1">
      <c r="A210" t="str">
        <f t="shared" si="27"/>
        <v>dom</v>
      </c>
      <c r="B210" s="30">
        <v>43275</v>
      </c>
      <c r="C210">
        <v>433</v>
      </c>
      <c r="D210">
        <v>2</v>
      </c>
      <c r="E210">
        <v>2</v>
      </c>
      <c r="F210">
        <v>1500</v>
      </c>
      <c r="G210">
        <v>10</v>
      </c>
      <c r="H210">
        <v>3.59</v>
      </c>
      <c r="I210" t="str">
        <f t="shared" si="32"/>
        <v/>
      </c>
      <c r="J210" t="str">
        <f t="shared" si="25"/>
        <v/>
      </c>
      <c r="K210" t="str">
        <f t="shared" si="26"/>
        <v/>
      </c>
      <c r="L210" s="31">
        <f t="shared" si="28"/>
        <v>0</v>
      </c>
      <c r="M210" s="15">
        <f t="shared" si="29"/>
        <v>0</v>
      </c>
      <c r="N210" s="32">
        <f t="shared" si="31"/>
        <v>0</v>
      </c>
      <c r="O210" s="33">
        <f t="shared" si="30"/>
        <v>2456.8879604808358</v>
      </c>
    </row>
    <row r="211" spans="1:15" hidden="1">
      <c r="A211" t="str">
        <f t="shared" si="27"/>
        <v>dom</v>
      </c>
      <c r="B211" s="30">
        <v>43275</v>
      </c>
      <c r="C211">
        <v>433</v>
      </c>
      <c r="D211">
        <v>3</v>
      </c>
      <c r="E211">
        <v>10</v>
      </c>
      <c r="F211">
        <v>1500</v>
      </c>
      <c r="G211">
        <v>10</v>
      </c>
      <c r="H211">
        <v>3.76</v>
      </c>
      <c r="I211" t="str">
        <f t="shared" si="32"/>
        <v/>
      </c>
      <c r="J211" t="str">
        <f t="shared" si="25"/>
        <v/>
      </c>
      <c r="K211" t="str">
        <f t="shared" si="26"/>
        <v/>
      </c>
      <c r="L211" s="31">
        <f t="shared" si="28"/>
        <v>0</v>
      </c>
      <c r="M211" s="15">
        <f t="shared" si="29"/>
        <v>0</v>
      </c>
      <c r="N211" s="32">
        <f t="shared" si="31"/>
        <v>0</v>
      </c>
      <c r="O211" s="33">
        <f t="shared" si="30"/>
        <v>2456.8879604808358</v>
      </c>
    </row>
    <row r="212" spans="1:15">
      <c r="A212" t="str">
        <f t="shared" si="27"/>
        <v>sáb</v>
      </c>
      <c r="B212" s="30">
        <v>43281</v>
      </c>
      <c r="C212">
        <v>435</v>
      </c>
      <c r="D212">
        <v>1</v>
      </c>
      <c r="E212">
        <v>2</v>
      </c>
      <c r="F212">
        <v>1600</v>
      </c>
      <c r="G212">
        <v>6</v>
      </c>
      <c r="H212">
        <v>3.46</v>
      </c>
      <c r="I212" t="str">
        <f t="shared" si="32"/>
        <v/>
      </c>
      <c r="J212" t="str">
        <f t="shared" si="25"/>
        <v/>
      </c>
      <c r="K212" t="str">
        <f t="shared" si="26"/>
        <v/>
      </c>
      <c r="L212" s="31">
        <f t="shared" si="28"/>
        <v>2</v>
      </c>
      <c r="M212" s="15">
        <f t="shared" si="29"/>
        <v>-1.9999999999999962E-2</v>
      </c>
      <c r="N212" s="32">
        <f t="shared" si="31"/>
        <v>0</v>
      </c>
      <c r="O212" s="33">
        <f t="shared" si="30"/>
        <v>2456.8879604808358</v>
      </c>
    </row>
    <row r="213" spans="1:15">
      <c r="A213" t="str">
        <f t="shared" si="27"/>
        <v>sáb</v>
      </c>
      <c r="B213" s="30">
        <v>43281</v>
      </c>
      <c r="C213">
        <v>435</v>
      </c>
      <c r="D213">
        <v>2</v>
      </c>
      <c r="E213">
        <v>5</v>
      </c>
      <c r="F213">
        <v>1600</v>
      </c>
      <c r="G213">
        <v>6</v>
      </c>
      <c r="H213">
        <v>4.6100000000000003</v>
      </c>
      <c r="I213" t="str">
        <f t="shared" si="32"/>
        <v/>
      </c>
      <c r="J213" t="str">
        <f t="shared" si="25"/>
        <v/>
      </c>
      <c r="K213" t="str">
        <f t="shared" si="26"/>
        <v/>
      </c>
      <c r="L213" s="31">
        <f t="shared" si="28"/>
        <v>0</v>
      </c>
      <c r="M213" s="15">
        <f t="shared" si="29"/>
        <v>0</v>
      </c>
      <c r="N213" s="32">
        <f t="shared" si="31"/>
        <v>0</v>
      </c>
      <c r="O213" s="33">
        <f t="shared" si="30"/>
        <v>2456.8879604808358</v>
      </c>
    </row>
    <row r="214" spans="1:15">
      <c r="A214" t="str">
        <f t="shared" si="27"/>
        <v>sáb</v>
      </c>
      <c r="B214" s="30">
        <v>43281</v>
      </c>
      <c r="C214">
        <v>435</v>
      </c>
      <c r="D214">
        <v>3</v>
      </c>
      <c r="E214">
        <v>6</v>
      </c>
      <c r="F214">
        <v>1600</v>
      </c>
      <c r="G214">
        <v>6</v>
      </c>
      <c r="H214">
        <v>4.75</v>
      </c>
      <c r="I214" t="str">
        <f t="shared" si="32"/>
        <v/>
      </c>
      <c r="J214" t="str">
        <f t="shared" si="25"/>
        <v/>
      </c>
      <c r="K214" t="str">
        <f t="shared" si="26"/>
        <v/>
      </c>
      <c r="L214" s="31">
        <f t="shared" si="28"/>
        <v>0</v>
      </c>
      <c r="M214" s="15">
        <f t="shared" si="29"/>
        <v>0</v>
      </c>
      <c r="N214" s="32">
        <f t="shared" si="31"/>
        <v>0</v>
      </c>
      <c r="O214" s="33">
        <f t="shared" si="30"/>
        <v>2456.8879604808358</v>
      </c>
    </row>
    <row r="215" spans="1:15">
      <c r="A215" t="str">
        <f t="shared" si="27"/>
        <v>sáb</v>
      </c>
      <c r="B215" s="30">
        <v>43281</v>
      </c>
      <c r="C215">
        <v>436</v>
      </c>
      <c r="D215">
        <v>1</v>
      </c>
      <c r="E215">
        <v>4</v>
      </c>
      <c r="F215">
        <v>1100</v>
      </c>
      <c r="G215">
        <v>4</v>
      </c>
      <c r="H215">
        <v>2.71</v>
      </c>
      <c r="I215" t="str">
        <f t="shared" si="32"/>
        <v/>
      </c>
      <c r="J215" t="str">
        <f t="shared" si="25"/>
        <v/>
      </c>
      <c r="K215" t="str">
        <f t="shared" si="26"/>
        <v/>
      </c>
      <c r="L215" s="31">
        <f t="shared" si="28"/>
        <v>0</v>
      </c>
      <c r="M215" s="15">
        <f t="shared" si="29"/>
        <v>0</v>
      </c>
      <c r="N215" s="32">
        <f t="shared" si="31"/>
        <v>0</v>
      </c>
      <c r="O215" s="33">
        <f t="shared" si="30"/>
        <v>2456.8879604808358</v>
      </c>
    </row>
    <row r="216" spans="1:15">
      <c r="A216" t="str">
        <f t="shared" si="27"/>
        <v>sáb</v>
      </c>
      <c r="B216" s="30">
        <v>43281</v>
      </c>
      <c r="C216">
        <v>436</v>
      </c>
      <c r="D216">
        <v>2</v>
      </c>
      <c r="E216">
        <v>3</v>
      </c>
      <c r="F216">
        <v>1100</v>
      </c>
      <c r="G216">
        <v>4</v>
      </c>
      <c r="H216">
        <v>3.55</v>
      </c>
      <c r="I216" t="str">
        <f t="shared" si="32"/>
        <v/>
      </c>
      <c r="J216" t="str">
        <f t="shared" si="25"/>
        <v/>
      </c>
      <c r="K216" t="str">
        <f t="shared" si="26"/>
        <v/>
      </c>
      <c r="L216" s="31">
        <f t="shared" si="28"/>
        <v>0</v>
      </c>
      <c r="M216" s="15">
        <f t="shared" si="29"/>
        <v>0</v>
      </c>
      <c r="N216" s="32">
        <f t="shared" si="31"/>
        <v>0</v>
      </c>
      <c r="O216" s="33">
        <f t="shared" si="30"/>
        <v>2456.8879604808358</v>
      </c>
    </row>
    <row r="217" spans="1:15">
      <c r="A217" t="str">
        <f t="shared" si="27"/>
        <v>sáb</v>
      </c>
      <c r="B217" s="30">
        <v>43281</v>
      </c>
      <c r="C217">
        <v>436</v>
      </c>
      <c r="D217">
        <v>3</v>
      </c>
      <c r="E217">
        <v>1</v>
      </c>
      <c r="F217">
        <v>1100</v>
      </c>
      <c r="G217">
        <v>4</v>
      </c>
      <c r="H217">
        <v>3.61</v>
      </c>
      <c r="I217" t="str">
        <f t="shared" si="32"/>
        <v/>
      </c>
      <c r="J217" t="str">
        <f t="shared" si="25"/>
        <v/>
      </c>
      <c r="K217">
        <f t="shared" si="26"/>
        <v>1</v>
      </c>
      <c r="L217" s="31">
        <f t="shared" si="28"/>
        <v>0</v>
      </c>
      <c r="M217" s="15">
        <f t="shared" si="29"/>
        <v>0</v>
      </c>
      <c r="N217" s="32">
        <f t="shared" si="31"/>
        <v>0</v>
      </c>
      <c r="O217" s="33">
        <f t="shared" si="30"/>
        <v>2456.8879604808358</v>
      </c>
    </row>
    <row r="218" spans="1:15">
      <c r="A218" t="str">
        <f t="shared" si="27"/>
        <v>sáb</v>
      </c>
      <c r="B218" s="30">
        <v>43281</v>
      </c>
      <c r="C218">
        <v>437</v>
      </c>
      <c r="D218">
        <v>1</v>
      </c>
      <c r="E218">
        <v>7</v>
      </c>
      <c r="F218">
        <v>1300</v>
      </c>
      <c r="G218">
        <v>7</v>
      </c>
      <c r="H218">
        <v>2.74</v>
      </c>
      <c r="I218" t="str">
        <f t="shared" si="32"/>
        <v/>
      </c>
      <c r="J218" t="str">
        <f t="shared" si="25"/>
        <v/>
      </c>
      <c r="K218" t="str">
        <f t="shared" si="26"/>
        <v/>
      </c>
      <c r="L218" s="31">
        <f t="shared" si="28"/>
        <v>2.3333333333333335</v>
      </c>
      <c r="M218" s="15">
        <f t="shared" si="29"/>
        <v>2.8571428571428612E-2</v>
      </c>
      <c r="N218" s="32">
        <f t="shared" si="31"/>
        <v>-70.196798870881125</v>
      </c>
      <c r="O218" s="33">
        <f t="shared" si="30"/>
        <v>2386.6911616099546</v>
      </c>
    </row>
    <row r="219" spans="1:15">
      <c r="A219" t="str">
        <f t="shared" si="27"/>
        <v>sáb</v>
      </c>
      <c r="B219" s="30">
        <v>43281</v>
      </c>
      <c r="C219">
        <v>437</v>
      </c>
      <c r="D219">
        <v>2</v>
      </c>
      <c r="E219">
        <v>5</v>
      </c>
      <c r="F219">
        <v>1300</v>
      </c>
      <c r="G219">
        <v>7</v>
      </c>
      <c r="H219">
        <v>3.01</v>
      </c>
      <c r="I219" t="str">
        <f t="shared" si="32"/>
        <v/>
      </c>
      <c r="J219" t="str">
        <f t="shared" si="25"/>
        <v/>
      </c>
      <c r="K219" t="str">
        <f t="shared" si="26"/>
        <v/>
      </c>
      <c r="L219" s="31">
        <f t="shared" si="28"/>
        <v>0</v>
      </c>
      <c r="M219" s="15">
        <f t="shared" si="29"/>
        <v>0</v>
      </c>
      <c r="N219" s="32">
        <f t="shared" si="31"/>
        <v>0</v>
      </c>
      <c r="O219" s="33">
        <f t="shared" si="30"/>
        <v>2386.6911616099546</v>
      </c>
    </row>
    <row r="220" spans="1:15">
      <c r="A220" t="str">
        <f t="shared" si="27"/>
        <v>sáb</v>
      </c>
      <c r="B220" s="30">
        <v>43281</v>
      </c>
      <c r="C220">
        <v>437</v>
      </c>
      <c r="D220">
        <v>3</v>
      </c>
      <c r="E220">
        <v>3</v>
      </c>
      <c r="F220">
        <v>1300</v>
      </c>
      <c r="G220">
        <v>7</v>
      </c>
      <c r="H220">
        <v>3.36</v>
      </c>
      <c r="I220" t="str">
        <f t="shared" si="32"/>
        <v/>
      </c>
      <c r="J220" t="str">
        <f t="shared" si="25"/>
        <v/>
      </c>
      <c r="K220" t="str">
        <f t="shared" si="26"/>
        <v/>
      </c>
      <c r="L220" s="31">
        <f t="shared" si="28"/>
        <v>0</v>
      </c>
      <c r="M220" s="15">
        <f t="shared" si="29"/>
        <v>0</v>
      </c>
      <c r="N220" s="32">
        <f t="shared" si="31"/>
        <v>0</v>
      </c>
      <c r="O220" s="33">
        <f t="shared" si="30"/>
        <v>2386.6911616099546</v>
      </c>
    </row>
    <row r="221" spans="1:15">
      <c r="A221" t="str">
        <f t="shared" si="27"/>
        <v>sáb</v>
      </c>
      <c r="B221" s="30">
        <v>43281</v>
      </c>
      <c r="C221">
        <v>438</v>
      </c>
      <c r="D221">
        <v>1</v>
      </c>
      <c r="E221">
        <v>1</v>
      </c>
      <c r="F221">
        <v>800</v>
      </c>
      <c r="G221">
        <v>11</v>
      </c>
      <c r="H221">
        <v>5.13</v>
      </c>
      <c r="I221">
        <f t="shared" si="32"/>
        <v>1</v>
      </c>
      <c r="J221" t="str">
        <f t="shared" si="25"/>
        <v/>
      </c>
      <c r="K221" t="str">
        <f t="shared" si="26"/>
        <v/>
      </c>
      <c r="L221" s="31">
        <f t="shared" si="28"/>
        <v>3.6666666666666665</v>
      </c>
      <c r="M221" s="15">
        <f t="shared" si="29"/>
        <v>0.13454545454545458</v>
      </c>
      <c r="N221" s="32">
        <f t="shared" si="31"/>
        <v>321.11844719843032</v>
      </c>
      <c r="O221" s="33">
        <f t="shared" si="30"/>
        <v>3564.1254680041989</v>
      </c>
    </row>
    <row r="222" spans="1:15">
      <c r="A222" t="str">
        <f t="shared" si="27"/>
        <v>sáb</v>
      </c>
      <c r="B222" s="30">
        <v>43281</v>
      </c>
      <c r="C222">
        <v>438</v>
      </c>
      <c r="D222">
        <v>2</v>
      </c>
      <c r="E222">
        <v>5</v>
      </c>
      <c r="F222">
        <v>800</v>
      </c>
      <c r="G222">
        <v>11</v>
      </c>
      <c r="H222">
        <v>5.38</v>
      </c>
      <c r="I222" t="str">
        <f t="shared" si="32"/>
        <v/>
      </c>
      <c r="J222" t="str">
        <f t="shared" si="25"/>
        <v/>
      </c>
      <c r="K222" t="str">
        <f t="shared" si="26"/>
        <v/>
      </c>
      <c r="L222" s="31">
        <f t="shared" si="28"/>
        <v>0</v>
      </c>
      <c r="M222" s="15">
        <f t="shared" si="29"/>
        <v>0</v>
      </c>
      <c r="N222" s="32">
        <f t="shared" si="31"/>
        <v>0</v>
      </c>
      <c r="O222" s="33">
        <f t="shared" si="30"/>
        <v>3564.1254680041989</v>
      </c>
    </row>
    <row r="223" spans="1:15">
      <c r="A223" t="str">
        <f t="shared" si="27"/>
        <v>sáb</v>
      </c>
      <c r="B223" s="30">
        <v>43281</v>
      </c>
      <c r="C223">
        <v>438</v>
      </c>
      <c r="D223">
        <v>3</v>
      </c>
      <c r="E223">
        <v>4</v>
      </c>
      <c r="F223">
        <v>800</v>
      </c>
      <c r="G223">
        <v>11</v>
      </c>
      <c r="H223">
        <v>5.38</v>
      </c>
      <c r="I223" t="str">
        <f t="shared" si="32"/>
        <v/>
      </c>
      <c r="J223" t="str">
        <f t="shared" si="25"/>
        <v/>
      </c>
      <c r="K223" t="str">
        <f t="shared" si="26"/>
        <v/>
      </c>
      <c r="L223" s="31">
        <f t="shared" si="28"/>
        <v>0</v>
      </c>
      <c r="M223" s="15">
        <f t="shared" si="29"/>
        <v>0</v>
      </c>
      <c r="N223" s="32">
        <f t="shared" si="31"/>
        <v>0</v>
      </c>
      <c r="O223" s="33">
        <f t="shared" si="30"/>
        <v>3564.1254680041989</v>
      </c>
    </row>
    <row r="224" spans="1:15">
      <c r="A224" t="str">
        <f t="shared" si="27"/>
        <v>sáb</v>
      </c>
      <c r="B224" s="30">
        <v>43281</v>
      </c>
      <c r="C224">
        <v>439</v>
      </c>
      <c r="D224">
        <v>1</v>
      </c>
      <c r="E224">
        <v>2</v>
      </c>
      <c r="F224">
        <v>1100</v>
      </c>
      <c r="G224">
        <v>10</v>
      </c>
      <c r="H224">
        <v>3.54</v>
      </c>
      <c r="I224" t="str">
        <f t="shared" si="32"/>
        <v/>
      </c>
      <c r="J224" t="str">
        <f t="shared" si="25"/>
        <v/>
      </c>
      <c r="K224" t="str">
        <f t="shared" si="26"/>
        <v/>
      </c>
      <c r="L224" s="31">
        <f t="shared" si="28"/>
        <v>3.3333333333333335</v>
      </c>
      <c r="M224" s="15">
        <f t="shared" si="29"/>
        <v>0.11600000000000001</v>
      </c>
      <c r="N224" s="32">
        <f t="shared" si="31"/>
        <v>-413.43855428848707</v>
      </c>
      <c r="O224" s="33">
        <f t="shared" si="30"/>
        <v>3150.6869137157119</v>
      </c>
    </row>
    <row r="225" spans="1:15">
      <c r="A225" t="str">
        <f t="shared" si="27"/>
        <v>sáb</v>
      </c>
      <c r="B225" s="30">
        <v>43281</v>
      </c>
      <c r="C225">
        <v>439</v>
      </c>
      <c r="D225">
        <v>2</v>
      </c>
      <c r="E225">
        <v>5</v>
      </c>
      <c r="F225">
        <v>1100</v>
      </c>
      <c r="G225">
        <v>10</v>
      </c>
      <c r="H225">
        <v>3.61</v>
      </c>
      <c r="I225" t="str">
        <f t="shared" si="32"/>
        <v/>
      </c>
      <c r="J225" t="str">
        <f t="shared" si="25"/>
        <v/>
      </c>
      <c r="K225" t="str">
        <f t="shared" si="26"/>
        <v/>
      </c>
      <c r="L225" s="31">
        <f t="shared" si="28"/>
        <v>0</v>
      </c>
      <c r="M225" s="15">
        <f t="shared" si="29"/>
        <v>0</v>
      </c>
      <c r="N225" s="32">
        <f t="shared" si="31"/>
        <v>0</v>
      </c>
      <c r="O225" s="33">
        <f t="shared" si="30"/>
        <v>3150.6869137157119</v>
      </c>
    </row>
    <row r="226" spans="1:15">
      <c r="A226" t="str">
        <f t="shared" si="27"/>
        <v>sáb</v>
      </c>
      <c r="B226" s="30">
        <v>43281</v>
      </c>
      <c r="C226">
        <v>439</v>
      </c>
      <c r="D226">
        <v>3</v>
      </c>
      <c r="E226">
        <v>4</v>
      </c>
      <c r="F226">
        <v>1100</v>
      </c>
      <c r="G226">
        <v>10</v>
      </c>
      <c r="H226">
        <v>4.13</v>
      </c>
      <c r="I226" t="str">
        <f t="shared" si="32"/>
        <v/>
      </c>
      <c r="J226" t="str">
        <f t="shared" si="25"/>
        <v/>
      </c>
      <c r="K226" t="str">
        <f t="shared" si="26"/>
        <v/>
      </c>
      <c r="L226" s="31">
        <f t="shared" si="28"/>
        <v>0</v>
      </c>
      <c r="M226" s="15">
        <f t="shared" si="29"/>
        <v>0</v>
      </c>
      <c r="N226" s="32">
        <f t="shared" si="31"/>
        <v>0</v>
      </c>
      <c r="O226" s="33">
        <f t="shared" si="30"/>
        <v>3150.6869137157119</v>
      </c>
    </row>
    <row r="227" spans="1:15">
      <c r="A227" t="str">
        <f t="shared" si="27"/>
        <v>sáb</v>
      </c>
      <c r="B227" s="30">
        <v>43281</v>
      </c>
      <c r="C227">
        <v>440</v>
      </c>
      <c r="D227">
        <v>1</v>
      </c>
      <c r="E227">
        <v>1</v>
      </c>
      <c r="F227">
        <v>1400</v>
      </c>
      <c r="G227">
        <v>6</v>
      </c>
      <c r="H227">
        <v>2.46</v>
      </c>
      <c r="I227">
        <f t="shared" si="32"/>
        <v>1</v>
      </c>
      <c r="J227" t="str">
        <f t="shared" si="25"/>
        <v/>
      </c>
      <c r="K227" t="str">
        <f t="shared" si="26"/>
        <v/>
      </c>
      <c r="L227" s="31">
        <f t="shared" si="28"/>
        <v>2</v>
      </c>
      <c r="M227" s="15">
        <f t="shared" si="29"/>
        <v>-1.9999999999999962E-2</v>
      </c>
      <c r="N227" s="32">
        <f t="shared" si="31"/>
        <v>0</v>
      </c>
      <c r="O227" s="33">
        <f t="shared" si="30"/>
        <v>3150.6869137157119</v>
      </c>
    </row>
    <row r="228" spans="1:15">
      <c r="A228" t="str">
        <f t="shared" si="27"/>
        <v>sáb</v>
      </c>
      <c r="B228" s="30">
        <v>43281</v>
      </c>
      <c r="C228">
        <v>440</v>
      </c>
      <c r="D228">
        <v>2</v>
      </c>
      <c r="E228">
        <v>2</v>
      </c>
      <c r="F228">
        <v>1400</v>
      </c>
      <c r="G228">
        <v>6</v>
      </c>
      <c r="H228">
        <v>2.81</v>
      </c>
      <c r="I228" t="str">
        <f t="shared" si="32"/>
        <v/>
      </c>
      <c r="J228" t="str">
        <f t="shared" si="25"/>
        <v/>
      </c>
      <c r="K228" t="str">
        <f t="shared" si="26"/>
        <v/>
      </c>
      <c r="L228" s="31">
        <f t="shared" si="28"/>
        <v>0</v>
      </c>
      <c r="M228" s="15">
        <f t="shared" si="29"/>
        <v>0</v>
      </c>
      <c r="N228" s="32">
        <f t="shared" si="31"/>
        <v>0</v>
      </c>
      <c r="O228" s="33">
        <f t="shared" si="30"/>
        <v>3150.6869137157119</v>
      </c>
    </row>
    <row r="229" spans="1:15">
      <c r="A229" t="str">
        <f t="shared" si="27"/>
        <v>sáb</v>
      </c>
      <c r="B229" s="30">
        <v>43281</v>
      </c>
      <c r="C229">
        <v>440</v>
      </c>
      <c r="D229">
        <v>3</v>
      </c>
      <c r="E229">
        <v>5</v>
      </c>
      <c r="F229">
        <v>1400</v>
      </c>
      <c r="G229">
        <v>6</v>
      </c>
      <c r="H229">
        <v>3.08</v>
      </c>
      <c r="I229" t="str">
        <f t="shared" si="32"/>
        <v/>
      </c>
      <c r="J229" t="str">
        <f t="shared" si="25"/>
        <v/>
      </c>
      <c r="K229" t="str">
        <f t="shared" si="26"/>
        <v/>
      </c>
      <c r="L229" s="31">
        <f t="shared" si="28"/>
        <v>0</v>
      </c>
      <c r="M229" s="15">
        <f t="shared" si="29"/>
        <v>0</v>
      </c>
      <c r="N229" s="32">
        <f t="shared" si="31"/>
        <v>0</v>
      </c>
      <c r="O229" s="33">
        <f t="shared" si="30"/>
        <v>3150.6869137157119</v>
      </c>
    </row>
    <row r="230" spans="1:15">
      <c r="A230" t="str">
        <f t="shared" si="27"/>
        <v>sáb</v>
      </c>
      <c r="B230" s="30">
        <v>43281</v>
      </c>
      <c r="C230">
        <v>441</v>
      </c>
      <c r="D230">
        <v>1</v>
      </c>
      <c r="E230">
        <v>7</v>
      </c>
      <c r="F230">
        <v>1400</v>
      </c>
      <c r="G230">
        <v>9</v>
      </c>
      <c r="H230">
        <v>3.71</v>
      </c>
      <c r="I230" t="str">
        <f t="shared" si="32"/>
        <v/>
      </c>
      <c r="J230" t="str">
        <f t="shared" si="25"/>
        <v/>
      </c>
      <c r="K230" t="str">
        <f t="shared" si="26"/>
        <v/>
      </c>
      <c r="L230" s="31">
        <f t="shared" si="28"/>
        <v>3</v>
      </c>
      <c r="M230" s="15">
        <f t="shared" si="29"/>
        <v>9.3333333333333338E-2</v>
      </c>
      <c r="N230" s="32">
        <f t="shared" si="31"/>
        <v>-294.06411194679981</v>
      </c>
      <c r="O230" s="33">
        <f t="shared" si="30"/>
        <v>2856.6228017689118</v>
      </c>
    </row>
    <row r="231" spans="1:15">
      <c r="A231" t="str">
        <f t="shared" si="27"/>
        <v>sáb</v>
      </c>
      <c r="B231" s="30">
        <v>43281</v>
      </c>
      <c r="C231">
        <v>441</v>
      </c>
      <c r="D231">
        <v>2</v>
      </c>
      <c r="E231">
        <v>3</v>
      </c>
      <c r="F231">
        <v>1400</v>
      </c>
      <c r="G231">
        <v>9</v>
      </c>
      <c r="H231">
        <v>3.96</v>
      </c>
      <c r="I231" t="str">
        <f t="shared" si="32"/>
        <v/>
      </c>
      <c r="J231" t="str">
        <f t="shared" si="25"/>
        <v/>
      </c>
      <c r="K231" t="str">
        <f t="shared" si="26"/>
        <v/>
      </c>
      <c r="L231" s="31">
        <f t="shared" si="28"/>
        <v>0</v>
      </c>
      <c r="M231" s="15">
        <f t="shared" si="29"/>
        <v>0</v>
      </c>
      <c r="N231" s="32">
        <f t="shared" si="31"/>
        <v>0</v>
      </c>
      <c r="O231" s="33">
        <f t="shared" si="30"/>
        <v>2856.6228017689118</v>
      </c>
    </row>
    <row r="232" spans="1:15">
      <c r="A232" t="str">
        <f t="shared" si="27"/>
        <v>sáb</v>
      </c>
      <c r="B232" s="30">
        <v>43281</v>
      </c>
      <c r="C232">
        <v>441</v>
      </c>
      <c r="D232">
        <v>3</v>
      </c>
      <c r="E232">
        <v>2</v>
      </c>
      <c r="F232">
        <v>1400</v>
      </c>
      <c r="G232">
        <v>9</v>
      </c>
      <c r="H232">
        <v>4.84</v>
      </c>
      <c r="I232" t="str">
        <f t="shared" si="32"/>
        <v/>
      </c>
      <c r="J232" t="str">
        <f t="shared" si="25"/>
        <v/>
      </c>
      <c r="K232" t="str">
        <f t="shared" si="26"/>
        <v/>
      </c>
      <c r="L232" s="31">
        <f t="shared" si="28"/>
        <v>0</v>
      </c>
      <c r="M232" s="15">
        <f t="shared" si="29"/>
        <v>0</v>
      </c>
      <c r="N232" s="32">
        <f t="shared" si="31"/>
        <v>0</v>
      </c>
      <c r="O232" s="33">
        <f t="shared" si="30"/>
        <v>2856.6228017689118</v>
      </c>
    </row>
    <row r="233" spans="1:15">
      <c r="A233" t="str">
        <f t="shared" si="27"/>
        <v>sáb</v>
      </c>
      <c r="B233" s="30">
        <v>43281</v>
      </c>
      <c r="C233">
        <v>442</v>
      </c>
      <c r="D233">
        <v>1</v>
      </c>
      <c r="E233">
        <v>1</v>
      </c>
      <c r="F233">
        <v>800</v>
      </c>
      <c r="G233">
        <v>9</v>
      </c>
      <c r="H233">
        <v>4.84</v>
      </c>
      <c r="I233">
        <f t="shared" si="32"/>
        <v>1</v>
      </c>
      <c r="J233" t="str">
        <f t="shared" si="25"/>
        <v/>
      </c>
      <c r="K233" t="str">
        <f t="shared" si="26"/>
        <v/>
      </c>
      <c r="L233" s="31">
        <f t="shared" si="28"/>
        <v>3</v>
      </c>
      <c r="M233" s="15">
        <f t="shared" si="29"/>
        <v>9.3333333333333338E-2</v>
      </c>
      <c r="N233" s="32">
        <f t="shared" si="31"/>
        <v>266.61812816509843</v>
      </c>
      <c r="O233" s="33">
        <f t="shared" si="30"/>
        <v>3656.4771862642074</v>
      </c>
    </row>
    <row r="234" spans="1:15">
      <c r="A234" t="str">
        <f t="shared" si="27"/>
        <v>sáb</v>
      </c>
      <c r="B234" s="30">
        <v>43281</v>
      </c>
      <c r="C234">
        <v>442</v>
      </c>
      <c r="D234">
        <v>2</v>
      </c>
      <c r="E234">
        <v>4</v>
      </c>
      <c r="F234">
        <v>800</v>
      </c>
      <c r="G234">
        <v>9</v>
      </c>
      <c r="H234">
        <v>5.74</v>
      </c>
      <c r="I234" t="str">
        <f t="shared" si="32"/>
        <v/>
      </c>
      <c r="J234" t="str">
        <f t="shared" si="25"/>
        <v/>
      </c>
      <c r="K234" t="str">
        <f t="shared" si="26"/>
        <v/>
      </c>
      <c r="L234" s="31">
        <f t="shared" si="28"/>
        <v>0</v>
      </c>
      <c r="M234" s="15">
        <f t="shared" si="29"/>
        <v>0</v>
      </c>
      <c r="N234" s="32">
        <f t="shared" si="31"/>
        <v>0</v>
      </c>
      <c r="O234" s="33">
        <f t="shared" si="30"/>
        <v>3656.4771862642074</v>
      </c>
    </row>
    <row r="235" spans="1:15">
      <c r="A235" t="str">
        <f t="shared" si="27"/>
        <v>sáb</v>
      </c>
      <c r="B235" s="30">
        <v>43281</v>
      </c>
      <c r="C235">
        <v>442</v>
      </c>
      <c r="D235">
        <v>3</v>
      </c>
      <c r="E235">
        <v>5</v>
      </c>
      <c r="F235">
        <v>800</v>
      </c>
      <c r="G235">
        <v>9</v>
      </c>
      <c r="H235">
        <v>6.31</v>
      </c>
      <c r="I235" t="str">
        <f t="shared" si="32"/>
        <v/>
      </c>
      <c r="J235" t="str">
        <f t="shared" si="25"/>
        <v/>
      </c>
      <c r="K235" t="str">
        <f t="shared" si="26"/>
        <v/>
      </c>
      <c r="L235" s="31">
        <f t="shared" si="28"/>
        <v>0</v>
      </c>
      <c r="M235" s="15">
        <f t="shared" si="29"/>
        <v>0</v>
      </c>
      <c r="N235" s="32">
        <f t="shared" si="31"/>
        <v>0</v>
      </c>
      <c r="O235" s="33">
        <f t="shared" si="30"/>
        <v>3656.4771862642074</v>
      </c>
    </row>
    <row r="236" spans="1:15" hidden="1">
      <c r="A236" t="str">
        <f t="shared" si="27"/>
        <v>dom</v>
      </c>
      <c r="B236" s="30">
        <v>43282</v>
      </c>
      <c r="C236">
        <v>444</v>
      </c>
      <c r="D236">
        <v>1</v>
      </c>
      <c r="E236">
        <v>6</v>
      </c>
      <c r="F236">
        <v>1100</v>
      </c>
      <c r="G236">
        <v>7</v>
      </c>
      <c r="H236">
        <v>2.86</v>
      </c>
      <c r="I236" t="str">
        <f t="shared" si="32"/>
        <v/>
      </c>
      <c r="J236" t="str">
        <f t="shared" si="25"/>
        <v/>
      </c>
      <c r="K236" t="str">
        <f t="shared" si="26"/>
        <v/>
      </c>
      <c r="L236" s="31">
        <f t="shared" si="28"/>
        <v>2.3333333333333335</v>
      </c>
      <c r="M236" s="15">
        <f t="shared" si="29"/>
        <v>2.8571428571428612E-2</v>
      </c>
      <c r="N236" s="32">
        <f t="shared" si="31"/>
        <v>-104.47077675040607</v>
      </c>
      <c r="O236" s="33">
        <f t="shared" si="30"/>
        <v>3552.0064095138014</v>
      </c>
    </row>
    <row r="237" spans="1:15" hidden="1">
      <c r="A237" t="str">
        <f t="shared" si="27"/>
        <v>dom</v>
      </c>
      <c r="B237" s="30">
        <v>43282</v>
      </c>
      <c r="C237">
        <v>444</v>
      </c>
      <c r="D237">
        <v>2</v>
      </c>
      <c r="E237">
        <v>1</v>
      </c>
      <c r="F237">
        <v>1100</v>
      </c>
      <c r="G237">
        <v>7</v>
      </c>
      <c r="H237">
        <v>3.71</v>
      </c>
      <c r="I237" t="str">
        <f t="shared" si="32"/>
        <v/>
      </c>
      <c r="J237">
        <f t="shared" si="25"/>
        <v>1</v>
      </c>
      <c r="K237" t="str">
        <f t="shared" si="26"/>
        <v/>
      </c>
      <c r="L237" s="31">
        <f t="shared" si="28"/>
        <v>0</v>
      </c>
      <c r="M237" s="15">
        <f t="shared" si="29"/>
        <v>0</v>
      </c>
      <c r="N237" s="32">
        <f t="shared" si="31"/>
        <v>0</v>
      </c>
      <c r="O237" s="33">
        <f t="shared" si="30"/>
        <v>3552.0064095138014</v>
      </c>
    </row>
    <row r="238" spans="1:15" hidden="1">
      <c r="A238" t="str">
        <f t="shared" si="27"/>
        <v>dom</v>
      </c>
      <c r="B238" s="30">
        <v>43282</v>
      </c>
      <c r="C238">
        <v>444</v>
      </c>
      <c r="D238">
        <v>3</v>
      </c>
      <c r="E238">
        <v>5</v>
      </c>
      <c r="F238">
        <v>1100</v>
      </c>
      <c r="G238">
        <v>7</v>
      </c>
      <c r="H238">
        <v>3.76</v>
      </c>
      <c r="I238" t="str">
        <f t="shared" si="32"/>
        <v/>
      </c>
      <c r="J238" t="str">
        <f t="shared" si="25"/>
        <v/>
      </c>
      <c r="K238" t="str">
        <f t="shared" si="26"/>
        <v/>
      </c>
      <c r="L238" s="31">
        <f t="shared" si="28"/>
        <v>0</v>
      </c>
      <c r="M238" s="15">
        <f t="shared" si="29"/>
        <v>0</v>
      </c>
      <c r="N238" s="32">
        <f t="shared" si="31"/>
        <v>0</v>
      </c>
      <c r="O238" s="33">
        <f t="shared" si="30"/>
        <v>3552.0064095138014</v>
      </c>
    </row>
    <row r="239" spans="1:15" hidden="1">
      <c r="A239" t="str">
        <f t="shared" si="27"/>
        <v>dom</v>
      </c>
      <c r="B239" s="30">
        <v>43282</v>
      </c>
      <c r="C239">
        <v>445</v>
      </c>
      <c r="D239">
        <v>1</v>
      </c>
      <c r="E239">
        <v>5</v>
      </c>
      <c r="F239">
        <v>1200</v>
      </c>
      <c r="G239">
        <v>8</v>
      </c>
      <c r="H239">
        <v>2.93</v>
      </c>
      <c r="I239" t="str">
        <f t="shared" si="32"/>
        <v/>
      </c>
      <c r="J239" t="str">
        <f t="shared" si="25"/>
        <v/>
      </c>
      <c r="K239" t="str">
        <f t="shared" si="26"/>
        <v/>
      </c>
      <c r="L239" s="31">
        <f t="shared" si="28"/>
        <v>2.6666666666666665</v>
      </c>
      <c r="M239" s="15">
        <f t="shared" si="29"/>
        <v>6.5000000000000002E-2</v>
      </c>
      <c r="N239" s="32">
        <f t="shared" si="31"/>
        <v>-230.88041661839711</v>
      </c>
      <c r="O239" s="33">
        <f t="shared" si="30"/>
        <v>3321.1259928954046</v>
      </c>
    </row>
    <row r="240" spans="1:15" hidden="1">
      <c r="A240" t="str">
        <f t="shared" si="27"/>
        <v>dom</v>
      </c>
      <c r="B240" s="30">
        <v>43282</v>
      </c>
      <c r="C240">
        <v>445</v>
      </c>
      <c r="D240">
        <v>2</v>
      </c>
      <c r="E240">
        <v>8</v>
      </c>
      <c r="F240">
        <v>1200</v>
      </c>
      <c r="G240">
        <v>8</v>
      </c>
      <c r="H240">
        <v>3.79</v>
      </c>
      <c r="I240" t="str">
        <f t="shared" si="32"/>
        <v/>
      </c>
      <c r="J240" t="str">
        <f t="shared" si="25"/>
        <v/>
      </c>
      <c r="K240" t="str">
        <f t="shared" si="26"/>
        <v/>
      </c>
      <c r="L240" s="31">
        <f t="shared" si="28"/>
        <v>0</v>
      </c>
      <c r="M240" s="15">
        <f t="shared" si="29"/>
        <v>0</v>
      </c>
      <c r="N240" s="32">
        <f t="shared" si="31"/>
        <v>0</v>
      </c>
      <c r="O240" s="33">
        <f t="shared" si="30"/>
        <v>3321.1259928954046</v>
      </c>
    </row>
    <row r="241" spans="1:15" hidden="1">
      <c r="A241" t="str">
        <f t="shared" si="27"/>
        <v>dom</v>
      </c>
      <c r="B241" s="30">
        <v>43282</v>
      </c>
      <c r="C241">
        <v>445</v>
      </c>
      <c r="D241">
        <v>3</v>
      </c>
      <c r="E241">
        <v>7</v>
      </c>
      <c r="F241">
        <v>1200</v>
      </c>
      <c r="G241">
        <v>8</v>
      </c>
      <c r="H241">
        <v>4.43</v>
      </c>
      <c r="I241" t="str">
        <f t="shared" si="32"/>
        <v/>
      </c>
      <c r="J241" t="str">
        <f t="shared" si="25"/>
        <v/>
      </c>
      <c r="K241" t="str">
        <f t="shared" si="26"/>
        <v/>
      </c>
      <c r="L241" s="31">
        <f t="shared" si="28"/>
        <v>0</v>
      </c>
      <c r="M241" s="15">
        <f t="shared" si="29"/>
        <v>0</v>
      </c>
      <c r="N241" s="32">
        <f t="shared" si="31"/>
        <v>0</v>
      </c>
      <c r="O241" s="33">
        <f t="shared" si="30"/>
        <v>3321.1259928954046</v>
      </c>
    </row>
    <row r="242" spans="1:15" hidden="1">
      <c r="A242" t="str">
        <f t="shared" si="27"/>
        <v>dom</v>
      </c>
      <c r="B242" s="30">
        <v>43282</v>
      </c>
      <c r="C242">
        <v>446</v>
      </c>
      <c r="D242">
        <v>1</v>
      </c>
      <c r="E242">
        <v>2</v>
      </c>
      <c r="F242">
        <v>1400</v>
      </c>
      <c r="G242">
        <v>8</v>
      </c>
      <c r="H242">
        <v>2.86</v>
      </c>
      <c r="I242" t="str">
        <f t="shared" si="32"/>
        <v/>
      </c>
      <c r="J242" t="str">
        <f t="shared" si="25"/>
        <v/>
      </c>
      <c r="K242" t="str">
        <f t="shared" si="26"/>
        <v/>
      </c>
      <c r="L242" s="31">
        <f t="shared" si="28"/>
        <v>2.6666666666666665</v>
      </c>
      <c r="M242" s="15">
        <f t="shared" si="29"/>
        <v>6.5000000000000002E-2</v>
      </c>
      <c r="N242" s="32">
        <f t="shared" si="31"/>
        <v>-215.8731895382013</v>
      </c>
      <c r="O242" s="33">
        <f t="shared" si="30"/>
        <v>3105.2528033572034</v>
      </c>
    </row>
    <row r="243" spans="1:15" hidden="1">
      <c r="A243" t="str">
        <f t="shared" si="27"/>
        <v>dom</v>
      </c>
      <c r="B243" s="30">
        <v>43282</v>
      </c>
      <c r="C243">
        <v>446</v>
      </c>
      <c r="D243">
        <v>2</v>
      </c>
      <c r="E243">
        <v>3</v>
      </c>
      <c r="F243">
        <v>1400</v>
      </c>
      <c r="G243">
        <v>8</v>
      </c>
      <c r="H243">
        <v>3.49</v>
      </c>
      <c r="I243" t="str">
        <f t="shared" si="32"/>
        <v/>
      </c>
      <c r="J243" t="str">
        <f t="shared" si="25"/>
        <v/>
      </c>
      <c r="K243" t="str">
        <f t="shared" si="26"/>
        <v/>
      </c>
      <c r="L243" s="31">
        <f t="shared" si="28"/>
        <v>0</v>
      </c>
      <c r="M243" s="15">
        <f t="shared" si="29"/>
        <v>0</v>
      </c>
      <c r="N243" s="32">
        <f t="shared" si="31"/>
        <v>0</v>
      </c>
      <c r="O243" s="33">
        <f t="shared" si="30"/>
        <v>3105.2528033572034</v>
      </c>
    </row>
    <row r="244" spans="1:15" hidden="1">
      <c r="A244" t="str">
        <f t="shared" si="27"/>
        <v>dom</v>
      </c>
      <c r="B244" s="30">
        <v>43282</v>
      </c>
      <c r="C244">
        <v>446</v>
      </c>
      <c r="D244">
        <v>3</v>
      </c>
      <c r="E244">
        <v>6</v>
      </c>
      <c r="F244">
        <v>1400</v>
      </c>
      <c r="G244">
        <v>8</v>
      </c>
      <c r="H244">
        <v>4.51</v>
      </c>
      <c r="I244" t="str">
        <f t="shared" si="32"/>
        <v/>
      </c>
      <c r="J244" t="str">
        <f t="shared" si="25"/>
        <v/>
      </c>
      <c r="K244" t="str">
        <f t="shared" si="26"/>
        <v/>
      </c>
      <c r="L244" s="31">
        <f t="shared" si="28"/>
        <v>0</v>
      </c>
      <c r="M244" s="15">
        <f t="shared" si="29"/>
        <v>0</v>
      </c>
      <c r="N244" s="32">
        <f t="shared" si="31"/>
        <v>0</v>
      </c>
      <c r="O244" s="33">
        <f t="shared" si="30"/>
        <v>3105.2528033572034</v>
      </c>
    </row>
    <row r="245" spans="1:15" hidden="1">
      <c r="A245" t="str">
        <f t="shared" si="27"/>
        <v>dom</v>
      </c>
      <c r="B245" s="30">
        <v>43282</v>
      </c>
      <c r="C245">
        <v>447</v>
      </c>
      <c r="D245">
        <v>1</v>
      </c>
      <c r="E245">
        <v>1</v>
      </c>
      <c r="F245">
        <v>1100</v>
      </c>
      <c r="G245">
        <v>8</v>
      </c>
      <c r="H245">
        <v>3.46</v>
      </c>
      <c r="I245">
        <f t="shared" si="32"/>
        <v>1</v>
      </c>
      <c r="J245" t="str">
        <f t="shared" si="25"/>
        <v/>
      </c>
      <c r="K245" t="str">
        <f t="shared" si="26"/>
        <v/>
      </c>
      <c r="L245" s="31">
        <f t="shared" si="28"/>
        <v>2.6666666666666665</v>
      </c>
      <c r="M245" s="15">
        <f t="shared" si="29"/>
        <v>6.5000000000000002E-2</v>
      </c>
      <c r="N245" s="32">
        <f t="shared" si="31"/>
        <v>201.84143221821824</v>
      </c>
      <c r="O245" s="33">
        <f t="shared" si="30"/>
        <v>3643.4966226057854</v>
      </c>
    </row>
    <row r="246" spans="1:15" hidden="1">
      <c r="A246" t="str">
        <f t="shared" si="27"/>
        <v>dom</v>
      </c>
      <c r="B246" s="30">
        <v>43282</v>
      </c>
      <c r="C246">
        <v>447</v>
      </c>
      <c r="D246">
        <v>2</v>
      </c>
      <c r="E246">
        <v>4</v>
      </c>
      <c r="F246">
        <v>1100</v>
      </c>
      <c r="G246">
        <v>8</v>
      </c>
      <c r="H246">
        <v>3.91</v>
      </c>
      <c r="I246" t="str">
        <f t="shared" si="32"/>
        <v/>
      </c>
      <c r="J246" t="str">
        <f t="shared" si="25"/>
        <v/>
      </c>
      <c r="K246" t="str">
        <f t="shared" si="26"/>
        <v/>
      </c>
      <c r="L246" s="31">
        <f t="shared" si="28"/>
        <v>0</v>
      </c>
      <c r="M246" s="15">
        <f t="shared" si="29"/>
        <v>0</v>
      </c>
      <c r="N246" s="32">
        <f t="shared" si="31"/>
        <v>0</v>
      </c>
      <c r="O246" s="33">
        <f t="shared" si="30"/>
        <v>3643.4966226057854</v>
      </c>
    </row>
    <row r="247" spans="1:15" hidden="1">
      <c r="A247" t="str">
        <f t="shared" si="27"/>
        <v>dom</v>
      </c>
      <c r="B247" s="30">
        <v>43282</v>
      </c>
      <c r="C247">
        <v>447</v>
      </c>
      <c r="D247">
        <v>3</v>
      </c>
      <c r="E247">
        <v>6</v>
      </c>
      <c r="F247">
        <v>1100</v>
      </c>
      <c r="G247">
        <v>8</v>
      </c>
      <c r="H247">
        <v>4.09</v>
      </c>
      <c r="I247" t="str">
        <f t="shared" si="32"/>
        <v/>
      </c>
      <c r="J247" t="str">
        <f t="shared" si="25"/>
        <v/>
      </c>
      <c r="K247" t="str">
        <f t="shared" si="26"/>
        <v/>
      </c>
      <c r="L247" s="31">
        <f t="shared" si="28"/>
        <v>0</v>
      </c>
      <c r="M247" s="15">
        <f t="shared" si="29"/>
        <v>0</v>
      </c>
      <c r="N247" s="32">
        <f t="shared" si="31"/>
        <v>0</v>
      </c>
      <c r="O247" s="33">
        <f t="shared" si="30"/>
        <v>3643.4966226057854</v>
      </c>
    </row>
    <row r="248" spans="1:15" hidden="1">
      <c r="A248" t="str">
        <f t="shared" si="27"/>
        <v>dom</v>
      </c>
      <c r="B248" s="30">
        <v>43282</v>
      </c>
      <c r="C248">
        <v>448</v>
      </c>
      <c r="D248">
        <v>1</v>
      </c>
      <c r="E248">
        <v>2</v>
      </c>
      <c r="F248">
        <v>1200</v>
      </c>
      <c r="G248">
        <v>8</v>
      </c>
      <c r="H248">
        <v>2.44</v>
      </c>
      <c r="I248" t="str">
        <f t="shared" si="32"/>
        <v/>
      </c>
      <c r="J248" t="str">
        <f t="shared" si="25"/>
        <v/>
      </c>
      <c r="K248" t="str">
        <f t="shared" si="26"/>
        <v/>
      </c>
      <c r="L248" s="31">
        <f t="shared" si="28"/>
        <v>2.6666666666666665</v>
      </c>
      <c r="M248" s="15">
        <f t="shared" si="29"/>
        <v>6.5000000000000002E-2</v>
      </c>
      <c r="N248" s="32">
        <f t="shared" si="31"/>
        <v>-236.82728046937606</v>
      </c>
      <c r="O248" s="33">
        <f t="shared" si="30"/>
        <v>3406.6693421364098</v>
      </c>
    </row>
    <row r="249" spans="1:15" hidden="1">
      <c r="A249" t="str">
        <f t="shared" si="27"/>
        <v>dom</v>
      </c>
      <c r="B249" s="30">
        <v>43282</v>
      </c>
      <c r="C249">
        <v>448</v>
      </c>
      <c r="D249">
        <v>2</v>
      </c>
      <c r="E249">
        <v>6</v>
      </c>
      <c r="F249">
        <v>1200</v>
      </c>
      <c r="G249">
        <v>8</v>
      </c>
      <c r="H249">
        <v>3.04</v>
      </c>
      <c r="I249" t="str">
        <f t="shared" si="32"/>
        <v/>
      </c>
      <c r="J249" t="str">
        <f t="shared" si="25"/>
        <v/>
      </c>
      <c r="K249" t="str">
        <f t="shared" si="26"/>
        <v/>
      </c>
      <c r="L249" s="31">
        <f t="shared" si="28"/>
        <v>0</v>
      </c>
      <c r="M249" s="15">
        <f t="shared" si="29"/>
        <v>0</v>
      </c>
      <c r="N249" s="32">
        <f t="shared" si="31"/>
        <v>0</v>
      </c>
      <c r="O249" s="33">
        <f t="shared" si="30"/>
        <v>3406.6693421364098</v>
      </c>
    </row>
    <row r="250" spans="1:15" hidden="1">
      <c r="A250" t="str">
        <f t="shared" si="27"/>
        <v>dom</v>
      </c>
      <c r="B250" s="30">
        <v>43282</v>
      </c>
      <c r="C250">
        <v>448</v>
      </c>
      <c r="D250">
        <v>3</v>
      </c>
      <c r="E250">
        <v>4</v>
      </c>
      <c r="F250">
        <v>1200</v>
      </c>
      <c r="G250">
        <v>8</v>
      </c>
      <c r="H250">
        <v>3.11</v>
      </c>
      <c r="I250" t="str">
        <f t="shared" si="32"/>
        <v/>
      </c>
      <c r="J250" t="str">
        <f t="shared" si="25"/>
        <v/>
      </c>
      <c r="K250" t="str">
        <f t="shared" si="26"/>
        <v/>
      </c>
      <c r="L250" s="31">
        <f t="shared" si="28"/>
        <v>0</v>
      </c>
      <c r="M250" s="15">
        <f t="shared" si="29"/>
        <v>0</v>
      </c>
      <c r="N250" s="32">
        <f t="shared" si="31"/>
        <v>0</v>
      </c>
      <c r="O250" s="33">
        <f t="shared" si="30"/>
        <v>3406.6693421364098</v>
      </c>
    </row>
    <row r="251" spans="1:15" hidden="1">
      <c r="A251" t="str">
        <f t="shared" si="27"/>
        <v>dom</v>
      </c>
      <c r="B251" s="30">
        <v>43282</v>
      </c>
      <c r="C251">
        <v>449</v>
      </c>
      <c r="D251">
        <v>1</v>
      </c>
      <c r="E251">
        <v>1</v>
      </c>
      <c r="F251">
        <v>1100</v>
      </c>
      <c r="G251">
        <v>10</v>
      </c>
      <c r="H251">
        <v>3.86</v>
      </c>
      <c r="I251">
        <f t="shared" si="32"/>
        <v>1</v>
      </c>
      <c r="J251" t="str">
        <f t="shared" si="25"/>
        <v/>
      </c>
      <c r="K251" t="str">
        <f t="shared" si="26"/>
        <v/>
      </c>
      <c r="L251" s="31">
        <f t="shared" si="28"/>
        <v>3.3333333333333335</v>
      </c>
      <c r="M251" s="15">
        <f t="shared" si="29"/>
        <v>0.11600000000000001</v>
      </c>
      <c r="N251" s="32">
        <f t="shared" si="31"/>
        <v>395.17364368782353</v>
      </c>
      <c r="O251" s="33">
        <f t="shared" si="30"/>
        <v>4723.9148210958219</v>
      </c>
    </row>
    <row r="252" spans="1:15" hidden="1">
      <c r="A252" t="str">
        <f t="shared" si="27"/>
        <v>dom</v>
      </c>
      <c r="B252" s="30">
        <v>43282</v>
      </c>
      <c r="C252">
        <v>449</v>
      </c>
      <c r="D252">
        <v>2</v>
      </c>
      <c r="E252">
        <v>5</v>
      </c>
      <c r="F252">
        <v>1100</v>
      </c>
      <c r="G252">
        <v>10</v>
      </c>
      <c r="H252">
        <v>4.04</v>
      </c>
      <c r="I252" t="str">
        <f t="shared" si="32"/>
        <v/>
      </c>
      <c r="J252" t="str">
        <f t="shared" si="25"/>
        <v/>
      </c>
      <c r="K252" t="str">
        <f t="shared" si="26"/>
        <v/>
      </c>
      <c r="L252" s="31">
        <f t="shared" si="28"/>
        <v>0</v>
      </c>
      <c r="M252" s="15">
        <f t="shared" si="29"/>
        <v>0</v>
      </c>
      <c r="N252" s="32">
        <f t="shared" si="31"/>
        <v>0</v>
      </c>
      <c r="O252" s="33">
        <f t="shared" si="30"/>
        <v>4723.9148210958219</v>
      </c>
    </row>
    <row r="253" spans="1:15" hidden="1">
      <c r="A253" t="str">
        <f t="shared" si="27"/>
        <v>dom</v>
      </c>
      <c r="B253" s="30">
        <v>43282</v>
      </c>
      <c r="C253">
        <v>449</v>
      </c>
      <c r="D253">
        <v>3</v>
      </c>
      <c r="E253">
        <v>4</v>
      </c>
      <c r="F253">
        <v>1100</v>
      </c>
      <c r="G253">
        <v>10</v>
      </c>
      <c r="H253">
        <v>4.3099999999999996</v>
      </c>
      <c r="I253" t="str">
        <f t="shared" si="32"/>
        <v/>
      </c>
      <c r="J253" t="str">
        <f t="shared" si="25"/>
        <v/>
      </c>
      <c r="K253" t="str">
        <f t="shared" si="26"/>
        <v/>
      </c>
      <c r="L253" s="31">
        <f t="shared" si="28"/>
        <v>0</v>
      </c>
      <c r="M253" s="15">
        <f t="shared" si="29"/>
        <v>0</v>
      </c>
      <c r="N253" s="32">
        <f t="shared" si="31"/>
        <v>0</v>
      </c>
      <c r="O253" s="33">
        <f t="shared" si="30"/>
        <v>4723.9148210958219</v>
      </c>
    </row>
    <row r="254" spans="1:15" hidden="1">
      <c r="A254" t="str">
        <f t="shared" si="27"/>
        <v>dom</v>
      </c>
      <c r="B254" s="30">
        <v>43282</v>
      </c>
      <c r="C254">
        <v>450</v>
      </c>
      <c r="D254">
        <v>1</v>
      </c>
      <c r="E254">
        <v>2</v>
      </c>
      <c r="F254">
        <v>1200</v>
      </c>
      <c r="G254">
        <v>10</v>
      </c>
      <c r="H254">
        <v>5.91</v>
      </c>
      <c r="I254" t="str">
        <f t="shared" si="32"/>
        <v/>
      </c>
      <c r="J254" t="str">
        <f t="shared" si="25"/>
        <v/>
      </c>
      <c r="K254" t="str">
        <f t="shared" si="26"/>
        <v/>
      </c>
      <c r="L254" s="31">
        <f t="shared" si="28"/>
        <v>3.3333333333333335</v>
      </c>
      <c r="M254" s="15">
        <f t="shared" si="29"/>
        <v>0.11600000000000001</v>
      </c>
      <c r="N254" s="32">
        <f t="shared" si="31"/>
        <v>-547.97411924711537</v>
      </c>
      <c r="O254" s="33">
        <f t="shared" si="30"/>
        <v>4175.9407018487063</v>
      </c>
    </row>
    <row r="255" spans="1:15" hidden="1">
      <c r="A255" t="str">
        <f t="shared" si="27"/>
        <v>dom</v>
      </c>
      <c r="B255" s="30">
        <v>43282</v>
      </c>
      <c r="C255">
        <v>450</v>
      </c>
      <c r="D255">
        <v>2</v>
      </c>
      <c r="E255">
        <v>10</v>
      </c>
      <c r="F255">
        <v>1200</v>
      </c>
      <c r="G255">
        <v>10</v>
      </c>
      <c r="H255">
        <v>5.91</v>
      </c>
      <c r="I255" t="str">
        <f t="shared" si="32"/>
        <v/>
      </c>
      <c r="J255" t="str">
        <f t="shared" si="25"/>
        <v/>
      </c>
      <c r="K255" t="str">
        <f t="shared" si="26"/>
        <v/>
      </c>
      <c r="L255" s="31">
        <f t="shared" si="28"/>
        <v>0</v>
      </c>
      <c r="M255" s="15">
        <f t="shared" si="29"/>
        <v>0</v>
      </c>
      <c r="N255" s="32">
        <f t="shared" si="31"/>
        <v>0</v>
      </c>
      <c r="O255" s="33">
        <f t="shared" si="30"/>
        <v>4175.9407018487063</v>
      </c>
    </row>
    <row r="256" spans="1:15" hidden="1">
      <c r="A256" t="str">
        <f t="shared" si="27"/>
        <v>dom</v>
      </c>
      <c r="B256" s="30">
        <v>43282</v>
      </c>
      <c r="C256">
        <v>450</v>
      </c>
      <c r="D256">
        <v>3</v>
      </c>
      <c r="E256">
        <v>1</v>
      </c>
      <c r="F256">
        <v>1200</v>
      </c>
      <c r="G256">
        <v>10</v>
      </c>
      <c r="H256">
        <v>5.94</v>
      </c>
      <c r="I256" t="str">
        <f t="shared" si="32"/>
        <v/>
      </c>
      <c r="J256" t="str">
        <f t="shared" si="25"/>
        <v/>
      </c>
      <c r="K256">
        <f t="shared" si="26"/>
        <v>1</v>
      </c>
      <c r="L256" s="31">
        <f t="shared" si="28"/>
        <v>0</v>
      </c>
      <c r="M256" s="15">
        <f t="shared" si="29"/>
        <v>0</v>
      </c>
      <c r="N256" s="32">
        <f t="shared" si="31"/>
        <v>0</v>
      </c>
      <c r="O256" s="33">
        <f t="shared" si="30"/>
        <v>4175.9407018487063</v>
      </c>
    </row>
    <row r="257" spans="1:15" hidden="1">
      <c r="A257" t="str">
        <f t="shared" si="27"/>
        <v>dom</v>
      </c>
      <c r="B257" s="30">
        <v>43282</v>
      </c>
      <c r="C257">
        <v>451</v>
      </c>
      <c r="D257">
        <v>1</v>
      </c>
      <c r="E257">
        <v>2</v>
      </c>
      <c r="F257">
        <v>1300</v>
      </c>
      <c r="G257">
        <v>10</v>
      </c>
      <c r="H257">
        <v>2.0099999999999998</v>
      </c>
      <c r="I257" t="str">
        <f t="shared" si="32"/>
        <v/>
      </c>
      <c r="J257" t="str">
        <f t="shared" si="25"/>
        <v/>
      </c>
      <c r="K257" t="str">
        <f t="shared" si="26"/>
        <v/>
      </c>
      <c r="L257" s="31">
        <f t="shared" si="28"/>
        <v>3.3333333333333335</v>
      </c>
      <c r="M257" s="15">
        <f t="shared" si="29"/>
        <v>0.11600000000000001</v>
      </c>
      <c r="N257" s="32">
        <f t="shared" si="31"/>
        <v>-484.40912141444994</v>
      </c>
      <c r="O257" s="33">
        <f t="shared" si="30"/>
        <v>3691.5315804342563</v>
      </c>
    </row>
    <row r="258" spans="1:15" hidden="1">
      <c r="A258" t="str">
        <f t="shared" si="27"/>
        <v>dom</v>
      </c>
      <c r="B258" s="30">
        <v>43282</v>
      </c>
      <c r="C258">
        <v>451</v>
      </c>
      <c r="D258">
        <v>2</v>
      </c>
      <c r="E258">
        <v>3</v>
      </c>
      <c r="F258">
        <v>1300</v>
      </c>
      <c r="G258">
        <v>10</v>
      </c>
      <c r="H258">
        <v>4.53</v>
      </c>
      <c r="I258" t="str">
        <f t="shared" si="32"/>
        <v/>
      </c>
      <c r="J258" t="str">
        <f t="shared" si="25"/>
        <v/>
      </c>
      <c r="K258" t="str">
        <f t="shared" si="26"/>
        <v/>
      </c>
      <c r="L258" s="31">
        <f t="shared" si="28"/>
        <v>0</v>
      </c>
      <c r="M258" s="15">
        <f t="shared" si="29"/>
        <v>0</v>
      </c>
      <c r="N258" s="32">
        <f t="shared" si="31"/>
        <v>0</v>
      </c>
      <c r="O258" s="33">
        <f t="shared" si="30"/>
        <v>3691.5315804342563</v>
      </c>
    </row>
    <row r="259" spans="1:15" hidden="1">
      <c r="A259" t="str">
        <f t="shared" si="27"/>
        <v>dom</v>
      </c>
      <c r="B259" s="30">
        <v>43282</v>
      </c>
      <c r="C259">
        <v>451</v>
      </c>
      <c r="D259">
        <v>3</v>
      </c>
      <c r="E259">
        <v>6</v>
      </c>
      <c r="F259">
        <v>1300</v>
      </c>
      <c r="G259">
        <v>10</v>
      </c>
      <c r="H259">
        <v>4.88</v>
      </c>
      <c r="I259" t="str">
        <f t="shared" si="32"/>
        <v/>
      </c>
      <c r="J259" t="str">
        <f t="shared" si="25"/>
        <v/>
      </c>
      <c r="K259" t="str">
        <f t="shared" si="26"/>
        <v/>
      </c>
      <c r="L259" s="31">
        <f t="shared" si="28"/>
        <v>0</v>
      </c>
      <c r="M259" s="15">
        <f t="shared" si="29"/>
        <v>0</v>
      </c>
      <c r="N259" s="32">
        <f t="shared" si="31"/>
        <v>0</v>
      </c>
      <c r="O259" s="33">
        <f t="shared" si="30"/>
        <v>3691.5315804342563</v>
      </c>
    </row>
    <row r="260" spans="1:15" hidden="1">
      <c r="A260" t="str">
        <f t="shared" si="27"/>
        <v>dom</v>
      </c>
      <c r="B260" s="30">
        <v>43282</v>
      </c>
      <c r="C260">
        <v>453</v>
      </c>
      <c r="D260">
        <v>1</v>
      </c>
      <c r="E260">
        <v>6</v>
      </c>
      <c r="F260">
        <v>1300</v>
      </c>
      <c r="G260">
        <v>12</v>
      </c>
      <c r="H260">
        <v>3.75</v>
      </c>
      <c r="I260" t="str">
        <f t="shared" si="32"/>
        <v/>
      </c>
      <c r="J260" t="str">
        <f t="shared" si="25"/>
        <v/>
      </c>
      <c r="K260" t="str">
        <f t="shared" si="26"/>
        <v/>
      </c>
      <c r="L260" s="31">
        <f t="shared" si="28"/>
        <v>4</v>
      </c>
      <c r="M260" s="15">
        <f t="shared" si="29"/>
        <v>0.15000000000000002</v>
      </c>
      <c r="N260" s="32">
        <f t="shared" si="31"/>
        <v>-553.72973706513858</v>
      </c>
      <c r="O260" s="33">
        <f t="shared" si="30"/>
        <v>3137.8018433691177</v>
      </c>
    </row>
    <row r="261" spans="1:15" hidden="1">
      <c r="A261" t="str">
        <f t="shared" si="27"/>
        <v>dom</v>
      </c>
      <c r="B261" s="30">
        <v>43282</v>
      </c>
      <c r="C261">
        <v>453</v>
      </c>
      <c r="D261">
        <v>2</v>
      </c>
      <c r="E261">
        <v>5</v>
      </c>
      <c r="F261">
        <v>1300</v>
      </c>
      <c r="G261">
        <v>12</v>
      </c>
      <c r="H261">
        <v>3.76</v>
      </c>
      <c r="I261" t="str">
        <f t="shared" si="32"/>
        <v/>
      </c>
      <c r="J261" t="str">
        <f t="shared" ref="J261:J324" si="33">IF(AND(D261=2,E261=1),1,"")</f>
        <v/>
      </c>
      <c r="K261" t="str">
        <f t="shared" ref="K261:K324" si="34">IF(AND(D261=3,E261=1),1,"")</f>
        <v/>
      </c>
      <c r="L261" s="31">
        <f t="shared" si="28"/>
        <v>0</v>
      </c>
      <c r="M261" s="15">
        <f t="shared" si="29"/>
        <v>0</v>
      </c>
      <c r="N261" s="32">
        <f t="shared" si="31"/>
        <v>0</v>
      </c>
      <c r="O261" s="33">
        <f t="shared" si="30"/>
        <v>3137.8018433691177</v>
      </c>
    </row>
    <row r="262" spans="1:15" hidden="1">
      <c r="A262" t="str">
        <f t="shared" ref="A262:A325" si="35">TEXT(B262,"ddd")</f>
        <v>dom</v>
      </c>
      <c r="B262" s="30">
        <v>43282</v>
      </c>
      <c r="C262">
        <v>453</v>
      </c>
      <c r="D262">
        <v>3</v>
      </c>
      <c r="E262">
        <v>1</v>
      </c>
      <c r="F262">
        <v>1300</v>
      </c>
      <c r="G262">
        <v>12</v>
      </c>
      <c r="H262">
        <v>3.81</v>
      </c>
      <c r="I262" t="str">
        <f t="shared" si="32"/>
        <v/>
      </c>
      <c r="J262" t="str">
        <f t="shared" si="33"/>
        <v/>
      </c>
      <c r="K262">
        <f t="shared" si="34"/>
        <v>1</v>
      </c>
      <c r="L262" s="31">
        <f t="shared" ref="L262:L325" si="36">IF(AND(D262&lt;=$K$3,G262&gt;4),(G262/3),0)</f>
        <v>0</v>
      </c>
      <c r="M262" s="15">
        <f t="shared" ref="M262:M325" si="37">IF(L262&gt;0,(($K$2*L262-(1-$K$2))/L262),0)</f>
        <v>0</v>
      </c>
      <c r="N262" s="32">
        <f t="shared" si="31"/>
        <v>0</v>
      </c>
      <c r="O262" s="33">
        <f t="shared" ref="O262:O325" si="38">IF(M262&gt;0,IF(N262&gt;0,O261*(1+L262*M262),O261*(1-M262)),O261)</f>
        <v>3137.8018433691177</v>
      </c>
    </row>
    <row r="263" spans="1:15" hidden="1">
      <c r="A263" t="str">
        <f t="shared" si="35"/>
        <v>dom</v>
      </c>
      <c r="B263" s="30">
        <v>43282</v>
      </c>
      <c r="C263">
        <v>454</v>
      </c>
      <c r="D263">
        <v>1</v>
      </c>
      <c r="E263">
        <v>9</v>
      </c>
      <c r="F263">
        <v>1200</v>
      </c>
      <c r="G263">
        <v>14</v>
      </c>
      <c r="H263">
        <v>2.86</v>
      </c>
      <c r="I263" t="str">
        <f t="shared" si="32"/>
        <v/>
      </c>
      <c r="J263" t="str">
        <f t="shared" si="33"/>
        <v/>
      </c>
      <c r="K263" t="str">
        <f t="shared" si="34"/>
        <v/>
      </c>
      <c r="L263" s="31">
        <f t="shared" si="36"/>
        <v>4.666666666666667</v>
      </c>
      <c r="M263" s="15">
        <f t="shared" si="37"/>
        <v>0.17428571428571429</v>
      </c>
      <c r="N263" s="32">
        <f t="shared" ref="N263:N326" si="39">IF(M263&gt;0,IF(OR(AND(D263=1,I263=1),AND(D263=2,J263=1),AND(D263=3,K263=1)),M263,-M263)*O262,0)</f>
        <v>-546.87403555861772</v>
      </c>
      <c r="O263" s="33">
        <f t="shared" si="38"/>
        <v>2590.9278078105003</v>
      </c>
    </row>
    <row r="264" spans="1:15" hidden="1">
      <c r="A264" t="str">
        <f t="shared" si="35"/>
        <v>dom</v>
      </c>
      <c r="B264" s="30">
        <v>43282</v>
      </c>
      <c r="C264">
        <v>454</v>
      </c>
      <c r="D264">
        <v>2</v>
      </c>
      <c r="E264">
        <v>8</v>
      </c>
      <c r="F264">
        <v>1200</v>
      </c>
      <c r="G264">
        <v>14</v>
      </c>
      <c r="H264">
        <v>3.54</v>
      </c>
      <c r="I264" t="str">
        <f t="shared" si="32"/>
        <v/>
      </c>
      <c r="J264" t="str">
        <f t="shared" si="33"/>
        <v/>
      </c>
      <c r="K264" t="str">
        <f t="shared" si="34"/>
        <v/>
      </c>
      <c r="L264" s="31">
        <f t="shared" si="36"/>
        <v>0</v>
      </c>
      <c r="M264" s="15">
        <f t="shared" si="37"/>
        <v>0</v>
      </c>
      <c r="N264" s="32">
        <f t="shared" si="39"/>
        <v>0</v>
      </c>
      <c r="O264" s="33">
        <f t="shared" si="38"/>
        <v>2590.9278078105003</v>
      </c>
    </row>
    <row r="265" spans="1:15" hidden="1">
      <c r="A265" t="str">
        <f t="shared" si="35"/>
        <v>dom</v>
      </c>
      <c r="B265" s="30">
        <v>43282</v>
      </c>
      <c r="C265">
        <v>454</v>
      </c>
      <c r="D265">
        <v>3</v>
      </c>
      <c r="E265">
        <v>5</v>
      </c>
      <c r="F265">
        <v>1200</v>
      </c>
      <c r="G265">
        <v>14</v>
      </c>
      <c r="H265">
        <v>3.58</v>
      </c>
      <c r="I265" t="str">
        <f t="shared" si="32"/>
        <v/>
      </c>
      <c r="J265" t="str">
        <f t="shared" si="33"/>
        <v/>
      </c>
      <c r="K265" t="str">
        <f t="shared" si="34"/>
        <v/>
      </c>
      <c r="L265" s="31">
        <f t="shared" si="36"/>
        <v>0</v>
      </c>
      <c r="M265" s="15">
        <f t="shared" si="37"/>
        <v>0</v>
      </c>
      <c r="N265" s="32">
        <f t="shared" si="39"/>
        <v>0</v>
      </c>
      <c r="O265" s="33">
        <f t="shared" si="38"/>
        <v>2590.9278078105003</v>
      </c>
    </row>
    <row r="266" spans="1:15" hidden="1">
      <c r="A266" t="str">
        <f t="shared" si="35"/>
        <v>jue</v>
      </c>
      <c r="B266" s="30">
        <v>43286</v>
      </c>
      <c r="C266">
        <v>455</v>
      </c>
      <c r="D266">
        <v>1</v>
      </c>
      <c r="E266">
        <v>1</v>
      </c>
      <c r="F266">
        <v>1300</v>
      </c>
      <c r="G266">
        <v>8</v>
      </c>
      <c r="H266">
        <v>3.58</v>
      </c>
      <c r="I266">
        <f t="shared" si="32"/>
        <v>1</v>
      </c>
      <c r="J266" t="str">
        <f t="shared" si="33"/>
        <v/>
      </c>
      <c r="K266" t="str">
        <f t="shared" si="34"/>
        <v/>
      </c>
      <c r="L266" s="31">
        <f t="shared" si="36"/>
        <v>2.6666666666666665</v>
      </c>
      <c r="M266" s="15">
        <f t="shared" si="37"/>
        <v>6.5000000000000002E-2</v>
      </c>
      <c r="N266" s="32">
        <f t="shared" si="39"/>
        <v>168.41030750768252</v>
      </c>
      <c r="O266" s="33">
        <f t="shared" si="38"/>
        <v>3040.0219611643206</v>
      </c>
    </row>
    <row r="267" spans="1:15" hidden="1">
      <c r="A267" t="str">
        <f t="shared" si="35"/>
        <v>jue</v>
      </c>
      <c r="B267" s="30">
        <v>43286</v>
      </c>
      <c r="C267">
        <v>455</v>
      </c>
      <c r="D267">
        <v>2</v>
      </c>
      <c r="E267">
        <v>2</v>
      </c>
      <c r="F267">
        <v>1300</v>
      </c>
      <c r="G267">
        <v>8</v>
      </c>
      <c r="H267">
        <v>4.54</v>
      </c>
      <c r="I267" t="str">
        <f t="shared" si="32"/>
        <v/>
      </c>
      <c r="J267" t="str">
        <f t="shared" si="33"/>
        <v/>
      </c>
      <c r="K267" t="str">
        <f t="shared" si="34"/>
        <v/>
      </c>
      <c r="L267" s="31">
        <f t="shared" si="36"/>
        <v>0</v>
      </c>
      <c r="M267" s="15">
        <f t="shared" si="37"/>
        <v>0</v>
      </c>
      <c r="N267" s="32">
        <f t="shared" si="39"/>
        <v>0</v>
      </c>
      <c r="O267" s="33">
        <f t="shared" si="38"/>
        <v>3040.0219611643206</v>
      </c>
    </row>
    <row r="268" spans="1:15" hidden="1">
      <c r="A268" t="str">
        <f t="shared" si="35"/>
        <v>jue</v>
      </c>
      <c r="B268" s="30">
        <v>43286</v>
      </c>
      <c r="C268">
        <v>455</v>
      </c>
      <c r="D268">
        <v>3</v>
      </c>
      <c r="E268">
        <v>8</v>
      </c>
      <c r="F268">
        <v>1300</v>
      </c>
      <c r="G268">
        <v>8</v>
      </c>
      <c r="H268">
        <v>4.7300000000000004</v>
      </c>
      <c r="I268" t="str">
        <f t="shared" si="32"/>
        <v/>
      </c>
      <c r="J268" t="str">
        <f t="shared" si="33"/>
        <v/>
      </c>
      <c r="K268" t="str">
        <f t="shared" si="34"/>
        <v/>
      </c>
      <c r="L268" s="31">
        <f t="shared" si="36"/>
        <v>0</v>
      </c>
      <c r="M268" s="15">
        <f t="shared" si="37"/>
        <v>0</v>
      </c>
      <c r="N268" s="32">
        <f t="shared" si="39"/>
        <v>0</v>
      </c>
      <c r="O268" s="33">
        <f t="shared" si="38"/>
        <v>3040.0219611643206</v>
      </c>
    </row>
    <row r="269" spans="1:15" hidden="1">
      <c r="A269" t="str">
        <f t="shared" si="35"/>
        <v>jue</v>
      </c>
      <c r="B269" s="30">
        <v>43286</v>
      </c>
      <c r="C269">
        <v>457</v>
      </c>
      <c r="D269">
        <v>1</v>
      </c>
      <c r="E269">
        <v>6</v>
      </c>
      <c r="F269">
        <v>1300</v>
      </c>
      <c r="G269">
        <v>11</v>
      </c>
      <c r="H269">
        <v>3.63</v>
      </c>
      <c r="I269" t="str">
        <f t="shared" si="32"/>
        <v/>
      </c>
      <c r="J269" t="str">
        <f t="shared" si="33"/>
        <v/>
      </c>
      <c r="K269" t="str">
        <f t="shared" si="34"/>
        <v/>
      </c>
      <c r="L269" s="31">
        <f t="shared" si="36"/>
        <v>3.6666666666666665</v>
      </c>
      <c r="M269" s="15">
        <f t="shared" si="37"/>
        <v>0.13454545454545458</v>
      </c>
      <c r="N269" s="32">
        <f t="shared" si="39"/>
        <v>-409.02113659301779</v>
      </c>
      <c r="O269" s="33">
        <f t="shared" si="38"/>
        <v>2631.0008245713029</v>
      </c>
    </row>
    <row r="270" spans="1:15" hidden="1">
      <c r="A270" t="str">
        <f t="shared" si="35"/>
        <v>jue</v>
      </c>
      <c r="B270" s="30">
        <v>43286</v>
      </c>
      <c r="C270">
        <v>457</v>
      </c>
      <c r="D270">
        <v>2</v>
      </c>
      <c r="E270">
        <v>2</v>
      </c>
      <c r="F270">
        <v>1300</v>
      </c>
      <c r="G270">
        <v>11</v>
      </c>
      <c r="H270">
        <v>4.08</v>
      </c>
      <c r="I270" t="str">
        <f t="shared" si="32"/>
        <v/>
      </c>
      <c r="J270" t="str">
        <f t="shared" si="33"/>
        <v/>
      </c>
      <c r="K270" t="str">
        <f t="shared" si="34"/>
        <v/>
      </c>
      <c r="L270" s="31">
        <f t="shared" si="36"/>
        <v>0</v>
      </c>
      <c r="M270" s="15">
        <f t="shared" si="37"/>
        <v>0</v>
      </c>
      <c r="N270" s="32">
        <f t="shared" si="39"/>
        <v>0</v>
      </c>
      <c r="O270" s="33">
        <f t="shared" si="38"/>
        <v>2631.0008245713029</v>
      </c>
    </row>
    <row r="271" spans="1:15" hidden="1">
      <c r="A271" t="str">
        <f t="shared" si="35"/>
        <v>jue</v>
      </c>
      <c r="B271" s="30">
        <v>43286</v>
      </c>
      <c r="C271">
        <v>457</v>
      </c>
      <c r="D271">
        <v>3</v>
      </c>
      <c r="E271">
        <v>1</v>
      </c>
      <c r="F271">
        <v>1300</v>
      </c>
      <c r="G271">
        <v>11</v>
      </c>
      <c r="H271">
        <v>4.16</v>
      </c>
      <c r="I271" t="str">
        <f t="shared" ref="I271:I334" si="40">IF(AND(D271=E271,E271=1),1,"")</f>
        <v/>
      </c>
      <c r="J271" t="str">
        <f t="shared" si="33"/>
        <v/>
      </c>
      <c r="K271">
        <f t="shared" si="34"/>
        <v>1</v>
      </c>
      <c r="L271" s="31">
        <f t="shared" si="36"/>
        <v>0</v>
      </c>
      <c r="M271" s="15">
        <f t="shared" si="37"/>
        <v>0</v>
      </c>
      <c r="N271" s="32">
        <f t="shared" si="39"/>
        <v>0</v>
      </c>
      <c r="O271" s="33">
        <f t="shared" si="38"/>
        <v>2631.0008245713029</v>
      </c>
    </row>
    <row r="272" spans="1:15" hidden="1">
      <c r="A272" t="str">
        <f t="shared" si="35"/>
        <v>jue</v>
      </c>
      <c r="B272" s="30">
        <v>43286</v>
      </c>
      <c r="C272">
        <v>458</v>
      </c>
      <c r="D272">
        <v>1</v>
      </c>
      <c r="E272">
        <v>3</v>
      </c>
      <c r="F272">
        <v>1200</v>
      </c>
      <c r="G272">
        <v>4</v>
      </c>
      <c r="H272">
        <v>2.79</v>
      </c>
      <c r="I272" t="str">
        <f t="shared" si="40"/>
        <v/>
      </c>
      <c r="J272" t="str">
        <f t="shared" si="33"/>
        <v/>
      </c>
      <c r="K272" t="str">
        <f t="shared" si="34"/>
        <v/>
      </c>
      <c r="L272" s="31">
        <f t="shared" si="36"/>
        <v>0</v>
      </c>
      <c r="M272" s="15">
        <f t="shared" si="37"/>
        <v>0</v>
      </c>
      <c r="N272" s="32">
        <f t="shared" si="39"/>
        <v>0</v>
      </c>
      <c r="O272" s="33">
        <f t="shared" si="38"/>
        <v>2631.0008245713029</v>
      </c>
    </row>
    <row r="273" spans="1:15" hidden="1">
      <c r="A273" t="str">
        <f t="shared" si="35"/>
        <v>jue</v>
      </c>
      <c r="B273" s="30">
        <v>43286</v>
      </c>
      <c r="C273">
        <v>458</v>
      </c>
      <c r="D273">
        <v>2</v>
      </c>
      <c r="E273">
        <v>1</v>
      </c>
      <c r="F273">
        <v>1200</v>
      </c>
      <c r="G273">
        <v>4</v>
      </c>
      <c r="H273">
        <v>2.89</v>
      </c>
      <c r="I273" t="str">
        <f t="shared" si="40"/>
        <v/>
      </c>
      <c r="J273">
        <f t="shared" si="33"/>
        <v>1</v>
      </c>
      <c r="K273" t="str">
        <f t="shared" si="34"/>
        <v/>
      </c>
      <c r="L273" s="31">
        <f t="shared" si="36"/>
        <v>0</v>
      </c>
      <c r="M273" s="15">
        <f t="shared" si="37"/>
        <v>0</v>
      </c>
      <c r="N273" s="32">
        <f t="shared" si="39"/>
        <v>0</v>
      </c>
      <c r="O273" s="33">
        <f t="shared" si="38"/>
        <v>2631.0008245713029</v>
      </c>
    </row>
    <row r="274" spans="1:15" hidden="1">
      <c r="A274" t="str">
        <f t="shared" si="35"/>
        <v>jue</v>
      </c>
      <c r="B274" s="30">
        <v>43286</v>
      </c>
      <c r="C274">
        <v>458</v>
      </c>
      <c r="D274">
        <v>3</v>
      </c>
      <c r="E274">
        <v>2</v>
      </c>
      <c r="F274">
        <v>1200</v>
      </c>
      <c r="G274">
        <v>4</v>
      </c>
      <c r="H274">
        <v>3.41</v>
      </c>
      <c r="I274" t="str">
        <f t="shared" si="40"/>
        <v/>
      </c>
      <c r="J274" t="str">
        <f t="shared" si="33"/>
        <v/>
      </c>
      <c r="K274" t="str">
        <f t="shared" si="34"/>
        <v/>
      </c>
      <c r="L274" s="31">
        <f t="shared" si="36"/>
        <v>0</v>
      </c>
      <c r="M274" s="15">
        <f t="shared" si="37"/>
        <v>0</v>
      </c>
      <c r="N274" s="32">
        <f t="shared" si="39"/>
        <v>0</v>
      </c>
      <c r="O274" s="33">
        <f t="shared" si="38"/>
        <v>2631.0008245713029</v>
      </c>
    </row>
    <row r="275" spans="1:15" hidden="1">
      <c r="A275" t="str">
        <f t="shared" si="35"/>
        <v>jue</v>
      </c>
      <c r="B275" s="30">
        <v>43286</v>
      </c>
      <c r="C275">
        <v>459</v>
      </c>
      <c r="D275">
        <v>1</v>
      </c>
      <c r="E275">
        <v>1</v>
      </c>
      <c r="F275">
        <v>1200</v>
      </c>
      <c r="G275">
        <v>10</v>
      </c>
      <c r="H275">
        <v>3.44</v>
      </c>
      <c r="I275">
        <f t="shared" si="40"/>
        <v>1</v>
      </c>
      <c r="J275" t="str">
        <f t="shared" si="33"/>
        <v/>
      </c>
      <c r="K275" t="str">
        <f t="shared" si="34"/>
        <v/>
      </c>
      <c r="L275" s="31">
        <f t="shared" si="36"/>
        <v>3.3333333333333335</v>
      </c>
      <c r="M275" s="15">
        <f t="shared" si="37"/>
        <v>0.11600000000000001</v>
      </c>
      <c r="N275" s="32">
        <f t="shared" si="39"/>
        <v>305.19609565027116</v>
      </c>
      <c r="O275" s="33">
        <f t="shared" si="38"/>
        <v>3648.3211434055402</v>
      </c>
    </row>
    <row r="276" spans="1:15" hidden="1">
      <c r="A276" t="str">
        <f t="shared" si="35"/>
        <v>jue</v>
      </c>
      <c r="B276" s="30">
        <v>43286</v>
      </c>
      <c r="C276">
        <v>459</v>
      </c>
      <c r="D276">
        <v>2</v>
      </c>
      <c r="E276">
        <v>9</v>
      </c>
      <c r="F276">
        <v>1200</v>
      </c>
      <c r="G276">
        <v>10</v>
      </c>
      <c r="H276">
        <v>4.01</v>
      </c>
      <c r="I276" t="str">
        <f t="shared" si="40"/>
        <v/>
      </c>
      <c r="J276" t="str">
        <f t="shared" si="33"/>
        <v/>
      </c>
      <c r="K276" t="str">
        <f t="shared" si="34"/>
        <v/>
      </c>
      <c r="L276" s="31">
        <f t="shared" si="36"/>
        <v>0</v>
      </c>
      <c r="M276" s="15">
        <f t="shared" si="37"/>
        <v>0</v>
      </c>
      <c r="N276" s="32">
        <f t="shared" si="39"/>
        <v>0</v>
      </c>
      <c r="O276" s="33">
        <f t="shared" si="38"/>
        <v>3648.3211434055402</v>
      </c>
    </row>
    <row r="277" spans="1:15" hidden="1">
      <c r="A277" t="str">
        <f t="shared" si="35"/>
        <v>jue</v>
      </c>
      <c r="B277" s="30">
        <v>43286</v>
      </c>
      <c r="C277">
        <v>459</v>
      </c>
      <c r="D277">
        <v>3</v>
      </c>
      <c r="E277">
        <v>4</v>
      </c>
      <c r="F277">
        <v>1200</v>
      </c>
      <c r="G277">
        <v>10</v>
      </c>
      <c r="H277">
        <v>4.76</v>
      </c>
      <c r="I277" t="str">
        <f t="shared" si="40"/>
        <v/>
      </c>
      <c r="J277" t="str">
        <f t="shared" si="33"/>
        <v/>
      </c>
      <c r="K277" t="str">
        <f t="shared" si="34"/>
        <v/>
      </c>
      <c r="L277" s="31">
        <f t="shared" si="36"/>
        <v>0</v>
      </c>
      <c r="M277" s="15">
        <f t="shared" si="37"/>
        <v>0</v>
      </c>
      <c r="N277" s="32">
        <f t="shared" si="39"/>
        <v>0</v>
      </c>
      <c r="O277" s="33">
        <f t="shared" si="38"/>
        <v>3648.3211434055402</v>
      </c>
    </row>
    <row r="278" spans="1:15" hidden="1">
      <c r="A278" t="str">
        <f t="shared" si="35"/>
        <v>jue</v>
      </c>
      <c r="B278" s="30">
        <v>43286</v>
      </c>
      <c r="C278">
        <v>460</v>
      </c>
      <c r="D278">
        <v>1</v>
      </c>
      <c r="E278">
        <v>2</v>
      </c>
      <c r="F278">
        <v>1200</v>
      </c>
      <c r="G278">
        <v>10</v>
      </c>
      <c r="H278">
        <v>4.01</v>
      </c>
      <c r="I278" t="str">
        <f t="shared" si="40"/>
        <v/>
      </c>
      <c r="J278" t="str">
        <f t="shared" si="33"/>
        <v/>
      </c>
      <c r="K278" t="str">
        <f t="shared" si="34"/>
        <v/>
      </c>
      <c r="L278" s="31">
        <f t="shared" si="36"/>
        <v>3.3333333333333335</v>
      </c>
      <c r="M278" s="15">
        <f t="shared" si="37"/>
        <v>0.11600000000000001</v>
      </c>
      <c r="N278" s="32">
        <f t="shared" si="39"/>
        <v>-423.20525263504265</v>
      </c>
      <c r="O278" s="33">
        <f t="shared" si="38"/>
        <v>3225.1158907704976</v>
      </c>
    </row>
    <row r="279" spans="1:15" hidden="1">
      <c r="A279" t="str">
        <f t="shared" si="35"/>
        <v>jue</v>
      </c>
      <c r="B279" s="30">
        <v>43286</v>
      </c>
      <c r="C279">
        <v>460</v>
      </c>
      <c r="D279">
        <v>2</v>
      </c>
      <c r="E279">
        <v>8</v>
      </c>
      <c r="F279">
        <v>1200</v>
      </c>
      <c r="G279">
        <v>10</v>
      </c>
      <c r="H279">
        <v>4.49</v>
      </c>
      <c r="I279" t="str">
        <f t="shared" si="40"/>
        <v/>
      </c>
      <c r="J279" t="str">
        <f t="shared" si="33"/>
        <v/>
      </c>
      <c r="K279" t="str">
        <f t="shared" si="34"/>
        <v/>
      </c>
      <c r="L279" s="31">
        <f t="shared" si="36"/>
        <v>0</v>
      </c>
      <c r="M279" s="15">
        <f t="shared" si="37"/>
        <v>0</v>
      </c>
      <c r="N279" s="32">
        <f t="shared" si="39"/>
        <v>0</v>
      </c>
      <c r="O279" s="33">
        <f t="shared" si="38"/>
        <v>3225.1158907704976</v>
      </c>
    </row>
    <row r="280" spans="1:15" hidden="1">
      <c r="A280" t="str">
        <f t="shared" si="35"/>
        <v>jue</v>
      </c>
      <c r="B280" s="30">
        <v>43286</v>
      </c>
      <c r="C280">
        <v>460</v>
      </c>
      <c r="D280">
        <v>3</v>
      </c>
      <c r="E280">
        <v>3</v>
      </c>
      <c r="F280">
        <v>1200</v>
      </c>
      <c r="G280">
        <v>10</v>
      </c>
      <c r="H280">
        <v>4.6399999999999997</v>
      </c>
      <c r="I280" t="str">
        <f t="shared" si="40"/>
        <v/>
      </c>
      <c r="J280" t="str">
        <f t="shared" si="33"/>
        <v/>
      </c>
      <c r="K280" t="str">
        <f t="shared" si="34"/>
        <v/>
      </c>
      <c r="L280" s="31">
        <f t="shared" si="36"/>
        <v>0</v>
      </c>
      <c r="M280" s="15">
        <f t="shared" si="37"/>
        <v>0</v>
      </c>
      <c r="N280" s="32">
        <f t="shared" si="39"/>
        <v>0</v>
      </c>
      <c r="O280" s="33">
        <f t="shared" si="38"/>
        <v>3225.1158907704976</v>
      </c>
    </row>
    <row r="281" spans="1:15" hidden="1">
      <c r="A281" t="str">
        <f t="shared" si="35"/>
        <v>jue</v>
      </c>
      <c r="B281" s="30">
        <v>43286</v>
      </c>
      <c r="C281">
        <v>461</v>
      </c>
      <c r="D281">
        <v>1</v>
      </c>
      <c r="E281">
        <v>1</v>
      </c>
      <c r="F281">
        <v>1600</v>
      </c>
      <c r="G281">
        <v>7</v>
      </c>
      <c r="H281">
        <v>2.83</v>
      </c>
      <c r="I281">
        <f t="shared" si="40"/>
        <v>1</v>
      </c>
      <c r="J281" t="str">
        <f t="shared" si="33"/>
        <v/>
      </c>
      <c r="K281" t="str">
        <f t="shared" si="34"/>
        <v/>
      </c>
      <c r="L281" s="31">
        <f t="shared" si="36"/>
        <v>2.3333333333333335</v>
      </c>
      <c r="M281" s="15">
        <f t="shared" si="37"/>
        <v>2.8571428571428612E-2</v>
      </c>
      <c r="N281" s="32">
        <f t="shared" si="39"/>
        <v>92.14616830772863</v>
      </c>
      <c r="O281" s="33">
        <f t="shared" si="38"/>
        <v>3440.1236168218647</v>
      </c>
    </row>
    <row r="282" spans="1:15" hidden="1">
      <c r="A282" t="str">
        <f t="shared" si="35"/>
        <v>jue</v>
      </c>
      <c r="B282" s="30">
        <v>43286</v>
      </c>
      <c r="C282">
        <v>461</v>
      </c>
      <c r="D282">
        <v>2</v>
      </c>
      <c r="E282">
        <v>2</v>
      </c>
      <c r="F282">
        <v>1600</v>
      </c>
      <c r="G282">
        <v>7</v>
      </c>
      <c r="H282">
        <v>3.49</v>
      </c>
      <c r="I282" t="str">
        <f t="shared" si="40"/>
        <v/>
      </c>
      <c r="J282" t="str">
        <f t="shared" si="33"/>
        <v/>
      </c>
      <c r="K282" t="str">
        <f t="shared" si="34"/>
        <v/>
      </c>
      <c r="L282" s="31">
        <f t="shared" si="36"/>
        <v>0</v>
      </c>
      <c r="M282" s="15">
        <f t="shared" si="37"/>
        <v>0</v>
      </c>
      <c r="N282" s="32">
        <f t="shared" si="39"/>
        <v>0</v>
      </c>
      <c r="O282" s="33">
        <f t="shared" si="38"/>
        <v>3440.1236168218647</v>
      </c>
    </row>
    <row r="283" spans="1:15" hidden="1">
      <c r="A283" t="str">
        <f t="shared" si="35"/>
        <v>jue</v>
      </c>
      <c r="B283" s="30">
        <v>43286</v>
      </c>
      <c r="C283">
        <v>461</v>
      </c>
      <c r="D283">
        <v>3</v>
      </c>
      <c r="E283">
        <v>3</v>
      </c>
      <c r="F283">
        <v>1600</v>
      </c>
      <c r="G283">
        <v>7</v>
      </c>
      <c r="H283">
        <v>3.63</v>
      </c>
      <c r="I283" t="str">
        <f t="shared" si="40"/>
        <v/>
      </c>
      <c r="J283" t="str">
        <f t="shared" si="33"/>
        <v/>
      </c>
      <c r="K283" t="str">
        <f t="shared" si="34"/>
        <v/>
      </c>
      <c r="L283" s="31">
        <f t="shared" si="36"/>
        <v>0</v>
      </c>
      <c r="M283" s="15">
        <f t="shared" si="37"/>
        <v>0</v>
      </c>
      <c r="N283" s="32">
        <f t="shared" si="39"/>
        <v>0</v>
      </c>
      <c r="O283" s="33">
        <f t="shared" si="38"/>
        <v>3440.1236168218647</v>
      </c>
    </row>
    <row r="284" spans="1:15" hidden="1">
      <c r="A284" t="str">
        <f t="shared" si="35"/>
        <v>jue</v>
      </c>
      <c r="B284" s="30">
        <v>43286</v>
      </c>
      <c r="C284">
        <v>462</v>
      </c>
      <c r="D284">
        <v>1</v>
      </c>
      <c r="E284">
        <v>1</v>
      </c>
      <c r="F284">
        <v>3200</v>
      </c>
      <c r="G284">
        <v>11</v>
      </c>
      <c r="H284">
        <v>2.66</v>
      </c>
      <c r="I284">
        <f t="shared" si="40"/>
        <v>1</v>
      </c>
      <c r="J284" t="str">
        <f t="shared" si="33"/>
        <v/>
      </c>
      <c r="K284" t="str">
        <f t="shared" si="34"/>
        <v/>
      </c>
      <c r="L284" s="31">
        <f t="shared" si="36"/>
        <v>3.6666666666666665</v>
      </c>
      <c r="M284" s="15">
        <f t="shared" si="37"/>
        <v>0.13454545454545458</v>
      </c>
      <c r="N284" s="32">
        <f t="shared" si="39"/>
        <v>462.852995717851</v>
      </c>
      <c r="O284" s="33">
        <f t="shared" si="38"/>
        <v>5137.2512677873183</v>
      </c>
    </row>
    <row r="285" spans="1:15" hidden="1">
      <c r="A285" t="str">
        <f t="shared" si="35"/>
        <v>jue</v>
      </c>
      <c r="B285" s="30">
        <v>43286</v>
      </c>
      <c r="C285">
        <v>462</v>
      </c>
      <c r="D285">
        <v>2</v>
      </c>
      <c r="E285">
        <v>5</v>
      </c>
      <c r="F285">
        <v>3200</v>
      </c>
      <c r="G285">
        <v>11</v>
      </c>
      <c r="H285">
        <v>3.43</v>
      </c>
      <c r="I285" t="str">
        <f t="shared" si="40"/>
        <v/>
      </c>
      <c r="J285" t="str">
        <f t="shared" si="33"/>
        <v/>
      </c>
      <c r="K285" t="str">
        <f t="shared" si="34"/>
        <v/>
      </c>
      <c r="L285" s="31">
        <f t="shared" si="36"/>
        <v>0</v>
      </c>
      <c r="M285" s="15">
        <f t="shared" si="37"/>
        <v>0</v>
      </c>
      <c r="N285" s="32">
        <f t="shared" si="39"/>
        <v>0</v>
      </c>
      <c r="O285" s="33">
        <f t="shared" si="38"/>
        <v>5137.2512677873183</v>
      </c>
    </row>
    <row r="286" spans="1:15" hidden="1">
      <c r="A286" t="str">
        <f t="shared" si="35"/>
        <v>jue</v>
      </c>
      <c r="B286" s="30">
        <v>43286</v>
      </c>
      <c r="C286">
        <v>462</v>
      </c>
      <c r="D286">
        <v>3</v>
      </c>
      <c r="E286">
        <v>3</v>
      </c>
      <c r="F286">
        <v>3200</v>
      </c>
      <c r="G286">
        <v>11</v>
      </c>
      <c r="H286">
        <v>3.49</v>
      </c>
      <c r="I286" t="str">
        <f t="shared" si="40"/>
        <v/>
      </c>
      <c r="J286" t="str">
        <f t="shared" si="33"/>
        <v/>
      </c>
      <c r="K286" t="str">
        <f t="shared" si="34"/>
        <v/>
      </c>
      <c r="L286" s="31">
        <f t="shared" si="36"/>
        <v>0</v>
      </c>
      <c r="M286" s="15">
        <f t="shared" si="37"/>
        <v>0</v>
      </c>
      <c r="N286" s="32">
        <f t="shared" si="39"/>
        <v>0</v>
      </c>
      <c r="O286" s="33">
        <f t="shared" si="38"/>
        <v>5137.2512677873183</v>
      </c>
    </row>
    <row r="287" spans="1:15" hidden="1">
      <c r="A287" t="str">
        <f t="shared" si="35"/>
        <v>jue</v>
      </c>
      <c r="B287" s="30">
        <v>43286</v>
      </c>
      <c r="C287">
        <v>463</v>
      </c>
      <c r="D287">
        <v>1</v>
      </c>
      <c r="E287">
        <v>1</v>
      </c>
      <c r="F287">
        <v>1100</v>
      </c>
      <c r="G287">
        <v>8</v>
      </c>
      <c r="H287">
        <v>4.6900000000000004</v>
      </c>
      <c r="I287">
        <f t="shared" si="40"/>
        <v>1</v>
      </c>
      <c r="J287" t="str">
        <f t="shared" si="33"/>
        <v/>
      </c>
      <c r="K287" t="str">
        <f t="shared" si="34"/>
        <v/>
      </c>
      <c r="L287" s="31">
        <f t="shared" si="36"/>
        <v>2.6666666666666665</v>
      </c>
      <c r="M287" s="15">
        <f t="shared" si="37"/>
        <v>6.5000000000000002E-2</v>
      </c>
      <c r="N287" s="32">
        <f t="shared" si="39"/>
        <v>333.92133240617568</v>
      </c>
      <c r="O287" s="33">
        <f t="shared" si="38"/>
        <v>6027.7081542037868</v>
      </c>
    </row>
    <row r="288" spans="1:15" hidden="1">
      <c r="A288" t="str">
        <f t="shared" si="35"/>
        <v>jue</v>
      </c>
      <c r="B288" s="30">
        <v>43286</v>
      </c>
      <c r="C288">
        <v>463</v>
      </c>
      <c r="D288">
        <v>2</v>
      </c>
      <c r="E288">
        <v>4</v>
      </c>
      <c r="F288">
        <v>1100</v>
      </c>
      <c r="G288">
        <v>8</v>
      </c>
      <c r="H288">
        <v>4.97</v>
      </c>
      <c r="I288" t="str">
        <f t="shared" si="40"/>
        <v/>
      </c>
      <c r="J288" t="str">
        <f t="shared" si="33"/>
        <v/>
      </c>
      <c r="K288" t="str">
        <f t="shared" si="34"/>
        <v/>
      </c>
      <c r="L288" s="31">
        <f t="shared" si="36"/>
        <v>0</v>
      </c>
      <c r="M288" s="15">
        <f t="shared" si="37"/>
        <v>0</v>
      </c>
      <c r="N288" s="32">
        <f t="shared" si="39"/>
        <v>0</v>
      </c>
      <c r="O288" s="33">
        <f t="shared" si="38"/>
        <v>6027.7081542037868</v>
      </c>
    </row>
    <row r="289" spans="1:15" hidden="1">
      <c r="A289" t="str">
        <f t="shared" si="35"/>
        <v>jue</v>
      </c>
      <c r="B289" s="30">
        <v>43286</v>
      </c>
      <c r="C289">
        <v>463</v>
      </c>
      <c r="D289">
        <v>3</v>
      </c>
      <c r="E289">
        <v>3</v>
      </c>
      <c r="F289">
        <v>1100</v>
      </c>
      <c r="G289">
        <v>8</v>
      </c>
      <c r="H289">
        <v>5.23</v>
      </c>
      <c r="I289" t="str">
        <f t="shared" si="40"/>
        <v/>
      </c>
      <c r="J289" t="str">
        <f t="shared" si="33"/>
        <v/>
      </c>
      <c r="K289" t="str">
        <f t="shared" si="34"/>
        <v/>
      </c>
      <c r="L289" s="31">
        <f t="shared" si="36"/>
        <v>0</v>
      </c>
      <c r="M289" s="15">
        <f t="shared" si="37"/>
        <v>0</v>
      </c>
      <c r="N289" s="32">
        <f t="shared" si="39"/>
        <v>0</v>
      </c>
      <c r="O289" s="33">
        <f t="shared" si="38"/>
        <v>6027.7081542037868</v>
      </c>
    </row>
    <row r="290" spans="1:15" hidden="1">
      <c r="A290" t="str">
        <f t="shared" si="35"/>
        <v>jue</v>
      </c>
      <c r="B290" s="30">
        <v>43286</v>
      </c>
      <c r="C290">
        <v>464</v>
      </c>
      <c r="D290">
        <v>1</v>
      </c>
      <c r="E290">
        <v>1</v>
      </c>
      <c r="F290">
        <v>1300</v>
      </c>
      <c r="G290">
        <v>11</v>
      </c>
      <c r="H290">
        <v>2.86</v>
      </c>
      <c r="I290">
        <f t="shared" si="40"/>
        <v>1</v>
      </c>
      <c r="J290" t="str">
        <f t="shared" si="33"/>
        <v/>
      </c>
      <c r="K290" t="str">
        <f t="shared" si="34"/>
        <v/>
      </c>
      <c r="L290" s="31">
        <f t="shared" si="36"/>
        <v>3.6666666666666665</v>
      </c>
      <c r="M290" s="15">
        <f t="shared" si="37"/>
        <v>0.13454545454545458</v>
      </c>
      <c r="N290" s="32">
        <f t="shared" si="39"/>
        <v>811.00073347469151</v>
      </c>
      <c r="O290" s="33">
        <f t="shared" si="38"/>
        <v>9001.3775102776544</v>
      </c>
    </row>
    <row r="291" spans="1:15" hidden="1">
      <c r="A291" t="str">
        <f t="shared" si="35"/>
        <v>jue</v>
      </c>
      <c r="B291" s="30">
        <v>43286</v>
      </c>
      <c r="C291">
        <v>464</v>
      </c>
      <c r="D291">
        <v>2</v>
      </c>
      <c r="E291">
        <v>4</v>
      </c>
      <c r="F291">
        <v>1300</v>
      </c>
      <c r="G291">
        <v>11</v>
      </c>
      <c r="H291">
        <v>3.13</v>
      </c>
      <c r="I291" t="str">
        <f t="shared" si="40"/>
        <v/>
      </c>
      <c r="J291" t="str">
        <f t="shared" si="33"/>
        <v/>
      </c>
      <c r="K291" t="str">
        <f t="shared" si="34"/>
        <v/>
      </c>
      <c r="L291" s="31">
        <f t="shared" si="36"/>
        <v>0</v>
      </c>
      <c r="M291" s="15">
        <f t="shared" si="37"/>
        <v>0</v>
      </c>
      <c r="N291" s="32">
        <f t="shared" si="39"/>
        <v>0</v>
      </c>
      <c r="O291" s="33">
        <f t="shared" si="38"/>
        <v>9001.3775102776544</v>
      </c>
    </row>
    <row r="292" spans="1:15" hidden="1">
      <c r="A292" t="str">
        <f t="shared" si="35"/>
        <v>jue</v>
      </c>
      <c r="B292" s="30">
        <v>43286</v>
      </c>
      <c r="C292">
        <v>464</v>
      </c>
      <c r="D292">
        <v>3</v>
      </c>
      <c r="E292">
        <v>11</v>
      </c>
      <c r="F292">
        <v>1300</v>
      </c>
      <c r="G292">
        <v>11</v>
      </c>
      <c r="H292">
        <v>3.13</v>
      </c>
      <c r="I292" t="str">
        <f t="shared" si="40"/>
        <v/>
      </c>
      <c r="J292" t="str">
        <f t="shared" si="33"/>
        <v/>
      </c>
      <c r="K292" t="str">
        <f t="shared" si="34"/>
        <v/>
      </c>
      <c r="L292" s="31">
        <f t="shared" si="36"/>
        <v>0</v>
      </c>
      <c r="M292" s="15">
        <f t="shared" si="37"/>
        <v>0</v>
      </c>
      <c r="N292" s="32">
        <f t="shared" si="39"/>
        <v>0</v>
      </c>
      <c r="O292" s="33">
        <f t="shared" si="38"/>
        <v>9001.3775102776544</v>
      </c>
    </row>
    <row r="293" spans="1:15">
      <c r="A293" t="str">
        <f t="shared" si="35"/>
        <v>sáb</v>
      </c>
      <c r="B293" s="30">
        <v>43295</v>
      </c>
      <c r="C293">
        <v>465</v>
      </c>
      <c r="D293">
        <v>1</v>
      </c>
      <c r="E293">
        <v>5</v>
      </c>
      <c r="F293">
        <v>1200</v>
      </c>
      <c r="G293">
        <v>6</v>
      </c>
      <c r="H293">
        <v>2.54</v>
      </c>
      <c r="I293" t="str">
        <f t="shared" si="40"/>
        <v/>
      </c>
      <c r="J293" t="str">
        <f t="shared" si="33"/>
        <v/>
      </c>
      <c r="K293" t="str">
        <f t="shared" si="34"/>
        <v/>
      </c>
      <c r="L293" s="31">
        <f t="shared" si="36"/>
        <v>2</v>
      </c>
      <c r="M293" s="15">
        <f t="shared" si="37"/>
        <v>-1.9999999999999962E-2</v>
      </c>
      <c r="N293" s="32">
        <f t="shared" si="39"/>
        <v>0</v>
      </c>
      <c r="O293" s="33">
        <f t="shared" si="38"/>
        <v>9001.3775102776544</v>
      </c>
    </row>
    <row r="294" spans="1:15">
      <c r="A294" t="str">
        <f t="shared" si="35"/>
        <v>sáb</v>
      </c>
      <c r="B294" s="30">
        <v>43295</v>
      </c>
      <c r="C294">
        <v>465</v>
      </c>
      <c r="D294">
        <v>2</v>
      </c>
      <c r="E294">
        <v>1</v>
      </c>
      <c r="F294">
        <v>1200</v>
      </c>
      <c r="G294">
        <v>6</v>
      </c>
      <c r="H294">
        <v>3.19</v>
      </c>
      <c r="I294" t="str">
        <f t="shared" si="40"/>
        <v/>
      </c>
      <c r="J294">
        <f t="shared" si="33"/>
        <v>1</v>
      </c>
      <c r="K294" t="str">
        <f t="shared" si="34"/>
        <v/>
      </c>
      <c r="L294" s="31">
        <f t="shared" si="36"/>
        <v>0</v>
      </c>
      <c r="M294" s="15">
        <f t="shared" si="37"/>
        <v>0</v>
      </c>
      <c r="N294" s="32">
        <f t="shared" si="39"/>
        <v>0</v>
      </c>
      <c r="O294" s="33">
        <f t="shared" si="38"/>
        <v>9001.3775102776544</v>
      </c>
    </row>
    <row r="295" spans="1:15">
      <c r="A295" t="str">
        <f t="shared" si="35"/>
        <v>sáb</v>
      </c>
      <c r="B295" s="30">
        <v>43295</v>
      </c>
      <c r="C295">
        <v>465</v>
      </c>
      <c r="D295">
        <v>3</v>
      </c>
      <c r="E295">
        <v>4</v>
      </c>
      <c r="F295">
        <v>1200</v>
      </c>
      <c r="G295">
        <v>6</v>
      </c>
      <c r="H295">
        <v>3.74</v>
      </c>
      <c r="I295" t="str">
        <f t="shared" si="40"/>
        <v/>
      </c>
      <c r="J295" t="str">
        <f t="shared" si="33"/>
        <v/>
      </c>
      <c r="K295" t="str">
        <f t="shared" si="34"/>
        <v/>
      </c>
      <c r="L295" s="31">
        <f t="shared" si="36"/>
        <v>0</v>
      </c>
      <c r="M295" s="15">
        <f t="shared" si="37"/>
        <v>0</v>
      </c>
      <c r="N295" s="32">
        <f t="shared" si="39"/>
        <v>0</v>
      </c>
      <c r="O295" s="33">
        <f t="shared" si="38"/>
        <v>9001.3775102776544</v>
      </c>
    </row>
    <row r="296" spans="1:15">
      <c r="A296" t="str">
        <f t="shared" si="35"/>
        <v>sáb</v>
      </c>
      <c r="B296" s="30">
        <v>43295</v>
      </c>
      <c r="C296">
        <v>466</v>
      </c>
      <c r="D296">
        <v>1</v>
      </c>
      <c r="E296">
        <v>1</v>
      </c>
      <c r="F296">
        <v>1100</v>
      </c>
      <c r="G296">
        <v>8</v>
      </c>
      <c r="H296">
        <v>3.46</v>
      </c>
      <c r="I296">
        <f t="shared" si="40"/>
        <v>1</v>
      </c>
      <c r="J296" t="str">
        <f t="shared" si="33"/>
        <v/>
      </c>
      <c r="K296" t="str">
        <f t="shared" si="34"/>
        <v/>
      </c>
      <c r="L296" s="31">
        <f t="shared" si="36"/>
        <v>2.6666666666666665</v>
      </c>
      <c r="M296" s="15">
        <f t="shared" si="37"/>
        <v>6.5000000000000002E-2</v>
      </c>
      <c r="N296" s="32">
        <f t="shared" si="39"/>
        <v>585.08953816804751</v>
      </c>
      <c r="O296" s="33">
        <f t="shared" si="38"/>
        <v>10561.616278725782</v>
      </c>
    </row>
    <row r="297" spans="1:15">
      <c r="A297" t="str">
        <f t="shared" si="35"/>
        <v>sáb</v>
      </c>
      <c r="B297" s="30">
        <v>43295</v>
      </c>
      <c r="C297">
        <v>466</v>
      </c>
      <c r="D297">
        <v>2</v>
      </c>
      <c r="E297">
        <v>3</v>
      </c>
      <c r="F297">
        <v>1100</v>
      </c>
      <c r="G297">
        <v>8</v>
      </c>
      <c r="H297">
        <v>4.26</v>
      </c>
      <c r="I297" t="str">
        <f t="shared" si="40"/>
        <v/>
      </c>
      <c r="J297" t="str">
        <f t="shared" si="33"/>
        <v/>
      </c>
      <c r="K297" t="str">
        <f t="shared" si="34"/>
        <v/>
      </c>
      <c r="L297" s="31">
        <f t="shared" si="36"/>
        <v>0</v>
      </c>
      <c r="M297" s="15">
        <f t="shared" si="37"/>
        <v>0</v>
      </c>
      <c r="N297" s="32">
        <f t="shared" si="39"/>
        <v>0</v>
      </c>
      <c r="O297" s="33">
        <f t="shared" si="38"/>
        <v>10561.616278725782</v>
      </c>
    </row>
    <row r="298" spans="1:15">
      <c r="A298" t="str">
        <f t="shared" si="35"/>
        <v>sáb</v>
      </c>
      <c r="B298" s="30">
        <v>43295</v>
      </c>
      <c r="C298">
        <v>466</v>
      </c>
      <c r="D298">
        <v>3</v>
      </c>
      <c r="E298">
        <v>6</v>
      </c>
      <c r="F298">
        <v>1100</v>
      </c>
      <c r="G298">
        <v>8</v>
      </c>
      <c r="H298">
        <v>4.33</v>
      </c>
      <c r="I298" t="str">
        <f t="shared" si="40"/>
        <v/>
      </c>
      <c r="J298" t="str">
        <f t="shared" si="33"/>
        <v/>
      </c>
      <c r="K298" t="str">
        <f t="shared" si="34"/>
        <v/>
      </c>
      <c r="L298" s="31">
        <f t="shared" si="36"/>
        <v>0</v>
      </c>
      <c r="M298" s="15">
        <f t="shared" si="37"/>
        <v>0</v>
      </c>
      <c r="N298" s="32">
        <f t="shared" si="39"/>
        <v>0</v>
      </c>
      <c r="O298" s="33">
        <f t="shared" si="38"/>
        <v>10561.616278725782</v>
      </c>
    </row>
    <row r="299" spans="1:15">
      <c r="A299" t="str">
        <f t="shared" si="35"/>
        <v>sáb</v>
      </c>
      <c r="B299" s="30">
        <v>43295</v>
      </c>
      <c r="C299">
        <v>467</v>
      </c>
      <c r="D299">
        <v>1</v>
      </c>
      <c r="E299">
        <v>9</v>
      </c>
      <c r="F299">
        <v>1100</v>
      </c>
      <c r="G299">
        <v>9</v>
      </c>
      <c r="H299">
        <v>3.04</v>
      </c>
      <c r="I299" t="str">
        <f t="shared" si="40"/>
        <v/>
      </c>
      <c r="J299" t="str">
        <f t="shared" si="33"/>
        <v/>
      </c>
      <c r="K299" t="str">
        <f t="shared" si="34"/>
        <v/>
      </c>
      <c r="L299" s="31">
        <f t="shared" si="36"/>
        <v>3</v>
      </c>
      <c r="M299" s="15">
        <f t="shared" si="37"/>
        <v>9.3333333333333338E-2</v>
      </c>
      <c r="N299" s="32">
        <f t="shared" si="39"/>
        <v>-985.75085268107296</v>
      </c>
      <c r="O299" s="33">
        <f t="shared" si="38"/>
        <v>9575.8654260447074</v>
      </c>
    </row>
    <row r="300" spans="1:15">
      <c r="A300" t="str">
        <f t="shared" si="35"/>
        <v>sáb</v>
      </c>
      <c r="B300" s="30">
        <v>43295</v>
      </c>
      <c r="C300">
        <v>467</v>
      </c>
      <c r="D300">
        <v>2</v>
      </c>
      <c r="E300">
        <v>6</v>
      </c>
      <c r="F300">
        <v>1100</v>
      </c>
      <c r="G300">
        <v>9</v>
      </c>
      <c r="H300">
        <v>3.33</v>
      </c>
      <c r="I300" t="str">
        <f t="shared" si="40"/>
        <v/>
      </c>
      <c r="J300" t="str">
        <f t="shared" si="33"/>
        <v/>
      </c>
      <c r="K300" t="str">
        <f t="shared" si="34"/>
        <v/>
      </c>
      <c r="L300" s="31">
        <f t="shared" si="36"/>
        <v>0</v>
      </c>
      <c r="M300" s="15">
        <f t="shared" si="37"/>
        <v>0</v>
      </c>
      <c r="N300" s="32">
        <f t="shared" si="39"/>
        <v>0</v>
      </c>
      <c r="O300" s="33">
        <f t="shared" si="38"/>
        <v>9575.8654260447074</v>
      </c>
    </row>
    <row r="301" spans="1:15">
      <c r="A301" t="str">
        <f t="shared" si="35"/>
        <v>sáb</v>
      </c>
      <c r="B301" s="30">
        <v>43295</v>
      </c>
      <c r="C301">
        <v>467</v>
      </c>
      <c r="D301">
        <v>3</v>
      </c>
      <c r="E301">
        <v>5</v>
      </c>
      <c r="F301">
        <v>1100</v>
      </c>
      <c r="G301">
        <v>9</v>
      </c>
      <c r="H301">
        <v>3.41</v>
      </c>
      <c r="I301" t="str">
        <f t="shared" si="40"/>
        <v/>
      </c>
      <c r="J301" t="str">
        <f t="shared" si="33"/>
        <v/>
      </c>
      <c r="K301" t="str">
        <f t="shared" si="34"/>
        <v/>
      </c>
      <c r="L301" s="31">
        <f t="shared" si="36"/>
        <v>0</v>
      </c>
      <c r="M301" s="15">
        <f t="shared" si="37"/>
        <v>0</v>
      </c>
      <c r="N301" s="32">
        <f t="shared" si="39"/>
        <v>0</v>
      </c>
      <c r="O301" s="33">
        <f t="shared" si="38"/>
        <v>9575.8654260447074</v>
      </c>
    </row>
    <row r="302" spans="1:15">
      <c r="A302" t="str">
        <f t="shared" si="35"/>
        <v>sáb</v>
      </c>
      <c r="B302" s="30">
        <v>43295</v>
      </c>
      <c r="C302">
        <v>469</v>
      </c>
      <c r="D302">
        <v>1</v>
      </c>
      <c r="E302">
        <v>6</v>
      </c>
      <c r="F302">
        <v>1100</v>
      </c>
      <c r="G302">
        <v>6</v>
      </c>
      <c r="H302">
        <v>3.05</v>
      </c>
      <c r="I302" t="str">
        <f t="shared" si="40"/>
        <v/>
      </c>
      <c r="J302" t="str">
        <f t="shared" si="33"/>
        <v/>
      </c>
      <c r="K302" t="str">
        <f t="shared" si="34"/>
        <v/>
      </c>
      <c r="L302" s="31">
        <f t="shared" si="36"/>
        <v>2</v>
      </c>
      <c r="M302" s="15">
        <f t="shared" si="37"/>
        <v>-1.9999999999999962E-2</v>
      </c>
      <c r="N302" s="32">
        <f t="shared" si="39"/>
        <v>0</v>
      </c>
      <c r="O302" s="33">
        <f t="shared" si="38"/>
        <v>9575.8654260447074</v>
      </c>
    </row>
    <row r="303" spans="1:15">
      <c r="A303" t="str">
        <f t="shared" si="35"/>
        <v>sáb</v>
      </c>
      <c r="B303" s="30">
        <v>43295</v>
      </c>
      <c r="C303">
        <v>469</v>
      </c>
      <c r="D303">
        <v>2</v>
      </c>
      <c r="E303">
        <v>1</v>
      </c>
      <c r="F303">
        <v>1100</v>
      </c>
      <c r="G303">
        <v>6</v>
      </c>
      <c r="H303">
        <v>3.14</v>
      </c>
      <c r="I303" t="str">
        <f t="shared" si="40"/>
        <v/>
      </c>
      <c r="J303">
        <f t="shared" si="33"/>
        <v>1</v>
      </c>
      <c r="K303" t="str">
        <f t="shared" si="34"/>
        <v/>
      </c>
      <c r="L303" s="31">
        <f t="shared" si="36"/>
        <v>0</v>
      </c>
      <c r="M303" s="15">
        <f t="shared" si="37"/>
        <v>0</v>
      </c>
      <c r="N303" s="32">
        <f t="shared" si="39"/>
        <v>0</v>
      </c>
      <c r="O303" s="33">
        <f t="shared" si="38"/>
        <v>9575.8654260447074</v>
      </c>
    </row>
    <row r="304" spans="1:15">
      <c r="A304" t="str">
        <f t="shared" si="35"/>
        <v>sáb</v>
      </c>
      <c r="B304" s="30">
        <v>43295</v>
      </c>
      <c r="C304">
        <v>469</v>
      </c>
      <c r="D304">
        <v>3</v>
      </c>
      <c r="E304">
        <v>4</v>
      </c>
      <c r="F304">
        <v>1100</v>
      </c>
      <c r="G304">
        <v>6</v>
      </c>
      <c r="H304">
        <v>4.0599999999999996</v>
      </c>
      <c r="I304" t="str">
        <f t="shared" si="40"/>
        <v/>
      </c>
      <c r="J304" t="str">
        <f t="shared" si="33"/>
        <v/>
      </c>
      <c r="K304" t="str">
        <f t="shared" si="34"/>
        <v/>
      </c>
      <c r="L304" s="31">
        <f t="shared" si="36"/>
        <v>0</v>
      </c>
      <c r="M304" s="15">
        <f t="shared" si="37"/>
        <v>0</v>
      </c>
      <c r="N304" s="32">
        <f t="shared" si="39"/>
        <v>0</v>
      </c>
      <c r="O304" s="33">
        <f t="shared" si="38"/>
        <v>9575.8654260447074</v>
      </c>
    </row>
    <row r="305" spans="1:15">
      <c r="A305" t="str">
        <f t="shared" si="35"/>
        <v>sáb</v>
      </c>
      <c r="B305" s="30">
        <v>43295</v>
      </c>
      <c r="C305">
        <v>470</v>
      </c>
      <c r="D305">
        <v>1</v>
      </c>
      <c r="E305">
        <v>1</v>
      </c>
      <c r="F305">
        <v>1200</v>
      </c>
      <c r="G305">
        <v>9</v>
      </c>
      <c r="H305">
        <v>2.9</v>
      </c>
      <c r="I305">
        <f t="shared" si="40"/>
        <v>1</v>
      </c>
      <c r="J305" t="str">
        <f t="shared" si="33"/>
        <v/>
      </c>
      <c r="K305" t="str">
        <f t="shared" si="34"/>
        <v/>
      </c>
      <c r="L305" s="31">
        <f t="shared" si="36"/>
        <v>3</v>
      </c>
      <c r="M305" s="15">
        <f t="shared" si="37"/>
        <v>9.3333333333333338E-2</v>
      </c>
      <c r="N305" s="32">
        <f t="shared" si="39"/>
        <v>893.74743976417278</v>
      </c>
      <c r="O305" s="33">
        <f t="shared" si="38"/>
        <v>12257.107745337225</v>
      </c>
    </row>
    <row r="306" spans="1:15">
      <c r="A306" t="str">
        <f t="shared" si="35"/>
        <v>sáb</v>
      </c>
      <c r="B306" s="30">
        <v>43295</v>
      </c>
      <c r="C306">
        <v>470</v>
      </c>
      <c r="D306">
        <v>2</v>
      </c>
      <c r="E306">
        <v>3</v>
      </c>
      <c r="F306">
        <v>1200</v>
      </c>
      <c r="G306">
        <v>9</v>
      </c>
      <c r="H306">
        <v>3.5</v>
      </c>
      <c r="I306" t="str">
        <f t="shared" si="40"/>
        <v/>
      </c>
      <c r="J306" t="str">
        <f t="shared" si="33"/>
        <v/>
      </c>
      <c r="K306" t="str">
        <f t="shared" si="34"/>
        <v/>
      </c>
      <c r="L306" s="31">
        <f t="shared" si="36"/>
        <v>0</v>
      </c>
      <c r="M306" s="15">
        <f t="shared" si="37"/>
        <v>0</v>
      </c>
      <c r="N306" s="32">
        <f t="shared" si="39"/>
        <v>0</v>
      </c>
      <c r="O306" s="33">
        <f t="shared" si="38"/>
        <v>12257.107745337225</v>
      </c>
    </row>
    <row r="307" spans="1:15">
      <c r="A307" t="str">
        <f t="shared" si="35"/>
        <v>sáb</v>
      </c>
      <c r="B307" s="30">
        <v>43295</v>
      </c>
      <c r="C307">
        <v>470</v>
      </c>
      <c r="D307">
        <v>3</v>
      </c>
      <c r="E307">
        <v>7</v>
      </c>
      <c r="F307">
        <v>1200</v>
      </c>
      <c r="G307">
        <v>9</v>
      </c>
      <c r="H307">
        <v>3.84</v>
      </c>
      <c r="I307" t="str">
        <f t="shared" si="40"/>
        <v/>
      </c>
      <c r="J307" t="str">
        <f t="shared" si="33"/>
        <v/>
      </c>
      <c r="K307" t="str">
        <f t="shared" si="34"/>
        <v/>
      </c>
      <c r="L307" s="31">
        <f t="shared" si="36"/>
        <v>0</v>
      </c>
      <c r="M307" s="15">
        <f t="shared" si="37"/>
        <v>0</v>
      </c>
      <c r="N307" s="32">
        <f t="shared" si="39"/>
        <v>0</v>
      </c>
      <c r="O307" s="33">
        <f t="shared" si="38"/>
        <v>12257.107745337225</v>
      </c>
    </row>
    <row r="308" spans="1:15">
      <c r="A308" t="str">
        <f t="shared" si="35"/>
        <v>sáb</v>
      </c>
      <c r="B308" s="30">
        <v>43295</v>
      </c>
      <c r="C308">
        <v>471</v>
      </c>
      <c r="D308">
        <v>1</v>
      </c>
      <c r="E308">
        <v>4</v>
      </c>
      <c r="F308">
        <v>1500</v>
      </c>
      <c r="G308">
        <v>8</v>
      </c>
      <c r="H308">
        <v>4.0599999999999996</v>
      </c>
      <c r="I308" t="str">
        <f t="shared" si="40"/>
        <v/>
      </c>
      <c r="J308" t="str">
        <f t="shared" si="33"/>
        <v/>
      </c>
      <c r="K308" t="str">
        <f t="shared" si="34"/>
        <v/>
      </c>
      <c r="L308" s="31">
        <f t="shared" si="36"/>
        <v>2.6666666666666665</v>
      </c>
      <c r="M308" s="15">
        <f t="shared" si="37"/>
        <v>6.5000000000000002E-2</v>
      </c>
      <c r="N308" s="32">
        <f t="shared" si="39"/>
        <v>-796.71200344691965</v>
      </c>
      <c r="O308" s="33">
        <f t="shared" si="38"/>
        <v>11460.395741890306</v>
      </c>
    </row>
    <row r="309" spans="1:15">
      <c r="A309" t="str">
        <f t="shared" si="35"/>
        <v>sáb</v>
      </c>
      <c r="B309" s="30">
        <v>43295</v>
      </c>
      <c r="C309">
        <v>471</v>
      </c>
      <c r="D309">
        <v>2</v>
      </c>
      <c r="E309">
        <v>3</v>
      </c>
      <c r="F309">
        <v>1500</v>
      </c>
      <c r="G309">
        <v>8</v>
      </c>
      <c r="H309">
        <v>4.3600000000000003</v>
      </c>
      <c r="I309" t="str">
        <f t="shared" si="40"/>
        <v/>
      </c>
      <c r="J309" t="str">
        <f t="shared" si="33"/>
        <v/>
      </c>
      <c r="K309" t="str">
        <f t="shared" si="34"/>
        <v/>
      </c>
      <c r="L309" s="31">
        <f t="shared" si="36"/>
        <v>0</v>
      </c>
      <c r="M309" s="15">
        <f t="shared" si="37"/>
        <v>0</v>
      </c>
      <c r="N309" s="32">
        <f t="shared" si="39"/>
        <v>0</v>
      </c>
      <c r="O309" s="33">
        <f t="shared" si="38"/>
        <v>11460.395741890306</v>
      </c>
    </row>
    <row r="310" spans="1:15">
      <c r="A310" t="str">
        <f t="shared" si="35"/>
        <v>sáb</v>
      </c>
      <c r="B310" s="30">
        <v>43295</v>
      </c>
      <c r="C310">
        <v>471</v>
      </c>
      <c r="D310">
        <v>3</v>
      </c>
      <c r="E310">
        <v>5</v>
      </c>
      <c r="F310">
        <v>1500</v>
      </c>
      <c r="G310">
        <v>8</v>
      </c>
      <c r="H310">
        <v>4.74</v>
      </c>
      <c r="I310" t="str">
        <f t="shared" si="40"/>
        <v/>
      </c>
      <c r="J310" t="str">
        <f t="shared" si="33"/>
        <v/>
      </c>
      <c r="K310" t="str">
        <f t="shared" si="34"/>
        <v/>
      </c>
      <c r="L310" s="31">
        <f t="shared" si="36"/>
        <v>0</v>
      </c>
      <c r="M310" s="15">
        <f t="shared" si="37"/>
        <v>0</v>
      </c>
      <c r="N310" s="32">
        <f t="shared" si="39"/>
        <v>0</v>
      </c>
      <c r="O310" s="33">
        <f t="shared" si="38"/>
        <v>11460.395741890306</v>
      </c>
    </row>
    <row r="311" spans="1:15">
      <c r="A311" t="str">
        <f t="shared" si="35"/>
        <v>sáb</v>
      </c>
      <c r="B311" s="30">
        <v>43295</v>
      </c>
      <c r="C311">
        <v>472</v>
      </c>
      <c r="D311">
        <v>1</v>
      </c>
      <c r="E311">
        <v>1</v>
      </c>
      <c r="F311">
        <v>1100</v>
      </c>
      <c r="G311">
        <v>9</v>
      </c>
      <c r="H311">
        <v>2.81</v>
      </c>
      <c r="I311">
        <f t="shared" si="40"/>
        <v>1</v>
      </c>
      <c r="J311" t="str">
        <f t="shared" si="33"/>
        <v/>
      </c>
      <c r="K311" t="str">
        <f t="shared" si="34"/>
        <v/>
      </c>
      <c r="L311" s="31">
        <f t="shared" si="36"/>
        <v>3</v>
      </c>
      <c r="M311" s="15">
        <f t="shared" si="37"/>
        <v>9.3333333333333338E-2</v>
      </c>
      <c r="N311" s="32">
        <f t="shared" si="39"/>
        <v>1069.6369359097621</v>
      </c>
      <c r="O311" s="33">
        <f t="shared" si="38"/>
        <v>14669.306549619592</v>
      </c>
    </row>
    <row r="312" spans="1:15">
      <c r="A312" t="str">
        <f t="shared" si="35"/>
        <v>sáb</v>
      </c>
      <c r="B312" s="30">
        <v>43295</v>
      </c>
      <c r="C312">
        <v>472</v>
      </c>
      <c r="D312">
        <v>2</v>
      </c>
      <c r="E312">
        <v>8</v>
      </c>
      <c r="F312">
        <v>1100</v>
      </c>
      <c r="G312">
        <v>9</v>
      </c>
      <c r="H312">
        <v>3.74</v>
      </c>
      <c r="I312" t="str">
        <f t="shared" si="40"/>
        <v/>
      </c>
      <c r="J312" t="str">
        <f t="shared" si="33"/>
        <v/>
      </c>
      <c r="K312" t="str">
        <f t="shared" si="34"/>
        <v/>
      </c>
      <c r="L312" s="31">
        <f t="shared" si="36"/>
        <v>0</v>
      </c>
      <c r="M312" s="15">
        <f t="shared" si="37"/>
        <v>0</v>
      </c>
      <c r="N312" s="32">
        <f t="shared" si="39"/>
        <v>0</v>
      </c>
      <c r="O312" s="33">
        <f t="shared" si="38"/>
        <v>14669.306549619592</v>
      </c>
    </row>
    <row r="313" spans="1:15">
      <c r="A313" t="str">
        <f t="shared" si="35"/>
        <v>sáb</v>
      </c>
      <c r="B313" s="30">
        <v>43295</v>
      </c>
      <c r="C313">
        <v>472</v>
      </c>
      <c r="D313">
        <v>3</v>
      </c>
      <c r="E313">
        <v>3</v>
      </c>
      <c r="F313">
        <v>1100</v>
      </c>
      <c r="G313">
        <v>9</v>
      </c>
      <c r="H313">
        <v>3.93</v>
      </c>
      <c r="I313" t="str">
        <f t="shared" si="40"/>
        <v/>
      </c>
      <c r="J313" t="str">
        <f t="shared" si="33"/>
        <v/>
      </c>
      <c r="K313" t="str">
        <f t="shared" si="34"/>
        <v/>
      </c>
      <c r="L313" s="31">
        <f t="shared" si="36"/>
        <v>0</v>
      </c>
      <c r="M313" s="15">
        <f t="shared" si="37"/>
        <v>0</v>
      </c>
      <c r="N313" s="32">
        <f t="shared" si="39"/>
        <v>0</v>
      </c>
      <c r="O313" s="33">
        <f t="shared" si="38"/>
        <v>14669.306549619592</v>
      </c>
    </row>
    <row r="314" spans="1:15">
      <c r="A314" t="str">
        <f t="shared" si="35"/>
        <v>sáb</v>
      </c>
      <c r="B314" s="30">
        <v>43295</v>
      </c>
      <c r="C314">
        <v>473</v>
      </c>
      <c r="D314">
        <v>1</v>
      </c>
      <c r="E314">
        <v>1</v>
      </c>
      <c r="F314">
        <v>1200</v>
      </c>
      <c r="G314">
        <v>11</v>
      </c>
      <c r="H314">
        <v>3.66</v>
      </c>
      <c r="I314">
        <f t="shared" si="40"/>
        <v>1</v>
      </c>
      <c r="J314" t="str">
        <f t="shared" si="33"/>
        <v/>
      </c>
      <c r="K314" t="str">
        <f t="shared" si="34"/>
        <v/>
      </c>
      <c r="L314" s="31">
        <f t="shared" si="36"/>
        <v>3.6666666666666665</v>
      </c>
      <c r="M314" s="15">
        <f t="shared" si="37"/>
        <v>0.13454545454545458</v>
      </c>
      <c r="N314" s="32">
        <f t="shared" si="39"/>
        <v>1973.6885175851819</v>
      </c>
      <c r="O314" s="33">
        <f t="shared" si="38"/>
        <v>21906.164447431926</v>
      </c>
    </row>
    <row r="315" spans="1:15">
      <c r="A315" t="str">
        <f t="shared" si="35"/>
        <v>sáb</v>
      </c>
      <c r="B315" s="30">
        <v>43295</v>
      </c>
      <c r="C315">
        <v>473</v>
      </c>
      <c r="D315">
        <v>2</v>
      </c>
      <c r="E315">
        <v>7</v>
      </c>
      <c r="F315">
        <v>1200</v>
      </c>
      <c r="G315">
        <v>11</v>
      </c>
      <c r="H315">
        <v>5.03</v>
      </c>
      <c r="I315" t="str">
        <f t="shared" si="40"/>
        <v/>
      </c>
      <c r="J315" t="str">
        <f t="shared" si="33"/>
        <v/>
      </c>
      <c r="K315" t="str">
        <f t="shared" si="34"/>
        <v/>
      </c>
      <c r="L315" s="31">
        <f t="shared" si="36"/>
        <v>0</v>
      </c>
      <c r="M315" s="15">
        <f t="shared" si="37"/>
        <v>0</v>
      </c>
      <c r="N315" s="32">
        <f t="shared" si="39"/>
        <v>0</v>
      </c>
      <c r="O315" s="33">
        <f t="shared" si="38"/>
        <v>21906.164447431926</v>
      </c>
    </row>
    <row r="316" spans="1:15">
      <c r="A316" t="str">
        <f t="shared" si="35"/>
        <v>sáb</v>
      </c>
      <c r="B316" s="30">
        <v>43295</v>
      </c>
      <c r="C316">
        <v>473</v>
      </c>
      <c r="D316">
        <v>3</v>
      </c>
      <c r="E316">
        <v>3</v>
      </c>
      <c r="F316">
        <v>1200</v>
      </c>
      <c r="G316">
        <v>11</v>
      </c>
      <c r="H316">
        <v>5.1100000000000003</v>
      </c>
      <c r="I316" t="str">
        <f t="shared" si="40"/>
        <v/>
      </c>
      <c r="J316" t="str">
        <f t="shared" si="33"/>
        <v/>
      </c>
      <c r="K316" t="str">
        <f t="shared" si="34"/>
        <v/>
      </c>
      <c r="L316" s="31">
        <f t="shared" si="36"/>
        <v>0</v>
      </c>
      <c r="M316" s="15">
        <f t="shared" si="37"/>
        <v>0</v>
      </c>
      <c r="N316" s="32">
        <f t="shared" si="39"/>
        <v>0</v>
      </c>
      <c r="O316" s="33">
        <f t="shared" si="38"/>
        <v>21906.164447431926</v>
      </c>
    </row>
    <row r="317" spans="1:15" hidden="1">
      <c r="A317" t="str">
        <f t="shared" si="35"/>
        <v>dom</v>
      </c>
      <c r="B317" s="30">
        <v>43296</v>
      </c>
      <c r="C317">
        <v>474</v>
      </c>
      <c r="D317">
        <v>1</v>
      </c>
      <c r="E317">
        <v>5</v>
      </c>
      <c r="F317">
        <v>1200</v>
      </c>
      <c r="G317">
        <v>8</v>
      </c>
      <c r="H317">
        <v>2.84</v>
      </c>
      <c r="I317" t="str">
        <f t="shared" si="40"/>
        <v/>
      </c>
      <c r="J317" t="str">
        <f t="shared" si="33"/>
        <v/>
      </c>
      <c r="K317" t="str">
        <f t="shared" si="34"/>
        <v/>
      </c>
      <c r="L317" s="31">
        <f t="shared" si="36"/>
        <v>2.6666666666666665</v>
      </c>
      <c r="M317" s="15">
        <f t="shared" si="37"/>
        <v>6.5000000000000002E-2</v>
      </c>
      <c r="N317" s="32">
        <f t="shared" si="39"/>
        <v>-1423.9006890830751</v>
      </c>
      <c r="O317" s="33">
        <f t="shared" si="38"/>
        <v>20482.26375834885</v>
      </c>
    </row>
    <row r="318" spans="1:15" hidden="1">
      <c r="A318" t="str">
        <f t="shared" si="35"/>
        <v>dom</v>
      </c>
      <c r="B318" s="30">
        <v>43296</v>
      </c>
      <c r="C318">
        <v>474</v>
      </c>
      <c r="D318">
        <v>2</v>
      </c>
      <c r="E318">
        <v>1</v>
      </c>
      <c r="F318">
        <v>1200</v>
      </c>
      <c r="G318">
        <v>8</v>
      </c>
      <c r="H318">
        <v>3.53</v>
      </c>
      <c r="I318" t="str">
        <f t="shared" si="40"/>
        <v/>
      </c>
      <c r="J318">
        <f t="shared" si="33"/>
        <v>1</v>
      </c>
      <c r="K318" t="str">
        <f t="shared" si="34"/>
        <v/>
      </c>
      <c r="L318" s="31">
        <f t="shared" si="36"/>
        <v>0</v>
      </c>
      <c r="M318" s="15">
        <f t="shared" si="37"/>
        <v>0</v>
      </c>
      <c r="N318" s="32">
        <f t="shared" si="39"/>
        <v>0</v>
      </c>
      <c r="O318" s="33">
        <f t="shared" si="38"/>
        <v>20482.26375834885</v>
      </c>
    </row>
    <row r="319" spans="1:15" hidden="1">
      <c r="A319" t="str">
        <f t="shared" si="35"/>
        <v>dom</v>
      </c>
      <c r="B319" s="30">
        <v>43296</v>
      </c>
      <c r="C319">
        <v>474</v>
      </c>
      <c r="D319">
        <v>3</v>
      </c>
      <c r="E319">
        <v>3</v>
      </c>
      <c r="F319">
        <v>1200</v>
      </c>
      <c r="G319">
        <v>8</v>
      </c>
      <c r="H319">
        <v>3.61</v>
      </c>
      <c r="I319" t="str">
        <f t="shared" si="40"/>
        <v/>
      </c>
      <c r="J319" t="str">
        <f t="shared" si="33"/>
        <v/>
      </c>
      <c r="K319" t="str">
        <f t="shared" si="34"/>
        <v/>
      </c>
      <c r="L319" s="31">
        <f t="shared" si="36"/>
        <v>0</v>
      </c>
      <c r="M319" s="15">
        <f t="shared" si="37"/>
        <v>0</v>
      </c>
      <c r="N319" s="32">
        <f t="shared" si="39"/>
        <v>0</v>
      </c>
      <c r="O319" s="33">
        <f t="shared" si="38"/>
        <v>20482.26375834885</v>
      </c>
    </row>
    <row r="320" spans="1:15" hidden="1">
      <c r="A320" t="str">
        <f t="shared" si="35"/>
        <v>dom</v>
      </c>
      <c r="B320" s="30">
        <v>43296</v>
      </c>
      <c r="C320">
        <v>475</v>
      </c>
      <c r="D320">
        <v>1</v>
      </c>
      <c r="E320">
        <v>2</v>
      </c>
      <c r="F320">
        <v>1600</v>
      </c>
      <c r="G320">
        <v>4</v>
      </c>
      <c r="H320">
        <v>2.2799999999999998</v>
      </c>
      <c r="I320" t="str">
        <f t="shared" si="40"/>
        <v/>
      </c>
      <c r="J320" t="str">
        <f t="shared" si="33"/>
        <v/>
      </c>
      <c r="K320" t="str">
        <f t="shared" si="34"/>
        <v/>
      </c>
      <c r="L320" s="31">
        <f t="shared" si="36"/>
        <v>0</v>
      </c>
      <c r="M320" s="15">
        <f t="shared" si="37"/>
        <v>0</v>
      </c>
      <c r="N320" s="32">
        <f t="shared" si="39"/>
        <v>0</v>
      </c>
      <c r="O320" s="33">
        <f t="shared" si="38"/>
        <v>20482.26375834885</v>
      </c>
    </row>
    <row r="321" spans="1:15" hidden="1">
      <c r="A321" t="str">
        <f t="shared" si="35"/>
        <v>dom</v>
      </c>
      <c r="B321" s="30">
        <v>43296</v>
      </c>
      <c r="C321">
        <v>475</v>
      </c>
      <c r="D321">
        <v>2</v>
      </c>
      <c r="E321">
        <v>3</v>
      </c>
      <c r="F321">
        <v>1600</v>
      </c>
      <c r="G321">
        <v>4</v>
      </c>
      <c r="H321">
        <v>2.63</v>
      </c>
      <c r="I321" t="str">
        <f t="shared" si="40"/>
        <v/>
      </c>
      <c r="J321" t="str">
        <f t="shared" si="33"/>
        <v/>
      </c>
      <c r="K321" t="str">
        <f t="shared" si="34"/>
        <v/>
      </c>
      <c r="L321" s="31">
        <f t="shared" si="36"/>
        <v>0</v>
      </c>
      <c r="M321" s="15">
        <f t="shared" si="37"/>
        <v>0</v>
      </c>
      <c r="N321" s="32">
        <f t="shared" si="39"/>
        <v>0</v>
      </c>
      <c r="O321" s="33">
        <f t="shared" si="38"/>
        <v>20482.26375834885</v>
      </c>
    </row>
    <row r="322" spans="1:15" hidden="1">
      <c r="A322" t="str">
        <f t="shared" si="35"/>
        <v>dom</v>
      </c>
      <c r="B322" s="30">
        <v>43296</v>
      </c>
      <c r="C322">
        <v>475</v>
      </c>
      <c r="D322">
        <v>3</v>
      </c>
      <c r="E322">
        <v>4</v>
      </c>
      <c r="F322">
        <v>1600</v>
      </c>
      <c r="G322">
        <v>4</v>
      </c>
      <c r="H322">
        <v>3.03</v>
      </c>
      <c r="I322" t="str">
        <f t="shared" si="40"/>
        <v/>
      </c>
      <c r="J322" t="str">
        <f t="shared" si="33"/>
        <v/>
      </c>
      <c r="K322" t="str">
        <f t="shared" si="34"/>
        <v/>
      </c>
      <c r="L322" s="31">
        <f t="shared" si="36"/>
        <v>0</v>
      </c>
      <c r="M322" s="15">
        <f t="shared" si="37"/>
        <v>0</v>
      </c>
      <c r="N322" s="32">
        <f t="shared" si="39"/>
        <v>0</v>
      </c>
      <c r="O322" s="33">
        <f t="shared" si="38"/>
        <v>20482.26375834885</v>
      </c>
    </row>
    <row r="323" spans="1:15" hidden="1">
      <c r="A323" t="str">
        <f t="shared" si="35"/>
        <v>dom</v>
      </c>
      <c r="B323" s="30">
        <v>43296</v>
      </c>
      <c r="C323">
        <v>476</v>
      </c>
      <c r="D323">
        <v>1</v>
      </c>
      <c r="E323">
        <v>1</v>
      </c>
      <c r="F323">
        <v>1200</v>
      </c>
      <c r="G323">
        <v>9</v>
      </c>
      <c r="H323">
        <v>3.71</v>
      </c>
      <c r="I323">
        <f t="shared" si="40"/>
        <v>1</v>
      </c>
      <c r="J323" t="str">
        <f t="shared" si="33"/>
        <v/>
      </c>
      <c r="K323" t="str">
        <f t="shared" si="34"/>
        <v/>
      </c>
      <c r="L323" s="31">
        <f t="shared" si="36"/>
        <v>3</v>
      </c>
      <c r="M323" s="15">
        <f t="shared" si="37"/>
        <v>9.3333333333333338E-2</v>
      </c>
      <c r="N323" s="32">
        <f t="shared" si="39"/>
        <v>1911.6779507792262</v>
      </c>
      <c r="O323" s="33">
        <f t="shared" si="38"/>
        <v>26217.297610686528</v>
      </c>
    </row>
    <row r="324" spans="1:15" hidden="1">
      <c r="A324" t="str">
        <f t="shared" si="35"/>
        <v>dom</v>
      </c>
      <c r="B324" s="30">
        <v>43296</v>
      </c>
      <c r="C324">
        <v>476</v>
      </c>
      <c r="D324">
        <v>2</v>
      </c>
      <c r="E324">
        <v>6</v>
      </c>
      <c r="F324">
        <v>1200</v>
      </c>
      <c r="G324">
        <v>9</v>
      </c>
      <c r="H324">
        <v>3.94</v>
      </c>
      <c r="I324" t="str">
        <f t="shared" si="40"/>
        <v/>
      </c>
      <c r="J324" t="str">
        <f t="shared" si="33"/>
        <v/>
      </c>
      <c r="K324" t="str">
        <f t="shared" si="34"/>
        <v/>
      </c>
      <c r="L324" s="31">
        <f t="shared" si="36"/>
        <v>0</v>
      </c>
      <c r="M324" s="15">
        <f t="shared" si="37"/>
        <v>0</v>
      </c>
      <c r="N324" s="32">
        <f t="shared" si="39"/>
        <v>0</v>
      </c>
      <c r="O324" s="33">
        <f t="shared" si="38"/>
        <v>26217.297610686528</v>
      </c>
    </row>
    <row r="325" spans="1:15" hidden="1">
      <c r="A325" t="str">
        <f t="shared" si="35"/>
        <v>dom</v>
      </c>
      <c r="B325" s="30">
        <v>43296</v>
      </c>
      <c r="C325">
        <v>476</v>
      </c>
      <c r="D325">
        <v>3</v>
      </c>
      <c r="E325">
        <v>4</v>
      </c>
      <c r="F325">
        <v>1200</v>
      </c>
      <c r="G325">
        <v>9</v>
      </c>
      <c r="H325">
        <v>4.6900000000000004</v>
      </c>
      <c r="I325" t="str">
        <f t="shared" si="40"/>
        <v/>
      </c>
      <c r="J325" t="str">
        <f t="shared" ref="J325:J385" si="41">IF(AND(D325=2,E325=1),1,"")</f>
        <v/>
      </c>
      <c r="K325" t="str">
        <f t="shared" ref="K325:K385" si="42">IF(AND(D325=3,E325=1),1,"")</f>
        <v/>
      </c>
      <c r="L325" s="31">
        <f t="shared" si="36"/>
        <v>0</v>
      </c>
      <c r="M325" s="15">
        <f t="shared" si="37"/>
        <v>0</v>
      </c>
      <c r="N325" s="32">
        <f t="shared" si="39"/>
        <v>0</v>
      </c>
      <c r="O325" s="33">
        <f t="shared" si="38"/>
        <v>26217.297610686528</v>
      </c>
    </row>
    <row r="326" spans="1:15" hidden="1">
      <c r="A326" t="str">
        <f t="shared" ref="A326:A385" si="43">TEXT(B326,"ddd")</f>
        <v>dom</v>
      </c>
      <c r="B326" s="30">
        <v>43296</v>
      </c>
      <c r="C326">
        <v>477</v>
      </c>
      <c r="D326">
        <v>1</v>
      </c>
      <c r="E326">
        <v>4</v>
      </c>
      <c r="F326">
        <v>1300</v>
      </c>
      <c r="G326">
        <v>8</v>
      </c>
      <c r="H326">
        <v>4.09</v>
      </c>
      <c r="I326" t="str">
        <f t="shared" si="40"/>
        <v/>
      </c>
      <c r="J326" t="str">
        <f t="shared" si="41"/>
        <v/>
      </c>
      <c r="K326" t="str">
        <f t="shared" si="42"/>
        <v/>
      </c>
      <c r="L326" s="31">
        <f t="shared" ref="L326:L385" si="44">IF(AND(D326&lt;=$K$3,G326&gt;4),(G326/3),0)</f>
        <v>2.6666666666666665</v>
      </c>
      <c r="M326" s="15">
        <f t="shared" ref="M326:M385" si="45">IF(L326&gt;0,(($K$2*L326-(1-$K$2))/L326),0)</f>
        <v>6.5000000000000002E-2</v>
      </c>
      <c r="N326" s="32">
        <f t="shared" si="39"/>
        <v>-1704.1243446946244</v>
      </c>
      <c r="O326" s="33">
        <f t="shared" ref="O326:O385" si="46">IF(M326&gt;0,IF(N326&gt;0,O325*(1+L326*M326),O325*(1-M326)),O325)</f>
        <v>24513.173265991903</v>
      </c>
    </row>
    <row r="327" spans="1:15" hidden="1">
      <c r="A327" t="str">
        <f t="shared" si="43"/>
        <v>dom</v>
      </c>
      <c r="B327" s="30">
        <v>43296</v>
      </c>
      <c r="C327">
        <v>477</v>
      </c>
      <c r="D327">
        <v>2</v>
      </c>
      <c r="E327">
        <v>2</v>
      </c>
      <c r="F327">
        <v>1300</v>
      </c>
      <c r="G327">
        <v>8</v>
      </c>
      <c r="H327">
        <v>4.43</v>
      </c>
      <c r="I327" t="str">
        <f t="shared" si="40"/>
        <v/>
      </c>
      <c r="J327" t="str">
        <f t="shared" si="41"/>
        <v/>
      </c>
      <c r="K327" t="str">
        <f t="shared" si="42"/>
        <v/>
      </c>
      <c r="L327" s="31">
        <f t="shared" si="44"/>
        <v>0</v>
      </c>
      <c r="M327" s="15">
        <f t="shared" si="45"/>
        <v>0</v>
      </c>
      <c r="N327" s="32">
        <f t="shared" ref="N327:N385" si="47">IF(M327&gt;0,IF(OR(AND(D327=1,I327=1),AND(D327=2,J327=1),AND(D327=3,K327=1)),M327,-M327)*O326,0)</f>
        <v>0</v>
      </c>
      <c r="O327" s="33">
        <f t="shared" si="46"/>
        <v>24513.173265991903</v>
      </c>
    </row>
    <row r="328" spans="1:15" hidden="1">
      <c r="A328" t="str">
        <f t="shared" si="43"/>
        <v>dom</v>
      </c>
      <c r="B328" s="30">
        <v>43296</v>
      </c>
      <c r="C328">
        <v>477</v>
      </c>
      <c r="D328">
        <v>3</v>
      </c>
      <c r="E328">
        <v>5</v>
      </c>
      <c r="F328">
        <v>1300</v>
      </c>
      <c r="G328">
        <v>8</v>
      </c>
      <c r="H328">
        <v>4.91</v>
      </c>
      <c r="I328" t="str">
        <f t="shared" si="40"/>
        <v/>
      </c>
      <c r="J328" t="str">
        <f t="shared" si="41"/>
        <v/>
      </c>
      <c r="K328" t="str">
        <f t="shared" si="42"/>
        <v/>
      </c>
      <c r="L328" s="31">
        <f t="shared" si="44"/>
        <v>0</v>
      </c>
      <c r="M328" s="15">
        <f t="shared" si="45"/>
        <v>0</v>
      </c>
      <c r="N328" s="32">
        <f t="shared" si="47"/>
        <v>0</v>
      </c>
      <c r="O328" s="33">
        <f t="shared" si="46"/>
        <v>24513.173265991903</v>
      </c>
    </row>
    <row r="329" spans="1:15" hidden="1">
      <c r="A329" t="str">
        <f t="shared" si="43"/>
        <v>dom</v>
      </c>
      <c r="B329" s="30">
        <v>43296</v>
      </c>
      <c r="C329">
        <v>478</v>
      </c>
      <c r="D329">
        <v>1</v>
      </c>
      <c r="E329">
        <v>7</v>
      </c>
      <c r="F329">
        <v>1300</v>
      </c>
      <c r="G329">
        <v>9</v>
      </c>
      <c r="H329">
        <v>3.61</v>
      </c>
      <c r="I329" t="str">
        <f t="shared" si="40"/>
        <v/>
      </c>
      <c r="J329" t="str">
        <f t="shared" si="41"/>
        <v/>
      </c>
      <c r="K329" t="str">
        <f t="shared" si="42"/>
        <v/>
      </c>
      <c r="L329" s="31">
        <f t="shared" si="44"/>
        <v>3</v>
      </c>
      <c r="M329" s="15">
        <f t="shared" si="45"/>
        <v>9.3333333333333338E-2</v>
      </c>
      <c r="N329" s="32">
        <f t="shared" si="47"/>
        <v>-2287.8961714925777</v>
      </c>
      <c r="O329" s="33">
        <f t="shared" si="46"/>
        <v>22225.277094499324</v>
      </c>
    </row>
    <row r="330" spans="1:15" hidden="1">
      <c r="A330" t="str">
        <f t="shared" si="43"/>
        <v>dom</v>
      </c>
      <c r="B330" s="30">
        <v>43296</v>
      </c>
      <c r="C330">
        <v>478</v>
      </c>
      <c r="D330">
        <v>2</v>
      </c>
      <c r="E330">
        <v>9</v>
      </c>
      <c r="F330">
        <v>1300</v>
      </c>
      <c r="G330">
        <v>9</v>
      </c>
      <c r="H330">
        <v>3.76</v>
      </c>
      <c r="I330" t="str">
        <f t="shared" si="40"/>
        <v/>
      </c>
      <c r="J330" t="str">
        <f t="shared" si="41"/>
        <v/>
      </c>
      <c r="K330" t="str">
        <f t="shared" si="42"/>
        <v/>
      </c>
      <c r="L330" s="31">
        <f t="shared" si="44"/>
        <v>0</v>
      </c>
      <c r="M330" s="15">
        <f t="shared" si="45"/>
        <v>0</v>
      </c>
      <c r="N330" s="32">
        <f t="shared" si="47"/>
        <v>0</v>
      </c>
      <c r="O330" s="33">
        <f t="shared" si="46"/>
        <v>22225.277094499324</v>
      </c>
    </row>
    <row r="331" spans="1:15" hidden="1">
      <c r="A331" t="str">
        <f t="shared" si="43"/>
        <v>dom</v>
      </c>
      <c r="B331" s="30">
        <v>43296</v>
      </c>
      <c r="C331">
        <v>478</v>
      </c>
      <c r="D331">
        <v>3</v>
      </c>
      <c r="E331">
        <v>2</v>
      </c>
      <c r="F331">
        <v>1300</v>
      </c>
      <c r="G331">
        <v>9</v>
      </c>
      <c r="H331">
        <v>4.13</v>
      </c>
      <c r="I331" t="str">
        <f t="shared" si="40"/>
        <v/>
      </c>
      <c r="J331" t="str">
        <f t="shared" si="41"/>
        <v/>
      </c>
      <c r="K331" t="str">
        <f t="shared" si="42"/>
        <v/>
      </c>
      <c r="L331" s="31">
        <f t="shared" si="44"/>
        <v>0</v>
      </c>
      <c r="M331" s="15">
        <f t="shared" si="45"/>
        <v>0</v>
      </c>
      <c r="N331" s="32">
        <f t="shared" si="47"/>
        <v>0</v>
      </c>
      <c r="O331" s="33">
        <f t="shared" si="46"/>
        <v>22225.277094499324</v>
      </c>
    </row>
    <row r="332" spans="1:15" hidden="1">
      <c r="A332" t="str">
        <f t="shared" si="43"/>
        <v>dom</v>
      </c>
      <c r="B332" s="30">
        <v>43296</v>
      </c>
      <c r="C332">
        <v>479</v>
      </c>
      <c r="D332">
        <v>1</v>
      </c>
      <c r="E332">
        <v>12</v>
      </c>
      <c r="F332">
        <v>1400</v>
      </c>
      <c r="G332">
        <v>12</v>
      </c>
      <c r="H332">
        <v>4.0599999999999996</v>
      </c>
      <c r="I332" t="str">
        <f t="shared" si="40"/>
        <v/>
      </c>
      <c r="J332" t="str">
        <f t="shared" si="41"/>
        <v/>
      </c>
      <c r="K332" t="str">
        <f t="shared" si="42"/>
        <v/>
      </c>
      <c r="L332" s="31">
        <f t="shared" si="44"/>
        <v>4</v>
      </c>
      <c r="M332" s="15">
        <f t="shared" si="45"/>
        <v>0.15000000000000002</v>
      </c>
      <c r="N332" s="32">
        <f t="shared" si="47"/>
        <v>-3333.7915641748991</v>
      </c>
      <c r="O332" s="33">
        <f t="shared" si="46"/>
        <v>18891.485530324426</v>
      </c>
    </row>
    <row r="333" spans="1:15" hidden="1">
      <c r="A333" t="str">
        <f t="shared" si="43"/>
        <v>dom</v>
      </c>
      <c r="B333" s="30">
        <v>43296</v>
      </c>
      <c r="C333">
        <v>479</v>
      </c>
      <c r="D333">
        <v>2</v>
      </c>
      <c r="E333">
        <v>1</v>
      </c>
      <c r="F333">
        <v>1400</v>
      </c>
      <c r="G333">
        <v>12</v>
      </c>
      <c r="H333">
        <v>4.43</v>
      </c>
      <c r="I333" t="str">
        <f t="shared" si="40"/>
        <v/>
      </c>
      <c r="J333">
        <f t="shared" si="41"/>
        <v>1</v>
      </c>
      <c r="K333" t="str">
        <f t="shared" si="42"/>
        <v/>
      </c>
      <c r="L333" s="31">
        <f t="shared" si="44"/>
        <v>0</v>
      </c>
      <c r="M333" s="15">
        <f t="shared" si="45"/>
        <v>0</v>
      </c>
      <c r="N333" s="32">
        <f t="shared" si="47"/>
        <v>0</v>
      </c>
      <c r="O333" s="33">
        <f t="shared" si="46"/>
        <v>18891.485530324426</v>
      </c>
    </row>
    <row r="334" spans="1:15" hidden="1">
      <c r="A334" t="str">
        <f t="shared" si="43"/>
        <v>dom</v>
      </c>
      <c r="B334" s="30">
        <v>43296</v>
      </c>
      <c r="C334">
        <v>479</v>
      </c>
      <c r="D334">
        <v>3</v>
      </c>
      <c r="E334">
        <v>2</v>
      </c>
      <c r="F334">
        <v>1400</v>
      </c>
      <c r="G334">
        <v>12</v>
      </c>
      <c r="H334">
        <v>4.5599999999999996</v>
      </c>
      <c r="I334" t="str">
        <f t="shared" si="40"/>
        <v/>
      </c>
      <c r="J334" t="str">
        <f t="shared" si="41"/>
        <v/>
      </c>
      <c r="K334" t="str">
        <f t="shared" si="42"/>
        <v/>
      </c>
      <c r="L334" s="31">
        <f t="shared" si="44"/>
        <v>0</v>
      </c>
      <c r="M334" s="15">
        <f t="shared" si="45"/>
        <v>0</v>
      </c>
      <c r="N334" s="32">
        <f t="shared" si="47"/>
        <v>0</v>
      </c>
      <c r="O334" s="33">
        <f t="shared" si="46"/>
        <v>18891.485530324426</v>
      </c>
    </row>
    <row r="335" spans="1:15" hidden="1">
      <c r="A335" t="str">
        <f t="shared" si="43"/>
        <v>dom</v>
      </c>
      <c r="B335" s="30">
        <v>43296</v>
      </c>
      <c r="C335">
        <v>481</v>
      </c>
      <c r="D335">
        <v>1</v>
      </c>
      <c r="E335">
        <v>2</v>
      </c>
      <c r="F335">
        <v>800</v>
      </c>
      <c r="G335">
        <v>7</v>
      </c>
      <c r="H335">
        <v>3.86</v>
      </c>
      <c r="I335" t="str">
        <f t="shared" ref="I335:I385" si="48">IF(AND(D335=E335,E335=1),1,"")</f>
        <v/>
      </c>
      <c r="J335" t="str">
        <f t="shared" si="41"/>
        <v/>
      </c>
      <c r="K335" t="str">
        <f t="shared" si="42"/>
        <v/>
      </c>
      <c r="L335" s="31">
        <f t="shared" si="44"/>
        <v>2.3333333333333335</v>
      </c>
      <c r="M335" s="15">
        <f t="shared" si="45"/>
        <v>2.8571428571428612E-2</v>
      </c>
      <c r="N335" s="32">
        <f t="shared" si="47"/>
        <v>-539.7567294378415</v>
      </c>
      <c r="O335" s="33">
        <f t="shared" si="46"/>
        <v>18351.728800886583</v>
      </c>
    </row>
    <row r="336" spans="1:15" hidden="1">
      <c r="A336" t="str">
        <f t="shared" si="43"/>
        <v>dom</v>
      </c>
      <c r="B336" s="30">
        <v>43296</v>
      </c>
      <c r="C336">
        <v>481</v>
      </c>
      <c r="D336">
        <v>2</v>
      </c>
      <c r="E336">
        <v>7</v>
      </c>
      <c r="F336">
        <v>800</v>
      </c>
      <c r="G336">
        <v>7</v>
      </c>
      <c r="H336">
        <v>4.04</v>
      </c>
      <c r="I336" t="str">
        <f t="shared" si="48"/>
        <v/>
      </c>
      <c r="J336" t="str">
        <f t="shared" si="41"/>
        <v/>
      </c>
      <c r="K336" t="str">
        <f t="shared" si="42"/>
        <v/>
      </c>
      <c r="L336" s="31">
        <f t="shared" si="44"/>
        <v>0</v>
      </c>
      <c r="M336" s="15">
        <f t="shared" si="45"/>
        <v>0</v>
      </c>
      <c r="N336" s="32">
        <f t="shared" si="47"/>
        <v>0</v>
      </c>
      <c r="O336" s="33">
        <f t="shared" si="46"/>
        <v>18351.728800886583</v>
      </c>
    </row>
    <row r="337" spans="1:15" hidden="1">
      <c r="A337" t="str">
        <f t="shared" si="43"/>
        <v>dom</v>
      </c>
      <c r="B337" s="30">
        <v>43296</v>
      </c>
      <c r="C337">
        <v>481</v>
      </c>
      <c r="D337">
        <v>3</v>
      </c>
      <c r="E337">
        <v>1</v>
      </c>
      <c r="F337">
        <v>800</v>
      </c>
      <c r="G337">
        <v>7</v>
      </c>
      <c r="H337">
        <v>4.26</v>
      </c>
      <c r="I337" t="str">
        <f t="shared" si="48"/>
        <v/>
      </c>
      <c r="J337" t="str">
        <f t="shared" si="41"/>
        <v/>
      </c>
      <c r="K337">
        <f t="shared" si="42"/>
        <v>1</v>
      </c>
      <c r="L337" s="31">
        <f t="shared" si="44"/>
        <v>0</v>
      </c>
      <c r="M337" s="15">
        <f t="shared" si="45"/>
        <v>0</v>
      </c>
      <c r="N337" s="32">
        <f t="shared" si="47"/>
        <v>0</v>
      </c>
      <c r="O337" s="33">
        <f t="shared" si="46"/>
        <v>18351.728800886583</v>
      </c>
    </row>
    <row r="338" spans="1:15" hidden="1">
      <c r="A338" t="str">
        <f t="shared" si="43"/>
        <v>dom</v>
      </c>
      <c r="B338" s="30">
        <v>43296</v>
      </c>
      <c r="C338">
        <v>482</v>
      </c>
      <c r="D338">
        <v>1</v>
      </c>
      <c r="E338">
        <v>3</v>
      </c>
      <c r="F338">
        <v>1300</v>
      </c>
      <c r="G338">
        <v>14</v>
      </c>
      <c r="H338">
        <v>4.04</v>
      </c>
      <c r="I338" t="str">
        <f t="shared" si="48"/>
        <v/>
      </c>
      <c r="J338" t="str">
        <f t="shared" si="41"/>
        <v/>
      </c>
      <c r="K338" t="str">
        <f t="shared" si="42"/>
        <v/>
      </c>
      <c r="L338" s="31">
        <f t="shared" si="44"/>
        <v>4.666666666666667</v>
      </c>
      <c r="M338" s="15">
        <f t="shared" si="45"/>
        <v>0.17428571428571429</v>
      </c>
      <c r="N338" s="32">
        <f t="shared" si="47"/>
        <v>-3198.4441624402334</v>
      </c>
      <c r="O338" s="33">
        <f t="shared" si="46"/>
        <v>15153.28463844635</v>
      </c>
    </row>
    <row r="339" spans="1:15" hidden="1">
      <c r="A339" t="str">
        <f t="shared" si="43"/>
        <v>dom</v>
      </c>
      <c r="B339" s="30">
        <v>43296</v>
      </c>
      <c r="C339">
        <v>482</v>
      </c>
      <c r="D339">
        <v>2</v>
      </c>
      <c r="E339">
        <v>4</v>
      </c>
      <c r="F339">
        <v>1300</v>
      </c>
      <c r="G339">
        <v>14</v>
      </c>
      <c r="H339">
        <v>5.23</v>
      </c>
      <c r="I339" t="str">
        <f t="shared" si="48"/>
        <v/>
      </c>
      <c r="J339" t="str">
        <f t="shared" si="41"/>
        <v/>
      </c>
      <c r="K339" t="str">
        <f t="shared" si="42"/>
        <v/>
      </c>
      <c r="L339" s="31">
        <f t="shared" si="44"/>
        <v>0</v>
      </c>
      <c r="M339" s="15">
        <f t="shared" si="45"/>
        <v>0</v>
      </c>
      <c r="N339" s="32">
        <f t="shared" si="47"/>
        <v>0</v>
      </c>
      <c r="O339" s="33">
        <f t="shared" si="46"/>
        <v>15153.28463844635</v>
      </c>
    </row>
    <row r="340" spans="1:15" hidden="1">
      <c r="A340" t="str">
        <f t="shared" si="43"/>
        <v>dom</v>
      </c>
      <c r="B340" s="30">
        <v>43296</v>
      </c>
      <c r="C340">
        <v>482</v>
      </c>
      <c r="D340">
        <v>3</v>
      </c>
      <c r="E340">
        <v>5</v>
      </c>
      <c r="F340">
        <v>1300</v>
      </c>
      <c r="G340">
        <v>14</v>
      </c>
      <c r="H340">
        <v>5.64</v>
      </c>
      <c r="I340" t="str">
        <f t="shared" si="48"/>
        <v/>
      </c>
      <c r="J340" t="str">
        <f t="shared" si="41"/>
        <v/>
      </c>
      <c r="K340" t="str">
        <f t="shared" si="42"/>
        <v/>
      </c>
      <c r="L340" s="31">
        <f t="shared" si="44"/>
        <v>0</v>
      </c>
      <c r="M340" s="15">
        <f t="shared" si="45"/>
        <v>0</v>
      </c>
      <c r="N340" s="32">
        <f t="shared" si="47"/>
        <v>0</v>
      </c>
      <c r="O340" s="33">
        <f t="shared" si="46"/>
        <v>15153.28463844635</v>
      </c>
    </row>
    <row r="341" spans="1:15" hidden="1">
      <c r="A341" t="str">
        <f t="shared" si="43"/>
        <v>dom</v>
      </c>
      <c r="B341" s="30">
        <v>43296</v>
      </c>
      <c r="C341">
        <v>484</v>
      </c>
      <c r="D341">
        <v>1</v>
      </c>
      <c r="E341">
        <v>9</v>
      </c>
      <c r="F341">
        <v>1300</v>
      </c>
      <c r="G341">
        <v>13</v>
      </c>
      <c r="H341">
        <v>4.21</v>
      </c>
      <c r="I341" t="str">
        <f t="shared" si="48"/>
        <v/>
      </c>
      <c r="J341" t="str">
        <f t="shared" si="41"/>
        <v/>
      </c>
      <c r="K341" t="str">
        <f t="shared" si="42"/>
        <v/>
      </c>
      <c r="L341" s="31">
        <f t="shared" si="44"/>
        <v>4.333333333333333</v>
      </c>
      <c r="M341" s="15">
        <f t="shared" si="45"/>
        <v>0.16307692307692306</v>
      </c>
      <c r="N341" s="32">
        <f t="shared" si="47"/>
        <v>-2471.1510333466354</v>
      </c>
      <c r="O341" s="33">
        <f t="shared" si="46"/>
        <v>12682.133605099714</v>
      </c>
    </row>
    <row r="342" spans="1:15" hidden="1">
      <c r="A342" t="str">
        <f t="shared" si="43"/>
        <v>dom</v>
      </c>
      <c r="B342" s="30">
        <v>43296</v>
      </c>
      <c r="C342">
        <v>484</v>
      </c>
      <c r="D342">
        <v>2</v>
      </c>
      <c r="E342">
        <v>5</v>
      </c>
      <c r="F342">
        <v>1300</v>
      </c>
      <c r="G342">
        <v>13</v>
      </c>
      <c r="H342">
        <v>5.44</v>
      </c>
      <c r="I342" t="str">
        <f t="shared" si="48"/>
        <v/>
      </c>
      <c r="J342" t="str">
        <f t="shared" si="41"/>
        <v/>
      </c>
      <c r="K342" t="str">
        <f t="shared" si="42"/>
        <v/>
      </c>
      <c r="L342" s="31">
        <f t="shared" si="44"/>
        <v>0</v>
      </c>
      <c r="M342" s="15">
        <f t="shared" si="45"/>
        <v>0</v>
      </c>
      <c r="N342" s="32">
        <f t="shared" si="47"/>
        <v>0</v>
      </c>
      <c r="O342" s="33">
        <f t="shared" si="46"/>
        <v>12682.133605099714</v>
      </c>
    </row>
    <row r="343" spans="1:15" hidden="1">
      <c r="A343" t="str">
        <f t="shared" si="43"/>
        <v>dom</v>
      </c>
      <c r="B343" s="30">
        <v>43296</v>
      </c>
      <c r="C343">
        <v>484</v>
      </c>
      <c r="D343">
        <v>3</v>
      </c>
      <c r="E343">
        <v>6</v>
      </c>
      <c r="F343">
        <v>1300</v>
      </c>
      <c r="G343">
        <v>13</v>
      </c>
      <c r="H343">
        <v>5.53</v>
      </c>
      <c r="I343" t="str">
        <f t="shared" si="48"/>
        <v/>
      </c>
      <c r="J343" t="str">
        <f t="shared" si="41"/>
        <v/>
      </c>
      <c r="K343" t="str">
        <f t="shared" si="42"/>
        <v/>
      </c>
      <c r="L343" s="31">
        <f t="shared" si="44"/>
        <v>0</v>
      </c>
      <c r="M343" s="15">
        <f t="shared" si="45"/>
        <v>0</v>
      </c>
      <c r="N343" s="32">
        <f t="shared" si="47"/>
        <v>0</v>
      </c>
      <c r="O343" s="33">
        <f t="shared" si="46"/>
        <v>12682.133605099714</v>
      </c>
    </row>
    <row r="344" spans="1:15" hidden="1">
      <c r="A344" t="str">
        <f t="shared" si="43"/>
        <v>lun</v>
      </c>
      <c r="B344" s="30">
        <v>43297</v>
      </c>
      <c r="C344">
        <v>485</v>
      </c>
      <c r="D344">
        <v>1</v>
      </c>
      <c r="E344">
        <v>6</v>
      </c>
      <c r="F344">
        <v>800</v>
      </c>
      <c r="G344">
        <v>7</v>
      </c>
      <c r="H344">
        <v>2.16</v>
      </c>
      <c r="I344" t="str">
        <f t="shared" si="48"/>
        <v/>
      </c>
      <c r="J344" t="str">
        <f t="shared" si="41"/>
        <v/>
      </c>
      <c r="K344" t="str">
        <f t="shared" si="42"/>
        <v/>
      </c>
      <c r="L344" s="31">
        <f t="shared" si="44"/>
        <v>2.3333333333333335</v>
      </c>
      <c r="M344" s="15">
        <f t="shared" si="45"/>
        <v>2.8571428571428612E-2</v>
      </c>
      <c r="N344" s="32">
        <f t="shared" si="47"/>
        <v>-362.34667443142092</v>
      </c>
      <c r="O344" s="33">
        <f t="shared" si="46"/>
        <v>12319.786930668293</v>
      </c>
    </row>
    <row r="345" spans="1:15" hidden="1">
      <c r="A345" t="str">
        <f t="shared" si="43"/>
        <v>lun</v>
      </c>
      <c r="B345" s="30">
        <v>43297</v>
      </c>
      <c r="C345">
        <v>485</v>
      </c>
      <c r="D345">
        <v>2</v>
      </c>
      <c r="E345">
        <v>3</v>
      </c>
      <c r="F345">
        <v>800</v>
      </c>
      <c r="G345">
        <v>7</v>
      </c>
      <c r="H345">
        <v>3.49</v>
      </c>
      <c r="I345" t="str">
        <f t="shared" si="48"/>
        <v/>
      </c>
      <c r="J345" t="str">
        <f t="shared" si="41"/>
        <v/>
      </c>
      <c r="K345" t="str">
        <f t="shared" si="42"/>
        <v/>
      </c>
      <c r="L345" s="31">
        <f t="shared" si="44"/>
        <v>0</v>
      </c>
      <c r="M345" s="15">
        <f t="shared" si="45"/>
        <v>0</v>
      </c>
      <c r="N345" s="32">
        <f t="shared" si="47"/>
        <v>0</v>
      </c>
      <c r="O345" s="33">
        <f t="shared" si="46"/>
        <v>12319.786930668293</v>
      </c>
    </row>
    <row r="346" spans="1:15" hidden="1">
      <c r="A346" t="str">
        <f t="shared" si="43"/>
        <v>lun</v>
      </c>
      <c r="B346" s="30">
        <v>43297</v>
      </c>
      <c r="C346">
        <v>485</v>
      </c>
      <c r="D346">
        <v>3</v>
      </c>
      <c r="E346">
        <v>1</v>
      </c>
      <c r="F346">
        <v>800</v>
      </c>
      <c r="G346">
        <v>7</v>
      </c>
      <c r="H346">
        <v>4.54</v>
      </c>
      <c r="I346" t="str">
        <f t="shared" si="48"/>
        <v/>
      </c>
      <c r="J346" t="str">
        <f t="shared" si="41"/>
        <v/>
      </c>
      <c r="K346">
        <f t="shared" si="42"/>
        <v>1</v>
      </c>
      <c r="L346" s="31">
        <f t="shared" si="44"/>
        <v>0</v>
      </c>
      <c r="M346" s="15">
        <f t="shared" si="45"/>
        <v>0</v>
      </c>
      <c r="N346" s="32">
        <f t="shared" si="47"/>
        <v>0</v>
      </c>
      <c r="O346" s="33">
        <f t="shared" si="46"/>
        <v>12319.786930668293</v>
      </c>
    </row>
    <row r="347" spans="1:15" hidden="1">
      <c r="A347" t="str">
        <f t="shared" si="43"/>
        <v>lun</v>
      </c>
      <c r="B347" s="30">
        <v>43297</v>
      </c>
      <c r="C347">
        <v>486</v>
      </c>
      <c r="D347">
        <v>1</v>
      </c>
      <c r="E347">
        <v>2</v>
      </c>
      <c r="F347">
        <v>1500</v>
      </c>
      <c r="G347">
        <v>4</v>
      </c>
      <c r="H347">
        <v>2.27</v>
      </c>
      <c r="I347" t="str">
        <f t="shared" si="48"/>
        <v/>
      </c>
      <c r="J347" t="str">
        <f t="shared" si="41"/>
        <v/>
      </c>
      <c r="K347" t="str">
        <f t="shared" si="42"/>
        <v/>
      </c>
      <c r="L347" s="31">
        <f t="shared" si="44"/>
        <v>0</v>
      </c>
      <c r="M347" s="15">
        <f t="shared" si="45"/>
        <v>0</v>
      </c>
      <c r="N347" s="32">
        <f t="shared" si="47"/>
        <v>0</v>
      </c>
      <c r="O347" s="33">
        <f t="shared" si="46"/>
        <v>12319.786930668293</v>
      </c>
    </row>
    <row r="348" spans="1:15" hidden="1">
      <c r="A348" t="str">
        <f t="shared" si="43"/>
        <v>lun</v>
      </c>
      <c r="B348" s="30">
        <v>43297</v>
      </c>
      <c r="C348">
        <v>486</v>
      </c>
      <c r="D348">
        <v>2</v>
      </c>
      <c r="E348">
        <v>1</v>
      </c>
      <c r="F348">
        <v>1500</v>
      </c>
      <c r="G348">
        <v>4</v>
      </c>
      <c r="H348">
        <v>2.39</v>
      </c>
      <c r="I348" t="str">
        <f t="shared" si="48"/>
        <v/>
      </c>
      <c r="J348">
        <f t="shared" si="41"/>
        <v>1</v>
      </c>
      <c r="K348" t="str">
        <f t="shared" si="42"/>
        <v/>
      </c>
      <c r="L348" s="31">
        <f t="shared" si="44"/>
        <v>0</v>
      </c>
      <c r="M348" s="15">
        <f t="shared" si="45"/>
        <v>0</v>
      </c>
      <c r="N348" s="32">
        <f t="shared" si="47"/>
        <v>0</v>
      </c>
      <c r="O348" s="33">
        <f t="shared" si="46"/>
        <v>12319.786930668293</v>
      </c>
    </row>
    <row r="349" spans="1:15" hidden="1">
      <c r="A349" t="str">
        <f t="shared" si="43"/>
        <v>lun</v>
      </c>
      <c r="B349" s="30">
        <v>43297</v>
      </c>
      <c r="C349">
        <v>486</v>
      </c>
      <c r="D349">
        <v>3</v>
      </c>
      <c r="E349">
        <v>4</v>
      </c>
      <c r="F349">
        <v>1500</v>
      </c>
      <c r="G349">
        <v>4</v>
      </c>
      <c r="H349">
        <v>3.31</v>
      </c>
      <c r="I349" t="str">
        <f t="shared" si="48"/>
        <v/>
      </c>
      <c r="J349" t="str">
        <f t="shared" si="41"/>
        <v/>
      </c>
      <c r="K349" t="str">
        <f t="shared" si="42"/>
        <v/>
      </c>
      <c r="L349" s="31">
        <f t="shared" si="44"/>
        <v>0</v>
      </c>
      <c r="M349" s="15">
        <f t="shared" si="45"/>
        <v>0</v>
      </c>
      <c r="N349" s="32">
        <f t="shared" si="47"/>
        <v>0</v>
      </c>
      <c r="O349" s="33">
        <f t="shared" si="46"/>
        <v>12319.786930668293</v>
      </c>
    </row>
    <row r="350" spans="1:15" hidden="1">
      <c r="A350" t="str">
        <f t="shared" si="43"/>
        <v>lun</v>
      </c>
      <c r="B350" s="30">
        <v>43297</v>
      </c>
      <c r="C350">
        <v>487</v>
      </c>
      <c r="D350">
        <v>1</v>
      </c>
      <c r="E350">
        <v>5</v>
      </c>
      <c r="F350">
        <v>1300</v>
      </c>
      <c r="G350">
        <v>7</v>
      </c>
      <c r="H350">
        <v>3.51</v>
      </c>
      <c r="I350" t="str">
        <f t="shared" si="48"/>
        <v/>
      </c>
      <c r="J350" t="str">
        <f t="shared" si="41"/>
        <v/>
      </c>
      <c r="K350" t="str">
        <f t="shared" si="42"/>
        <v/>
      </c>
      <c r="L350" s="31">
        <f t="shared" si="44"/>
        <v>2.3333333333333335</v>
      </c>
      <c r="M350" s="15">
        <f t="shared" si="45"/>
        <v>2.8571428571428612E-2</v>
      </c>
      <c r="N350" s="32">
        <f t="shared" si="47"/>
        <v>-351.99391230480887</v>
      </c>
      <c r="O350" s="33">
        <f t="shared" si="46"/>
        <v>11967.793018363485</v>
      </c>
    </row>
    <row r="351" spans="1:15" hidden="1">
      <c r="A351" t="str">
        <f t="shared" si="43"/>
        <v>lun</v>
      </c>
      <c r="B351" s="30">
        <v>43297</v>
      </c>
      <c r="C351">
        <v>487</v>
      </c>
      <c r="D351">
        <v>2</v>
      </c>
      <c r="E351">
        <v>6</v>
      </c>
      <c r="F351">
        <v>1300</v>
      </c>
      <c r="G351">
        <v>7</v>
      </c>
      <c r="H351">
        <v>3.97</v>
      </c>
      <c r="I351" t="str">
        <f t="shared" si="48"/>
        <v/>
      </c>
      <c r="J351" t="str">
        <f t="shared" si="41"/>
        <v/>
      </c>
      <c r="K351" t="str">
        <f t="shared" si="42"/>
        <v/>
      </c>
      <c r="L351" s="31">
        <f t="shared" si="44"/>
        <v>0</v>
      </c>
      <c r="M351" s="15">
        <f t="shared" si="45"/>
        <v>0</v>
      </c>
      <c r="N351" s="32">
        <f t="shared" si="47"/>
        <v>0</v>
      </c>
      <c r="O351" s="33">
        <f t="shared" si="46"/>
        <v>11967.793018363485</v>
      </c>
    </row>
    <row r="352" spans="1:15" hidden="1">
      <c r="A352" t="str">
        <f t="shared" si="43"/>
        <v>lun</v>
      </c>
      <c r="B352" s="30">
        <v>43297</v>
      </c>
      <c r="C352">
        <v>487</v>
      </c>
      <c r="D352">
        <v>3</v>
      </c>
      <c r="E352">
        <v>4</v>
      </c>
      <c r="F352">
        <v>1300</v>
      </c>
      <c r="G352">
        <v>7</v>
      </c>
      <c r="H352">
        <v>4.3099999999999996</v>
      </c>
      <c r="I352" t="str">
        <f t="shared" si="48"/>
        <v/>
      </c>
      <c r="J352" t="str">
        <f t="shared" si="41"/>
        <v/>
      </c>
      <c r="K352" t="str">
        <f t="shared" si="42"/>
        <v/>
      </c>
      <c r="L352" s="31">
        <f t="shared" si="44"/>
        <v>0</v>
      </c>
      <c r="M352" s="15">
        <f t="shared" si="45"/>
        <v>0</v>
      </c>
      <c r="N352" s="32">
        <f t="shared" si="47"/>
        <v>0</v>
      </c>
      <c r="O352" s="33">
        <f t="shared" si="46"/>
        <v>11967.793018363485</v>
      </c>
    </row>
    <row r="353" spans="1:15" hidden="1">
      <c r="A353" t="str">
        <f t="shared" si="43"/>
        <v>lun</v>
      </c>
      <c r="B353" s="30">
        <v>43297</v>
      </c>
      <c r="C353">
        <v>488</v>
      </c>
      <c r="D353">
        <v>1</v>
      </c>
      <c r="E353">
        <v>3</v>
      </c>
      <c r="F353">
        <v>1500</v>
      </c>
      <c r="G353">
        <v>4</v>
      </c>
      <c r="H353">
        <v>2.83</v>
      </c>
      <c r="I353" t="str">
        <f t="shared" si="48"/>
        <v/>
      </c>
      <c r="J353" t="str">
        <f t="shared" si="41"/>
        <v/>
      </c>
      <c r="K353" t="str">
        <f t="shared" si="42"/>
        <v/>
      </c>
      <c r="L353" s="31">
        <f t="shared" si="44"/>
        <v>0</v>
      </c>
      <c r="M353" s="15">
        <f t="shared" si="45"/>
        <v>0</v>
      </c>
      <c r="N353" s="32">
        <f t="shared" si="47"/>
        <v>0</v>
      </c>
      <c r="O353" s="33">
        <f t="shared" si="46"/>
        <v>11967.793018363485</v>
      </c>
    </row>
    <row r="354" spans="1:15" hidden="1">
      <c r="A354" t="str">
        <f t="shared" si="43"/>
        <v>lun</v>
      </c>
      <c r="B354" s="30">
        <v>43297</v>
      </c>
      <c r="C354">
        <v>488</v>
      </c>
      <c r="D354">
        <v>2</v>
      </c>
      <c r="E354">
        <v>1</v>
      </c>
      <c r="F354">
        <v>1500</v>
      </c>
      <c r="G354">
        <v>4</v>
      </c>
      <c r="H354">
        <v>3.37</v>
      </c>
      <c r="I354" t="str">
        <f t="shared" si="48"/>
        <v/>
      </c>
      <c r="J354">
        <f t="shared" si="41"/>
        <v>1</v>
      </c>
      <c r="K354" t="str">
        <f t="shared" si="42"/>
        <v/>
      </c>
      <c r="L354" s="31">
        <f t="shared" si="44"/>
        <v>0</v>
      </c>
      <c r="M354" s="15">
        <f t="shared" si="45"/>
        <v>0</v>
      </c>
      <c r="N354" s="32">
        <f t="shared" si="47"/>
        <v>0</v>
      </c>
      <c r="O354" s="33">
        <f t="shared" si="46"/>
        <v>11967.793018363485</v>
      </c>
    </row>
    <row r="355" spans="1:15" hidden="1">
      <c r="A355" t="str">
        <f t="shared" si="43"/>
        <v>lun</v>
      </c>
      <c r="B355" s="30">
        <v>43297</v>
      </c>
      <c r="C355">
        <v>488</v>
      </c>
      <c r="D355">
        <v>3</v>
      </c>
      <c r="E355">
        <v>4</v>
      </c>
      <c r="F355">
        <v>1500</v>
      </c>
      <c r="G355">
        <v>4</v>
      </c>
      <c r="H355">
        <v>3.46</v>
      </c>
      <c r="I355" t="str">
        <f t="shared" si="48"/>
        <v/>
      </c>
      <c r="J355" t="str">
        <f t="shared" si="41"/>
        <v/>
      </c>
      <c r="K355" t="str">
        <f t="shared" si="42"/>
        <v/>
      </c>
      <c r="L355" s="31">
        <f t="shared" si="44"/>
        <v>0</v>
      </c>
      <c r="M355" s="15">
        <f t="shared" si="45"/>
        <v>0</v>
      </c>
      <c r="N355" s="32">
        <f t="shared" si="47"/>
        <v>0</v>
      </c>
      <c r="O355" s="33">
        <f t="shared" si="46"/>
        <v>11967.793018363485</v>
      </c>
    </row>
    <row r="356" spans="1:15" hidden="1">
      <c r="A356" t="str">
        <f t="shared" si="43"/>
        <v>lun</v>
      </c>
      <c r="B356" s="30">
        <v>43297</v>
      </c>
      <c r="C356">
        <v>490</v>
      </c>
      <c r="D356">
        <v>1</v>
      </c>
      <c r="E356">
        <v>5</v>
      </c>
      <c r="F356">
        <v>1100</v>
      </c>
      <c r="G356">
        <v>13</v>
      </c>
      <c r="H356">
        <v>3.88</v>
      </c>
      <c r="I356" t="str">
        <f t="shared" si="48"/>
        <v/>
      </c>
      <c r="J356" t="str">
        <f t="shared" si="41"/>
        <v/>
      </c>
      <c r="K356" t="str">
        <f t="shared" si="42"/>
        <v/>
      </c>
      <c r="L356" s="31">
        <f t="shared" si="44"/>
        <v>4.333333333333333</v>
      </c>
      <c r="M356" s="15">
        <f t="shared" si="45"/>
        <v>0.16307692307692306</v>
      </c>
      <c r="N356" s="32">
        <f t="shared" si="47"/>
        <v>-1951.670861456199</v>
      </c>
      <c r="O356" s="33">
        <f t="shared" si="46"/>
        <v>10016.122156907286</v>
      </c>
    </row>
    <row r="357" spans="1:15" hidden="1">
      <c r="A357" t="str">
        <f t="shared" si="43"/>
        <v>lun</v>
      </c>
      <c r="B357" s="30">
        <v>43297</v>
      </c>
      <c r="C357">
        <v>490</v>
      </c>
      <c r="D357">
        <v>2</v>
      </c>
      <c r="E357">
        <v>4</v>
      </c>
      <c r="F357">
        <v>1100</v>
      </c>
      <c r="G357">
        <v>13</v>
      </c>
      <c r="H357">
        <v>4.16</v>
      </c>
      <c r="I357" t="str">
        <f t="shared" si="48"/>
        <v/>
      </c>
      <c r="J357" t="str">
        <f t="shared" si="41"/>
        <v/>
      </c>
      <c r="K357" t="str">
        <f t="shared" si="42"/>
        <v/>
      </c>
      <c r="L357" s="31">
        <f t="shared" si="44"/>
        <v>0</v>
      </c>
      <c r="M357" s="15">
        <f t="shared" si="45"/>
        <v>0</v>
      </c>
      <c r="N357" s="32">
        <f t="shared" si="47"/>
        <v>0</v>
      </c>
      <c r="O357" s="33">
        <f t="shared" si="46"/>
        <v>10016.122156907286</v>
      </c>
    </row>
    <row r="358" spans="1:15" hidden="1">
      <c r="A358" t="str">
        <f t="shared" si="43"/>
        <v>lun</v>
      </c>
      <c r="B358" s="30">
        <v>43297</v>
      </c>
      <c r="C358">
        <v>490</v>
      </c>
      <c r="D358">
        <v>3</v>
      </c>
      <c r="E358">
        <v>1</v>
      </c>
      <c r="F358">
        <v>1100</v>
      </c>
      <c r="G358">
        <v>13</v>
      </c>
      <c r="H358">
        <v>4.17</v>
      </c>
      <c r="I358" t="str">
        <f t="shared" si="48"/>
        <v/>
      </c>
      <c r="J358" t="str">
        <f t="shared" si="41"/>
        <v/>
      </c>
      <c r="K358">
        <f t="shared" si="42"/>
        <v>1</v>
      </c>
      <c r="L358" s="31">
        <f t="shared" si="44"/>
        <v>0</v>
      </c>
      <c r="M358" s="15">
        <f t="shared" si="45"/>
        <v>0</v>
      </c>
      <c r="N358" s="32">
        <f t="shared" si="47"/>
        <v>0</v>
      </c>
      <c r="O358" s="33">
        <f t="shared" si="46"/>
        <v>10016.122156907286</v>
      </c>
    </row>
    <row r="359" spans="1:15" hidden="1">
      <c r="A359" t="str">
        <f t="shared" si="43"/>
        <v>lun</v>
      </c>
      <c r="B359" s="30">
        <v>43297</v>
      </c>
      <c r="C359">
        <v>491</v>
      </c>
      <c r="D359">
        <v>1</v>
      </c>
      <c r="E359">
        <v>3</v>
      </c>
      <c r="F359">
        <v>800</v>
      </c>
      <c r="G359">
        <v>9</v>
      </c>
      <c r="H359">
        <v>2.06</v>
      </c>
      <c r="I359" t="str">
        <f t="shared" si="48"/>
        <v/>
      </c>
      <c r="J359" t="str">
        <f t="shared" si="41"/>
        <v/>
      </c>
      <c r="K359" t="str">
        <f t="shared" si="42"/>
        <v/>
      </c>
      <c r="L359" s="31">
        <f t="shared" si="44"/>
        <v>3</v>
      </c>
      <c r="M359" s="15">
        <f t="shared" si="45"/>
        <v>9.3333333333333338E-2</v>
      </c>
      <c r="N359" s="32">
        <f t="shared" si="47"/>
        <v>-934.83806797801344</v>
      </c>
      <c r="O359" s="33">
        <f t="shared" si="46"/>
        <v>9081.2840889292729</v>
      </c>
    </row>
    <row r="360" spans="1:15" hidden="1">
      <c r="A360" t="str">
        <f t="shared" si="43"/>
        <v>lun</v>
      </c>
      <c r="B360" s="30">
        <v>43297</v>
      </c>
      <c r="C360">
        <v>491</v>
      </c>
      <c r="D360">
        <v>2</v>
      </c>
      <c r="E360">
        <v>1</v>
      </c>
      <c r="F360">
        <v>800</v>
      </c>
      <c r="G360">
        <v>9</v>
      </c>
      <c r="H360">
        <v>2.91</v>
      </c>
      <c r="I360" t="str">
        <f t="shared" si="48"/>
        <v/>
      </c>
      <c r="J360">
        <f t="shared" si="41"/>
        <v>1</v>
      </c>
      <c r="K360" t="str">
        <f t="shared" si="42"/>
        <v/>
      </c>
      <c r="L360" s="31">
        <f t="shared" si="44"/>
        <v>0</v>
      </c>
      <c r="M360" s="15">
        <f t="shared" si="45"/>
        <v>0</v>
      </c>
      <c r="N360" s="32">
        <f t="shared" si="47"/>
        <v>0</v>
      </c>
      <c r="O360" s="33">
        <f t="shared" si="46"/>
        <v>9081.2840889292729</v>
      </c>
    </row>
    <row r="361" spans="1:15" hidden="1">
      <c r="A361" t="str">
        <f t="shared" si="43"/>
        <v>lun</v>
      </c>
      <c r="B361" s="30">
        <v>43297</v>
      </c>
      <c r="C361">
        <v>491</v>
      </c>
      <c r="D361">
        <v>3</v>
      </c>
      <c r="E361">
        <v>6</v>
      </c>
      <c r="F361">
        <v>800</v>
      </c>
      <c r="G361">
        <v>9</v>
      </c>
      <c r="H361">
        <v>3.61</v>
      </c>
      <c r="I361" t="str">
        <f t="shared" si="48"/>
        <v/>
      </c>
      <c r="J361" t="str">
        <f t="shared" si="41"/>
        <v/>
      </c>
      <c r="K361" t="str">
        <f t="shared" si="42"/>
        <v/>
      </c>
      <c r="L361" s="31">
        <f t="shared" si="44"/>
        <v>0</v>
      </c>
      <c r="M361" s="15">
        <f t="shared" si="45"/>
        <v>0</v>
      </c>
      <c r="N361" s="32">
        <f t="shared" si="47"/>
        <v>0</v>
      </c>
      <c r="O361" s="33">
        <f t="shared" si="46"/>
        <v>9081.2840889292729</v>
      </c>
    </row>
    <row r="362" spans="1:15" hidden="1">
      <c r="A362" t="str">
        <f t="shared" si="43"/>
        <v>lun</v>
      </c>
      <c r="B362" s="30">
        <v>43297</v>
      </c>
      <c r="C362">
        <v>492</v>
      </c>
      <c r="D362">
        <v>1</v>
      </c>
      <c r="E362">
        <v>5</v>
      </c>
      <c r="F362">
        <v>1100</v>
      </c>
      <c r="G362">
        <v>7</v>
      </c>
      <c r="H362">
        <v>3.46</v>
      </c>
      <c r="I362" t="str">
        <f t="shared" si="48"/>
        <v/>
      </c>
      <c r="J362" t="str">
        <f t="shared" si="41"/>
        <v/>
      </c>
      <c r="K362" t="str">
        <f t="shared" si="42"/>
        <v/>
      </c>
      <c r="L362" s="31">
        <f t="shared" si="44"/>
        <v>2.3333333333333335</v>
      </c>
      <c r="M362" s="15">
        <f t="shared" si="45"/>
        <v>2.8571428571428612E-2</v>
      </c>
      <c r="N362" s="32">
        <f t="shared" si="47"/>
        <v>-259.46525968369389</v>
      </c>
      <c r="O362" s="33">
        <f t="shared" si="46"/>
        <v>8821.8188292455798</v>
      </c>
    </row>
    <row r="363" spans="1:15" hidden="1">
      <c r="A363" t="str">
        <f t="shared" si="43"/>
        <v>lun</v>
      </c>
      <c r="B363" s="30">
        <v>43297</v>
      </c>
      <c r="C363">
        <v>492</v>
      </c>
      <c r="D363">
        <v>2</v>
      </c>
      <c r="E363">
        <v>2</v>
      </c>
      <c r="F363">
        <v>1100</v>
      </c>
      <c r="G363">
        <v>7</v>
      </c>
      <c r="H363">
        <v>4.28</v>
      </c>
      <c r="I363" t="str">
        <f t="shared" si="48"/>
        <v/>
      </c>
      <c r="J363" t="str">
        <f t="shared" si="41"/>
        <v/>
      </c>
      <c r="K363" t="str">
        <f t="shared" si="42"/>
        <v/>
      </c>
      <c r="L363" s="31">
        <f t="shared" si="44"/>
        <v>0</v>
      </c>
      <c r="M363" s="15">
        <f t="shared" si="45"/>
        <v>0</v>
      </c>
      <c r="N363" s="32">
        <f t="shared" si="47"/>
        <v>0</v>
      </c>
      <c r="O363" s="33">
        <f t="shared" si="46"/>
        <v>8821.8188292455798</v>
      </c>
    </row>
    <row r="364" spans="1:15" hidden="1">
      <c r="A364" t="str">
        <f t="shared" si="43"/>
        <v>lun</v>
      </c>
      <c r="B364" s="30">
        <v>43297</v>
      </c>
      <c r="C364">
        <v>492</v>
      </c>
      <c r="D364">
        <v>3</v>
      </c>
      <c r="E364">
        <v>6</v>
      </c>
      <c r="F364">
        <v>1100</v>
      </c>
      <c r="G364">
        <v>7</v>
      </c>
      <c r="H364">
        <v>4.91</v>
      </c>
      <c r="I364" t="str">
        <f t="shared" si="48"/>
        <v/>
      </c>
      <c r="J364" t="str">
        <f t="shared" si="41"/>
        <v/>
      </c>
      <c r="K364" t="str">
        <f t="shared" si="42"/>
        <v/>
      </c>
      <c r="L364" s="31">
        <f t="shared" si="44"/>
        <v>0</v>
      </c>
      <c r="M364" s="15">
        <f t="shared" si="45"/>
        <v>0</v>
      </c>
      <c r="N364" s="32">
        <f t="shared" si="47"/>
        <v>0</v>
      </c>
      <c r="O364" s="33">
        <f t="shared" si="46"/>
        <v>8821.8188292455798</v>
      </c>
    </row>
    <row r="365" spans="1:15" hidden="1">
      <c r="A365" t="str">
        <f t="shared" si="43"/>
        <v>lun</v>
      </c>
      <c r="B365" s="30">
        <v>43297</v>
      </c>
      <c r="C365">
        <v>493</v>
      </c>
      <c r="D365">
        <v>1</v>
      </c>
      <c r="E365">
        <v>2</v>
      </c>
      <c r="F365">
        <v>1300</v>
      </c>
      <c r="G365">
        <v>7</v>
      </c>
      <c r="H365">
        <v>3.29</v>
      </c>
      <c r="I365" t="str">
        <f t="shared" si="48"/>
        <v/>
      </c>
      <c r="J365" t="str">
        <f t="shared" si="41"/>
        <v/>
      </c>
      <c r="K365" t="str">
        <f t="shared" si="42"/>
        <v/>
      </c>
      <c r="L365" s="31">
        <f t="shared" si="44"/>
        <v>2.3333333333333335</v>
      </c>
      <c r="M365" s="15">
        <f t="shared" si="45"/>
        <v>2.8571428571428612E-2</v>
      </c>
      <c r="N365" s="32">
        <f t="shared" si="47"/>
        <v>-252.05196654987407</v>
      </c>
      <c r="O365" s="33">
        <f t="shared" si="46"/>
        <v>8569.7668626957056</v>
      </c>
    </row>
    <row r="366" spans="1:15" hidden="1">
      <c r="A366" t="str">
        <f t="shared" si="43"/>
        <v>lun</v>
      </c>
      <c r="B366" s="30">
        <v>43297</v>
      </c>
      <c r="C366">
        <v>493</v>
      </c>
      <c r="D366">
        <v>2</v>
      </c>
      <c r="E366">
        <v>4</v>
      </c>
      <c r="F366">
        <v>1300</v>
      </c>
      <c r="G366">
        <v>7</v>
      </c>
      <c r="H366">
        <v>3.44</v>
      </c>
      <c r="I366" t="str">
        <f t="shared" si="48"/>
        <v/>
      </c>
      <c r="J366" t="str">
        <f t="shared" si="41"/>
        <v/>
      </c>
      <c r="K366" t="str">
        <f t="shared" si="42"/>
        <v/>
      </c>
      <c r="L366" s="31">
        <f t="shared" si="44"/>
        <v>0</v>
      </c>
      <c r="M366" s="15">
        <f t="shared" si="45"/>
        <v>0</v>
      </c>
      <c r="N366" s="32">
        <f t="shared" si="47"/>
        <v>0</v>
      </c>
      <c r="O366" s="33">
        <f t="shared" si="46"/>
        <v>8569.7668626957056</v>
      </c>
    </row>
    <row r="367" spans="1:15" hidden="1">
      <c r="A367" t="str">
        <f t="shared" si="43"/>
        <v>lun</v>
      </c>
      <c r="B367" s="30">
        <v>43297</v>
      </c>
      <c r="C367">
        <v>493</v>
      </c>
      <c r="D367">
        <v>3</v>
      </c>
      <c r="E367">
        <v>7</v>
      </c>
      <c r="F367">
        <v>1300</v>
      </c>
      <c r="G367">
        <v>7</v>
      </c>
      <c r="H367">
        <v>3.64</v>
      </c>
      <c r="I367" t="str">
        <f t="shared" si="48"/>
        <v/>
      </c>
      <c r="J367" t="str">
        <f t="shared" si="41"/>
        <v/>
      </c>
      <c r="K367" t="str">
        <f t="shared" si="42"/>
        <v/>
      </c>
      <c r="L367" s="31">
        <f t="shared" si="44"/>
        <v>0</v>
      </c>
      <c r="M367" s="15">
        <f t="shared" si="45"/>
        <v>0</v>
      </c>
      <c r="N367" s="32">
        <f t="shared" si="47"/>
        <v>0</v>
      </c>
      <c r="O367" s="33">
        <f t="shared" si="46"/>
        <v>8569.7668626957056</v>
      </c>
    </row>
    <row r="368" spans="1:15" hidden="1">
      <c r="A368" t="str">
        <f t="shared" si="43"/>
        <v>lun</v>
      </c>
      <c r="B368" s="30">
        <v>43297</v>
      </c>
      <c r="C368">
        <v>494</v>
      </c>
      <c r="D368">
        <v>1</v>
      </c>
      <c r="E368">
        <v>5</v>
      </c>
      <c r="F368">
        <v>1200</v>
      </c>
      <c r="G368">
        <v>10</v>
      </c>
      <c r="H368">
        <v>4.55</v>
      </c>
      <c r="I368" t="str">
        <f t="shared" si="48"/>
        <v/>
      </c>
      <c r="J368" t="str">
        <f t="shared" si="41"/>
        <v/>
      </c>
      <c r="K368" t="str">
        <f t="shared" si="42"/>
        <v/>
      </c>
      <c r="L368" s="31">
        <f t="shared" si="44"/>
        <v>3.3333333333333335</v>
      </c>
      <c r="M368" s="15">
        <f t="shared" si="45"/>
        <v>0.11600000000000001</v>
      </c>
      <c r="N368" s="32">
        <f t="shared" si="47"/>
        <v>-994.0929560727019</v>
      </c>
      <c r="O368" s="33">
        <f t="shared" si="46"/>
        <v>7575.6739066230039</v>
      </c>
    </row>
    <row r="369" spans="1:15" hidden="1">
      <c r="A369" t="str">
        <f t="shared" si="43"/>
        <v>lun</v>
      </c>
      <c r="B369" s="30">
        <v>43297</v>
      </c>
      <c r="C369">
        <v>494</v>
      </c>
      <c r="D369">
        <v>2</v>
      </c>
      <c r="E369">
        <v>3</v>
      </c>
      <c r="F369">
        <v>1200</v>
      </c>
      <c r="G369">
        <v>10</v>
      </c>
      <c r="H369">
        <v>4.7300000000000004</v>
      </c>
      <c r="I369" t="str">
        <f t="shared" si="48"/>
        <v/>
      </c>
      <c r="J369" t="str">
        <f t="shared" si="41"/>
        <v/>
      </c>
      <c r="K369" t="str">
        <f t="shared" si="42"/>
        <v/>
      </c>
      <c r="L369" s="31">
        <f t="shared" si="44"/>
        <v>0</v>
      </c>
      <c r="M369" s="15">
        <f t="shared" si="45"/>
        <v>0</v>
      </c>
      <c r="N369" s="32">
        <f t="shared" si="47"/>
        <v>0</v>
      </c>
      <c r="O369" s="33">
        <f t="shared" si="46"/>
        <v>7575.6739066230039</v>
      </c>
    </row>
    <row r="370" spans="1:15" hidden="1">
      <c r="A370" t="str">
        <f t="shared" si="43"/>
        <v>lun</v>
      </c>
      <c r="B370" s="30">
        <v>43297</v>
      </c>
      <c r="C370">
        <v>494</v>
      </c>
      <c r="D370">
        <v>3</v>
      </c>
      <c r="E370">
        <v>6</v>
      </c>
      <c r="F370">
        <v>1200</v>
      </c>
      <c r="G370">
        <v>10</v>
      </c>
      <c r="H370">
        <v>4.91</v>
      </c>
      <c r="I370" t="str">
        <f t="shared" si="48"/>
        <v/>
      </c>
      <c r="J370" t="str">
        <f t="shared" si="41"/>
        <v/>
      </c>
      <c r="K370" t="str">
        <f t="shared" si="42"/>
        <v/>
      </c>
      <c r="L370" s="31">
        <f t="shared" si="44"/>
        <v>0</v>
      </c>
      <c r="M370" s="15">
        <f t="shared" si="45"/>
        <v>0</v>
      </c>
      <c r="N370" s="32">
        <f t="shared" si="47"/>
        <v>0</v>
      </c>
      <c r="O370" s="33">
        <f t="shared" si="46"/>
        <v>7575.6739066230039</v>
      </c>
    </row>
    <row r="371" spans="1:15">
      <c r="A371" t="str">
        <f t="shared" si="43"/>
        <v>sáb</v>
      </c>
      <c r="B371" s="30">
        <v>43302</v>
      </c>
      <c r="C371">
        <v>495</v>
      </c>
      <c r="D371">
        <v>1</v>
      </c>
      <c r="E371">
        <v>2</v>
      </c>
      <c r="F371">
        <v>1100</v>
      </c>
      <c r="G371">
        <v>7</v>
      </c>
      <c r="H371">
        <v>2.84</v>
      </c>
      <c r="I371" t="str">
        <f t="shared" si="48"/>
        <v/>
      </c>
      <c r="J371" t="str">
        <f t="shared" si="41"/>
        <v/>
      </c>
      <c r="K371" t="str">
        <f t="shared" si="42"/>
        <v/>
      </c>
      <c r="L371" s="31">
        <f t="shared" si="44"/>
        <v>2.3333333333333335</v>
      </c>
      <c r="M371" s="15">
        <f t="shared" si="45"/>
        <v>2.8571428571428612E-2</v>
      </c>
      <c r="N371" s="32">
        <f t="shared" si="47"/>
        <v>-216.44782590351471</v>
      </c>
      <c r="O371" s="33">
        <f t="shared" si="46"/>
        <v>7359.2260807194898</v>
      </c>
    </row>
    <row r="372" spans="1:15">
      <c r="A372" t="str">
        <f t="shared" si="43"/>
        <v>sáb</v>
      </c>
      <c r="B372" s="30">
        <v>43302</v>
      </c>
      <c r="C372">
        <v>495</v>
      </c>
      <c r="D372">
        <v>2</v>
      </c>
      <c r="E372">
        <v>1</v>
      </c>
      <c r="F372">
        <v>1100</v>
      </c>
      <c r="G372">
        <v>7</v>
      </c>
      <c r="H372">
        <v>3.84</v>
      </c>
      <c r="I372" t="str">
        <f t="shared" si="48"/>
        <v/>
      </c>
      <c r="J372">
        <f t="shared" si="41"/>
        <v>1</v>
      </c>
      <c r="K372" t="str">
        <f t="shared" si="42"/>
        <v/>
      </c>
      <c r="L372" s="31">
        <f t="shared" si="44"/>
        <v>0</v>
      </c>
      <c r="M372" s="15">
        <f t="shared" si="45"/>
        <v>0</v>
      </c>
      <c r="N372" s="32">
        <f t="shared" si="47"/>
        <v>0</v>
      </c>
      <c r="O372" s="33">
        <f t="shared" si="46"/>
        <v>7359.2260807194898</v>
      </c>
    </row>
    <row r="373" spans="1:15">
      <c r="A373" t="str">
        <f t="shared" si="43"/>
        <v>sáb</v>
      </c>
      <c r="B373" s="30">
        <v>43302</v>
      </c>
      <c r="C373">
        <v>495</v>
      </c>
      <c r="D373">
        <v>3</v>
      </c>
      <c r="E373">
        <v>5</v>
      </c>
      <c r="F373">
        <v>1100</v>
      </c>
      <c r="G373">
        <v>7</v>
      </c>
      <c r="H373">
        <v>4.88</v>
      </c>
      <c r="I373" t="str">
        <f t="shared" si="48"/>
        <v/>
      </c>
      <c r="J373" t="str">
        <f t="shared" si="41"/>
        <v/>
      </c>
      <c r="K373" t="str">
        <f t="shared" si="42"/>
        <v/>
      </c>
      <c r="L373" s="31">
        <f t="shared" si="44"/>
        <v>0</v>
      </c>
      <c r="M373" s="15">
        <f t="shared" si="45"/>
        <v>0</v>
      </c>
      <c r="N373" s="32">
        <f t="shared" si="47"/>
        <v>0</v>
      </c>
      <c r="O373" s="33">
        <f t="shared" si="46"/>
        <v>7359.2260807194898</v>
      </c>
    </row>
    <row r="374" spans="1:15">
      <c r="A374" t="str">
        <f t="shared" si="43"/>
        <v>sáb</v>
      </c>
      <c r="B374" s="30">
        <v>43302</v>
      </c>
      <c r="C374">
        <v>496</v>
      </c>
      <c r="D374">
        <v>1</v>
      </c>
      <c r="E374">
        <v>4</v>
      </c>
      <c r="F374">
        <v>1300</v>
      </c>
      <c r="G374">
        <v>7</v>
      </c>
      <c r="H374">
        <v>2.89</v>
      </c>
      <c r="I374" t="str">
        <f t="shared" si="48"/>
        <v/>
      </c>
      <c r="J374" t="str">
        <f t="shared" si="41"/>
        <v/>
      </c>
      <c r="K374" t="str">
        <f t="shared" si="42"/>
        <v/>
      </c>
      <c r="L374" s="31">
        <f t="shared" si="44"/>
        <v>2.3333333333333335</v>
      </c>
      <c r="M374" s="15">
        <f t="shared" si="45"/>
        <v>2.8571428571428612E-2</v>
      </c>
      <c r="N374" s="32">
        <f t="shared" si="47"/>
        <v>-210.26360230627142</v>
      </c>
      <c r="O374" s="33">
        <f t="shared" si="46"/>
        <v>7148.9624784132184</v>
      </c>
    </row>
    <row r="375" spans="1:15">
      <c r="A375" t="str">
        <f t="shared" si="43"/>
        <v>sáb</v>
      </c>
      <c r="B375" s="30">
        <v>43302</v>
      </c>
      <c r="C375">
        <v>496</v>
      </c>
      <c r="D375">
        <v>2</v>
      </c>
      <c r="E375">
        <v>2</v>
      </c>
      <c r="F375">
        <v>1300</v>
      </c>
      <c r="G375">
        <v>7</v>
      </c>
      <c r="H375">
        <v>4.09</v>
      </c>
      <c r="I375" t="str">
        <f t="shared" si="48"/>
        <v/>
      </c>
      <c r="J375" t="str">
        <f t="shared" si="41"/>
        <v/>
      </c>
      <c r="K375" t="str">
        <f t="shared" si="42"/>
        <v/>
      </c>
      <c r="L375" s="31">
        <f t="shared" si="44"/>
        <v>0</v>
      </c>
      <c r="M375" s="15">
        <f t="shared" si="45"/>
        <v>0</v>
      </c>
      <c r="N375" s="32">
        <f t="shared" si="47"/>
        <v>0</v>
      </c>
      <c r="O375" s="33">
        <f t="shared" si="46"/>
        <v>7148.9624784132184</v>
      </c>
    </row>
    <row r="376" spans="1:15">
      <c r="A376" t="str">
        <f t="shared" si="43"/>
        <v>sáb</v>
      </c>
      <c r="B376" s="30">
        <v>43302</v>
      </c>
      <c r="C376">
        <v>496</v>
      </c>
      <c r="D376">
        <v>3</v>
      </c>
      <c r="E376">
        <v>1</v>
      </c>
      <c r="F376">
        <v>1300</v>
      </c>
      <c r="G376">
        <v>7</v>
      </c>
      <c r="H376">
        <v>4.51</v>
      </c>
      <c r="I376" t="str">
        <f t="shared" si="48"/>
        <v/>
      </c>
      <c r="J376" t="str">
        <f t="shared" si="41"/>
        <v/>
      </c>
      <c r="K376">
        <f t="shared" si="42"/>
        <v>1</v>
      </c>
      <c r="L376" s="31">
        <f t="shared" si="44"/>
        <v>0</v>
      </c>
      <c r="M376" s="15">
        <f t="shared" si="45"/>
        <v>0</v>
      </c>
      <c r="N376" s="32">
        <f t="shared" si="47"/>
        <v>0</v>
      </c>
      <c r="O376" s="33">
        <f t="shared" si="46"/>
        <v>7148.9624784132184</v>
      </c>
    </row>
    <row r="377" spans="1:15">
      <c r="A377" t="str">
        <f t="shared" si="43"/>
        <v>sáb</v>
      </c>
      <c r="B377" s="30">
        <v>43302</v>
      </c>
      <c r="C377">
        <v>497</v>
      </c>
      <c r="D377">
        <v>1</v>
      </c>
      <c r="E377">
        <v>1</v>
      </c>
      <c r="F377">
        <v>1100</v>
      </c>
      <c r="G377">
        <v>3</v>
      </c>
      <c r="H377">
        <v>2.16</v>
      </c>
      <c r="I377">
        <f t="shared" si="48"/>
        <v>1</v>
      </c>
      <c r="J377" t="str">
        <f t="shared" si="41"/>
        <v/>
      </c>
      <c r="K377" t="str">
        <f t="shared" si="42"/>
        <v/>
      </c>
      <c r="L377" s="31">
        <f t="shared" si="44"/>
        <v>0</v>
      </c>
      <c r="M377" s="15">
        <f t="shared" si="45"/>
        <v>0</v>
      </c>
      <c r="N377" s="32">
        <f t="shared" si="47"/>
        <v>0</v>
      </c>
      <c r="O377" s="33">
        <f t="shared" si="46"/>
        <v>7148.9624784132184</v>
      </c>
    </row>
    <row r="378" spans="1:15">
      <c r="A378" t="str">
        <f t="shared" si="43"/>
        <v>sáb</v>
      </c>
      <c r="B378" s="30">
        <v>43302</v>
      </c>
      <c r="C378">
        <v>497</v>
      </c>
      <c r="D378">
        <v>2</v>
      </c>
      <c r="E378">
        <v>2</v>
      </c>
      <c r="F378">
        <v>1100</v>
      </c>
      <c r="G378">
        <v>3</v>
      </c>
      <c r="H378">
        <v>3.46</v>
      </c>
      <c r="I378" t="str">
        <f t="shared" si="48"/>
        <v/>
      </c>
      <c r="J378" t="str">
        <f t="shared" si="41"/>
        <v/>
      </c>
      <c r="K378" t="str">
        <f t="shared" si="42"/>
        <v/>
      </c>
      <c r="L378" s="31">
        <f t="shared" si="44"/>
        <v>0</v>
      </c>
      <c r="M378" s="15">
        <f t="shared" si="45"/>
        <v>0</v>
      </c>
      <c r="N378" s="32">
        <f t="shared" si="47"/>
        <v>0</v>
      </c>
      <c r="O378" s="33">
        <f t="shared" si="46"/>
        <v>7148.9624784132184</v>
      </c>
    </row>
    <row r="379" spans="1:15">
      <c r="A379" t="str">
        <f t="shared" si="43"/>
        <v>sáb</v>
      </c>
      <c r="B379" s="30">
        <v>43302</v>
      </c>
      <c r="C379">
        <v>497</v>
      </c>
      <c r="D379">
        <v>3</v>
      </c>
      <c r="E379">
        <v>3</v>
      </c>
      <c r="F379">
        <v>1100</v>
      </c>
      <c r="G379">
        <v>3</v>
      </c>
      <c r="H379">
        <v>4.68</v>
      </c>
      <c r="I379" t="str">
        <f t="shared" si="48"/>
        <v/>
      </c>
      <c r="J379" t="str">
        <f t="shared" si="41"/>
        <v/>
      </c>
      <c r="K379" t="str">
        <f t="shared" si="42"/>
        <v/>
      </c>
      <c r="L379" s="31">
        <f t="shared" si="44"/>
        <v>0</v>
      </c>
      <c r="M379" s="15">
        <f t="shared" si="45"/>
        <v>0</v>
      </c>
      <c r="N379" s="32">
        <f t="shared" si="47"/>
        <v>0</v>
      </c>
      <c r="O379" s="33">
        <f t="shared" si="46"/>
        <v>7148.9624784132184</v>
      </c>
    </row>
    <row r="380" spans="1:15">
      <c r="A380" t="str">
        <f t="shared" si="43"/>
        <v>sáb</v>
      </c>
      <c r="B380" s="30">
        <v>43302</v>
      </c>
      <c r="C380">
        <v>498</v>
      </c>
      <c r="D380">
        <v>1</v>
      </c>
      <c r="E380">
        <v>1</v>
      </c>
      <c r="F380">
        <v>1100</v>
      </c>
      <c r="G380">
        <v>9</v>
      </c>
      <c r="H380">
        <v>3.01</v>
      </c>
      <c r="I380">
        <f t="shared" si="48"/>
        <v>1</v>
      </c>
      <c r="J380" t="str">
        <f t="shared" si="41"/>
        <v/>
      </c>
      <c r="K380" t="str">
        <f t="shared" si="42"/>
        <v/>
      </c>
      <c r="L380" s="31">
        <f t="shared" si="44"/>
        <v>3</v>
      </c>
      <c r="M380" s="15">
        <f t="shared" si="45"/>
        <v>9.3333333333333338E-2</v>
      </c>
      <c r="N380" s="32">
        <f t="shared" si="47"/>
        <v>667.23649798523377</v>
      </c>
      <c r="O380" s="33">
        <f t="shared" si="46"/>
        <v>9150.6719723689203</v>
      </c>
    </row>
    <row r="381" spans="1:15">
      <c r="A381" t="str">
        <f t="shared" si="43"/>
        <v>sáb</v>
      </c>
      <c r="B381" s="30">
        <v>43302</v>
      </c>
      <c r="C381">
        <v>498</v>
      </c>
      <c r="D381">
        <v>2</v>
      </c>
      <c r="E381">
        <v>4</v>
      </c>
      <c r="F381">
        <v>1100</v>
      </c>
      <c r="G381">
        <v>9</v>
      </c>
      <c r="H381">
        <v>3.46</v>
      </c>
      <c r="I381" t="str">
        <f t="shared" si="48"/>
        <v/>
      </c>
      <c r="J381" t="str">
        <f t="shared" si="41"/>
        <v/>
      </c>
      <c r="K381" t="str">
        <f t="shared" si="42"/>
        <v/>
      </c>
      <c r="L381" s="31">
        <f t="shared" si="44"/>
        <v>0</v>
      </c>
      <c r="M381" s="15">
        <f t="shared" si="45"/>
        <v>0</v>
      </c>
      <c r="N381" s="32">
        <f t="shared" si="47"/>
        <v>0</v>
      </c>
      <c r="O381" s="33">
        <f t="shared" si="46"/>
        <v>9150.6719723689203</v>
      </c>
    </row>
    <row r="382" spans="1:15">
      <c r="A382" t="str">
        <f t="shared" si="43"/>
        <v>sáb</v>
      </c>
      <c r="B382" s="30">
        <v>43302</v>
      </c>
      <c r="C382">
        <v>498</v>
      </c>
      <c r="D382">
        <v>3</v>
      </c>
      <c r="E382">
        <v>6</v>
      </c>
      <c r="F382">
        <v>1100</v>
      </c>
      <c r="G382">
        <v>9</v>
      </c>
      <c r="H382">
        <v>3.95</v>
      </c>
      <c r="I382" t="str">
        <f t="shared" si="48"/>
        <v/>
      </c>
      <c r="J382" t="str">
        <f t="shared" si="41"/>
        <v/>
      </c>
      <c r="K382" t="str">
        <f t="shared" si="42"/>
        <v/>
      </c>
      <c r="L382" s="31">
        <f t="shared" si="44"/>
        <v>0</v>
      </c>
      <c r="M382" s="15">
        <f t="shared" si="45"/>
        <v>0</v>
      </c>
      <c r="N382" s="32">
        <f t="shared" si="47"/>
        <v>0</v>
      </c>
      <c r="O382" s="33">
        <f t="shared" si="46"/>
        <v>9150.6719723689203</v>
      </c>
    </row>
    <row r="383" spans="1:15">
      <c r="A383" t="str">
        <f t="shared" si="43"/>
        <v>sáb</v>
      </c>
      <c r="B383" s="30">
        <v>43302</v>
      </c>
      <c r="C383">
        <v>499</v>
      </c>
      <c r="D383">
        <v>1</v>
      </c>
      <c r="E383">
        <v>4</v>
      </c>
      <c r="F383">
        <v>1100</v>
      </c>
      <c r="G383">
        <v>10</v>
      </c>
      <c r="H383">
        <v>4.43</v>
      </c>
      <c r="I383" t="str">
        <f t="shared" si="48"/>
        <v/>
      </c>
      <c r="J383" t="str">
        <f t="shared" si="41"/>
        <v/>
      </c>
      <c r="K383" t="str">
        <f t="shared" si="42"/>
        <v/>
      </c>
      <c r="L383" s="31">
        <f t="shared" si="44"/>
        <v>3.3333333333333335</v>
      </c>
      <c r="M383" s="15">
        <f t="shared" si="45"/>
        <v>0.11600000000000001</v>
      </c>
      <c r="N383" s="32">
        <f t="shared" si="47"/>
        <v>-1061.4779487947949</v>
      </c>
      <c r="O383" s="33">
        <f t="shared" si="46"/>
        <v>8089.1940235741258</v>
      </c>
    </row>
    <row r="384" spans="1:15">
      <c r="A384" t="str">
        <f t="shared" si="43"/>
        <v>sáb</v>
      </c>
      <c r="B384" s="30">
        <v>43302</v>
      </c>
      <c r="C384">
        <v>499</v>
      </c>
      <c r="D384">
        <v>2</v>
      </c>
      <c r="E384">
        <v>2</v>
      </c>
      <c r="F384">
        <v>1100</v>
      </c>
      <c r="G384">
        <v>10</v>
      </c>
      <c r="H384">
        <v>4.53</v>
      </c>
      <c r="I384" t="str">
        <f t="shared" si="48"/>
        <v/>
      </c>
      <c r="J384" t="str">
        <f t="shared" si="41"/>
        <v/>
      </c>
      <c r="K384" t="str">
        <f t="shared" si="42"/>
        <v/>
      </c>
      <c r="L384" s="31">
        <f t="shared" si="44"/>
        <v>0</v>
      </c>
      <c r="M384" s="15">
        <f t="shared" si="45"/>
        <v>0</v>
      </c>
      <c r="N384" s="32">
        <f t="shared" si="47"/>
        <v>0</v>
      </c>
      <c r="O384" s="33">
        <f t="shared" si="46"/>
        <v>8089.1940235741258</v>
      </c>
    </row>
    <row r="385" spans="1:15">
      <c r="A385" t="str">
        <f t="shared" si="43"/>
        <v>sáb</v>
      </c>
      <c r="B385" s="30">
        <v>43302</v>
      </c>
      <c r="C385">
        <v>499</v>
      </c>
      <c r="D385">
        <v>3</v>
      </c>
      <c r="E385">
        <v>1</v>
      </c>
      <c r="F385">
        <v>1100</v>
      </c>
      <c r="G385">
        <v>10</v>
      </c>
      <c r="H385">
        <v>4.79</v>
      </c>
      <c r="I385" t="str">
        <f t="shared" si="48"/>
        <v/>
      </c>
      <c r="J385" t="str">
        <f t="shared" si="41"/>
        <v/>
      </c>
      <c r="K385">
        <f t="shared" si="42"/>
        <v>1</v>
      </c>
      <c r="L385" s="31">
        <f t="shared" si="44"/>
        <v>0</v>
      </c>
      <c r="M385" s="15">
        <f t="shared" si="45"/>
        <v>0</v>
      </c>
      <c r="N385" s="32">
        <f t="shared" si="47"/>
        <v>0</v>
      </c>
      <c r="O385" s="33">
        <f t="shared" si="46"/>
        <v>8089.1940235741258</v>
      </c>
    </row>
    <row r="386" spans="1:15">
      <c r="B386" s="30"/>
    </row>
    <row r="387" spans="1:15">
      <c r="B387" s="30"/>
    </row>
    <row r="388" spans="1:15">
      <c r="B388" s="30"/>
    </row>
    <row r="389" spans="1:15">
      <c r="B389" s="30"/>
    </row>
    <row r="390" spans="1:15">
      <c r="B390" s="30"/>
    </row>
    <row r="391" spans="1:15">
      <c r="B391" s="30"/>
    </row>
    <row r="392" spans="1:15">
      <c r="B392" s="30"/>
    </row>
    <row r="393" spans="1:15">
      <c r="B393" s="30"/>
    </row>
    <row r="394" spans="1:15">
      <c r="B394" s="30"/>
    </row>
    <row r="395" spans="1:15">
      <c r="B395" s="30"/>
    </row>
    <row r="396" spans="1:15">
      <c r="B396" s="30"/>
    </row>
    <row r="397" spans="1:15">
      <c r="B397" s="30"/>
    </row>
    <row r="398" spans="1:15">
      <c r="B398" s="30"/>
    </row>
    <row r="399" spans="1:15">
      <c r="B399" s="30"/>
    </row>
    <row r="400" spans="1:15">
      <c r="B400" s="30"/>
    </row>
    <row r="401" spans="2:2">
      <c r="B401" s="30"/>
    </row>
    <row r="402" spans="2:2">
      <c r="B402" s="30"/>
    </row>
    <row r="403" spans="2:2">
      <c r="B403" s="30"/>
    </row>
    <row r="404" spans="2:2">
      <c r="B404" s="30"/>
    </row>
    <row r="405" spans="2:2">
      <c r="B405" s="30"/>
    </row>
    <row r="406" spans="2:2">
      <c r="B406" s="30"/>
    </row>
    <row r="407" spans="2:2">
      <c r="B407" s="30"/>
    </row>
    <row r="408" spans="2:2">
      <c r="B408" s="30"/>
    </row>
    <row r="409" spans="2:2">
      <c r="B409" s="30"/>
    </row>
    <row r="410" spans="2:2">
      <c r="B410" s="30"/>
    </row>
    <row r="411" spans="2:2">
      <c r="B411" s="30"/>
    </row>
    <row r="412" spans="2:2">
      <c r="B412" s="30"/>
    </row>
    <row r="413" spans="2:2">
      <c r="B413" s="30"/>
    </row>
    <row r="414" spans="2:2">
      <c r="B414" s="30"/>
    </row>
    <row r="415" spans="2:2">
      <c r="B415" s="30"/>
    </row>
    <row r="416" spans="2:2">
      <c r="B416" s="30"/>
    </row>
    <row r="417" spans="2:7">
      <c r="B417" s="30"/>
    </row>
    <row r="418" spans="2:7">
      <c r="B418" s="30"/>
    </row>
    <row r="419" spans="2:7">
      <c r="B419" s="30"/>
    </row>
    <row r="420" spans="2:7">
      <c r="B420" s="30"/>
    </row>
    <row r="421" spans="2:7">
      <c r="B421" s="30"/>
    </row>
    <row r="422" spans="2:7">
      <c r="B422" s="30"/>
    </row>
    <row r="423" spans="2:7">
      <c r="B423" s="30"/>
    </row>
    <row r="424" spans="2:7">
      <c r="B424" s="30"/>
    </row>
    <row r="425" spans="2:7">
      <c r="B425" s="30"/>
    </row>
    <row r="426" spans="2:7">
      <c r="B426" s="30"/>
      <c r="G426" s="30"/>
    </row>
    <row r="427" spans="2:7">
      <c r="B427" s="30"/>
      <c r="G427" s="30"/>
    </row>
    <row r="428" spans="2:7">
      <c r="B428" s="30"/>
      <c r="G428" s="30"/>
    </row>
    <row r="429" spans="2:7">
      <c r="B429" s="30"/>
    </row>
    <row r="430" spans="2:7">
      <c r="B430" s="30"/>
    </row>
    <row r="431" spans="2:7">
      <c r="B431" s="30"/>
    </row>
    <row r="432" spans="2:7">
      <c r="B432" s="30"/>
    </row>
    <row r="433" spans="2:7">
      <c r="B433" s="30"/>
    </row>
    <row r="434" spans="2:7">
      <c r="B434" s="30"/>
    </row>
    <row r="435" spans="2:7">
      <c r="B435" s="30"/>
    </row>
    <row r="436" spans="2:7">
      <c r="B436" s="30"/>
    </row>
    <row r="437" spans="2:7">
      <c r="B437" s="30"/>
    </row>
    <row r="438" spans="2:7">
      <c r="B438" s="30"/>
    </row>
    <row r="439" spans="2:7">
      <c r="B439" s="30"/>
    </row>
    <row r="440" spans="2:7">
      <c r="B440" s="30"/>
    </row>
    <row r="441" spans="2:7">
      <c r="B441" s="30"/>
    </row>
    <row r="442" spans="2:7">
      <c r="B442" s="30"/>
    </row>
    <row r="443" spans="2:7">
      <c r="B443" s="30"/>
    </row>
    <row r="444" spans="2:7">
      <c r="B444" s="30"/>
      <c r="G444" s="30"/>
    </row>
    <row r="445" spans="2:7">
      <c r="B445" s="30"/>
      <c r="G445" s="30"/>
    </row>
    <row r="446" spans="2:7">
      <c r="B446" s="30"/>
      <c r="G446" s="30"/>
    </row>
    <row r="447" spans="2:7">
      <c r="B447" s="30"/>
      <c r="G447" s="30"/>
    </row>
    <row r="448" spans="2:7">
      <c r="B448" s="30"/>
      <c r="G448" s="30"/>
    </row>
    <row r="449" spans="2:7">
      <c r="B449" s="30"/>
      <c r="G449" s="30"/>
    </row>
    <row r="450" spans="2:7">
      <c r="B450" s="30"/>
      <c r="G450" s="30"/>
    </row>
    <row r="451" spans="2:7">
      <c r="B451" s="30"/>
      <c r="G451" s="30"/>
    </row>
    <row r="452" spans="2:7">
      <c r="B452" s="30"/>
      <c r="G452" s="30"/>
    </row>
    <row r="453" spans="2:7">
      <c r="B453" s="30"/>
    </row>
    <row r="454" spans="2:7">
      <c r="B454" s="30"/>
    </row>
    <row r="455" spans="2:7">
      <c r="B455" s="30"/>
    </row>
    <row r="456" spans="2:7">
      <c r="B456" s="30"/>
    </row>
    <row r="457" spans="2:7">
      <c r="B457" s="30"/>
    </row>
    <row r="458" spans="2:7">
      <c r="B458" s="30"/>
    </row>
    <row r="459" spans="2:7">
      <c r="B459" s="30"/>
    </row>
    <row r="460" spans="2:7">
      <c r="B460" s="30"/>
    </row>
    <row r="461" spans="2:7">
      <c r="B461" s="30"/>
    </row>
    <row r="462" spans="2:7">
      <c r="B462" s="30"/>
    </row>
    <row r="463" spans="2:7">
      <c r="B463" s="30"/>
    </row>
    <row r="464" spans="2:7">
      <c r="B464" s="30"/>
    </row>
    <row r="465" spans="2:2">
      <c r="B465" s="30"/>
    </row>
    <row r="466" spans="2:2">
      <c r="B466" s="30"/>
    </row>
    <row r="467" spans="2:2">
      <c r="B467" s="30"/>
    </row>
    <row r="468" spans="2:2">
      <c r="B468" s="30"/>
    </row>
    <row r="469" spans="2:2">
      <c r="B469" s="30"/>
    </row>
    <row r="470" spans="2:2">
      <c r="B470" s="30"/>
    </row>
    <row r="471" spans="2:2">
      <c r="B471" s="30"/>
    </row>
    <row r="472" spans="2:2">
      <c r="B472" s="30"/>
    </row>
    <row r="473" spans="2:2">
      <c r="B473" s="30"/>
    </row>
    <row r="474" spans="2:2">
      <c r="B474" s="30"/>
    </row>
    <row r="475" spans="2:2">
      <c r="B475" s="30"/>
    </row>
    <row r="476" spans="2:2">
      <c r="B476" s="30"/>
    </row>
    <row r="477" spans="2:2">
      <c r="B477" s="30"/>
    </row>
    <row r="478" spans="2:2">
      <c r="B478" s="30"/>
    </row>
    <row r="479" spans="2:2">
      <c r="B479" s="30"/>
    </row>
    <row r="480" spans="2:2">
      <c r="B480" s="30"/>
    </row>
    <row r="481" spans="2:2">
      <c r="B481" s="30"/>
    </row>
    <row r="482" spans="2:2">
      <c r="B482" s="30"/>
    </row>
    <row r="483" spans="2:2">
      <c r="B483" s="30"/>
    </row>
    <row r="484" spans="2:2">
      <c r="B484" s="30"/>
    </row>
    <row r="485" spans="2:2">
      <c r="B485" s="30"/>
    </row>
    <row r="486" spans="2:2">
      <c r="B486" s="30"/>
    </row>
    <row r="487" spans="2:2">
      <c r="B487" s="30"/>
    </row>
    <row r="488" spans="2:2">
      <c r="B488" s="30"/>
    </row>
    <row r="489" spans="2:2">
      <c r="B489" s="30"/>
    </row>
    <row r="490" spans="2:2">
      <c r="B490" s="30"/>
    </row>
    <row r="491" spans="2:2">
      <c r="B491" s="30"/>
    </row>
    <row r="492" spans="2:2">
      <c r="B492" s="30"/>
    </row>
    <row r="493" spans="2:2">
      <c r="B493" s="30"/>
    </row>
    <row r="494" spans="2:2">
      <c r="B494" s="30"/>
    </row>
    <row r="495" spans="2:2">
      <c r="B495" s="30"/>
    </row>
    <row r="496" spans="2:2">
      <c r="B496" s="30"/>
    </row>
    <row r="497" spans="2:2">
      <c r="B497" s="30"/>
    </row>
    <row r="498" spans="2:2">
      <c r="B498" s="30"/>
    </row>
    <row r="499" spans="2:2">
      <c r="B499" s="30"/>
    </row>
    <row r="500" spans="2:2">
      <c r="B500" s="30"/>
    </row>
    <row r="501" spans="2:2">
      <c r="B501" s="30"/>
    </row>
    <row r="502" spans="2:2">
      <c r="B502" s="30"/>
    </row>
    <row r="503" spans="2:2">
      <c r="B503" s="30"/>
    </row>
    <row r="504" spans="2:2">
      <c r="B504" s="30"/>
    </row>
    <row r="505" spans="2:2">
      <c r="B505" s="30"/>
    </row>
    <row r="506" spans="2:2">
      <c r="B506" s="30"/>
    </row>
    <row r="507" spans="2:2">
      <c r="B507" s="30"/>
    </row>
    <row r="508" spans="2:2">
      <c r="B508" s="30"/>
    </row>
    <row r="509" spans="2:2">
      <c r="B509" s="30"/>
    </row>
    <row r="510" spans="2:2">
      <c r="B510" s="30"/>
    </row>
    <row r="511" spans="2:2">
      <c r="B511" s="30"/>
    </row>
    <row r="512" spans="2:2">
      <c r="B512" s="30"/>
    </row>
    <row r="513" spans="2:2">
      <c r="B513" s="30"/>
    </row>
    <row r="514" spans="2:2">
      <c r="B514" s="30"/>
    </row>
    <row r="515" spans="2:2">
      <c r="B515" s="30"/>
    </row>
    <row r="516" spans="2:2">
      <c r="B516" s="30"/>
    </row>
    <row r="517" spans="2:2">
      <c r="B517" s="30"/>
    </row>
    <row r="518" spans="2:2">
      <c r="B518" s="30"/>
    </row>
    <row r="519" spans="2:2">
      <c r="B519" s="30"/>
    </row>
    <row r="520" spans="2:2">
      <c r="B520" s="30"/>
    </row>
    <row r="521" spans="2:2">
      <c r="B521" s="30"/>
    </row>
    <row r="522" spans="2:2">
      <c r="B522" s="30"/>
    </row>
    <row r="523" spans="2:2">
      <c r="B523" s="30"/>
    </row>
    <row r="524" spans="2:2">
      <c r="B524" s="30"/>
    </row>
    <row r="525" spans="2:2">
      <c r="B525" s="30"/>
    </row>
    <row r="526" spans="2:2">
      <c r="B526" s="30"/>
    </row>
    <row r="527" spans="2:2">
      <c r="B527" s="30"/>
    </row>
    <row r="528" spans="2:2">
      <c r="B528" s="30"/>
    </row>
    <row r="529" spans="2:2">
      <c r="B529" s="30"/>
    </row>
    <row r="530" spans="2:2">
      <c r="B530" s="30"/>
    </row>
    <row r="531" spans="2:2">
      <c r="B531" s="30"/>
    </row>
    <row r="532" spans="2:2">
      <c r="B532" s="30"/>
    </row>
    <row r="533" spans="2:2">
      <c r="B533" s="30"/>
    </row>
    <row r="534" spans="2:2">
      <c r="B534" s="30"/>
    </row>
    <row r="535" spans="2:2">
      <c r="B535" s="30"/>
    </row>
    <row r="536" spans="2:2">
      <c r="B536" s="30"/>
    </row>
    <row r="537" spans="2:2">
      <c r="B537" s="30"/>
    </row>
    <row r="538" spans="2:2">
      <c r="B538" s="30"/>
    </row>
    <row r="539" spans="2:2">
      <c r="B539" s="30"/>
    </row>
    <row r="540" spans="2:2">
      <c r="B540" s="30"/>
    </row>
    <row r="541" spans="2:2">
      <c r="B541" s="30"/>
    </row>
    <row r="542" spans="2:2">
      <c r="B542" s="30"/>
    </row>
    <row r="543" spans="2:2">
      <c r="B543" s="30"/>
    </row>
    <row r="544" spans="2:2">
      <c r="B544" s="30"/>
    </row>
    <row r="545" spans="2:2">
      <c r="B545" s="30"/>
    </row>
    <row r="546" spans="2:2">
      <c r="B546" s="30"/>
    </row>
    <row r="547" spans="2:2">
      <c r="B547" s="30"/>
    </row>
    <row r="548" spans="2:2">
      <c r="B548" s="30"/>
    </row>
    <row r="549" spans="2:2">
      <c r="B549" s="30"/>
    </row>
    <row r="550" spans="2:2">
      <c r="B550" s="30"/>
    </row>
    <row r="551" spans="2:2">
      <c r="B551" s="30"/>
    </row>
    <row r="552" spans="2:2">
      <c r="B552" s="30"/>
    </row>
    <row r="553" spans="2:2">
      <c r="B553" s="30"/>
    </row>
    <row r="554" spans="2:2">
      <c r="B554" s="30"/>
    </row>
    <row r="555" spans="2:2">
      <c r="B555" s="30"/>
    </row>
    <row r="556" spans="2:2">
      <c r="B556" s="30"/>
    </row>
    <row r="557" spans="2:2">
      <c r="B557" s="30"/>
    </row>
    <row r="558" spans="2:2">
      <c r="B558" s="30"/>
    </row>
    <row r="559" spans="2:2">
      <c r="B559" s="30"/>
    </row>
    <row r="560" spans="2:2">
      <c r="B560" s="30"/>
    </row>
    <row r="561" spans="2:2">
      <c r="B561" s="30"/>
    </row>
    <row r="562" spans="2:2">
      <c r="B562" s="30"/>
    </row>
    <row r="563" spans="2:2">
      <c r="B563" s="30"/>
    </row>
    <row r="564" spans="2:2">
      <c r="B564" s="30"/>
    </row>
    <row r="565" spans="2:2">
      <c r="B565" s="30"/>
    </row>
    <row r="566" spans="2:2">
      <c r="B566" s="30"/>
    </row>
    <row r="567" spans="2:2">
      <c r="B567" s="30"/>
    </row>
    <row r="568" spans="2:2">
      <c r="B568" s="30"/>
    </row>
    <row r="569" spans="2:2">
      <c r="B569" s="30"/>
    </row>
    <row r="570" spans="2:2">
      <c r="B570" s="30"/>
    </row>
    <row r="571" spans="2:2">
      <c r="B571" s="30"/>
    </row>
    <row r="572" spans="2:2">
      <c r="B572" s="30"/>
    </row>
    <row r="573" spans="2:2">
      <c r="B573" s="30"/>
    </row>
    <row r="574" spans="2:2">
      <c r="B574" s="30"/>
    </row>
    <row r="575" spans="2:2">
      <c r="B575" s="30"/>
    </row>
    <row r="576" spans="2:2">
      <c r="B576" s="30"/>
    </row>
    <row r="577" spans="2:2">
      <c r="B577" s="30"/>
    </row>
    <row r="578" spans="2:2">
      <c r="B578" s="30"/>
    </row>
    <row r="579" spans="2:2">
      <c r="B579" s="30"/>
    </row>
    <row r="580" spans="2:2">
      <c r="B580" s="30"/>
    </row>
    <row r="581" spans="2:2">
      <c r="B581" s="30"/>
    </row>
    <row r="582" spans="2:2">
      <c r="B582" s="30"/>
    </row>
    <row r="583" spans="2:2">
      <c r="B583" s="30"/>
    </row>
    <row r="584" spans="2:2">
      <c r="B584" s="30"/>
    </row>
    <row r="585" spans="2:2">
      <c r="B585" s="30"/>
    </row>
    <row r="586" spans="2:2">
      <c r="B586" s="30"/>
    </row>
    <row r="587" spans="2:2">
      <c r="B587" s="30"/>
    </row>
    <row r="588" spans="2:2">
      <c r="B588" s="30"/>
    </row>
    <row r="589" spans="2:2">
      <c r="B589" s="30"/>
    </row>
    <row r="590" spans="2:2">
      <c r="B590" s="30"/>
    </row>
    <row r="591" spans="2:2">
      <c r="B591" s="30"/>
    </row>
    <row r="592" spans="2:2">
      <c r="B592" s="30"/>
    </row>
    <row r="593" spans="2:2">
      <c r="B593" s="30"/>
    </row>
    <row r="594" spans="2:2">
      <c r="B594" s="30"/>
    </row>
    <row r="595" spans="2:2">
      <c r="B595" s="30"/>
    </row>
    <row r="596" spans="2:2">
      <c r="B596" s="30"/>
    </row>
    <row r="597" spans="2:2">
      <c r="B597" s="30"/>
    </row>
    <row r="598" spans="2:2">
      <c r="B598" s="30"/>
    </row>
    <row r="599" spans="2:2">
      <c r="B599" s="30"/>
    </row>
    <row r="600" spans="2:2">
      <c r="B600" s="30"/>
    </row>
    <row r="601" spans="2:2">
      <c r="B601" s="30"/>
    </row>
    <row r="602" spans="2:2">
      <c r="B602" s="30"/>
    </row>
    <row r="603" spans="2:2">
      <c r="B603" s="30"/>
    </row>
    <row r="604" spans="2:2">
      <c r="B604" s="30"/>
    </row>
    <row r="605" spans="2:2">
      <c r="B605" s="30"/>
    </row>
    <row r="606" spans="2:2">
      <c r="B606" s="30"/>
    </row>
    <row r="607" spans="2:2">
      <c r="B607" s="30"/>
    </row>
    <row r="608" spans="2:2">
      <c r="B608" s="30"/>
    </row>
    <row r="609" spans="2:2">
      <c r="B609" s="30"/>
    </row>
    <row r="610" spans="2:2">
      <c r="B610" s="30"/>
    </row>
    <row r="611" spans="2:2">
      <c r="B611" s="30"/>
    </row>
    <row r="612" spans="2:2">
      <c r="B612" s="30"/>
    </row>
    <row r="613" spans="2:2">
      <c r="B613" s="30"/>
    </row>
    <row r="614" spans="2:2">
      <c r="B614" s="30"/>
    </row>
    <row r="615" spans="2:2">
      <c r="B615" s="30"/>
    </row>
    <row r="616" spans="2:2">
      <c r="B616" s="30"/>
    </row>
    <row r="617" spans="2:2">
      <c r="B617" s="30"/>
    </row>
    <row r="618" spans="2:2">
      <c r="B618" s="30"/>
    </row>
    <row r="619" spans="2:2">
      <c r="B619" s="30"/>
    </row>
    <row r="620" spans="2:2">
      <c r="B620" s="30"/>
    </row>
    <row r="621" spans="2:2">
      <c r="B621" s="30"/>
    </row>
    <row r="622" spans="2:2">
      <c r="B622" s="30"/>
    </row>
    <row r="623" spans="2:2">
      <c r="B623" s="30"/>
    </row>
    <row r="624" spans="2:2">
      <c r="B624" s="30"/>
    </row>
    <row r="625" spans="2:2">
      <c r="B625" s="30"/>
    </row>
    <row r="626" spans="2:2">
      <c r="B626" s="30"/>
    </row>
    <row r="627" spans="2:2">
      <c r="B627" s="30"/>
    </row>
    <row r="628" spans="2:2">
      <c r="B628" s="30"/>
    </row>
    <row r="629" spans="2:2">
      <c r="B629" s="30"/>
    </row>
    <row r="630" spans="2:2">
      <c r="B630" s="30"/>
    </row>
    <row r="631" spans="2:2">
      <c r="B631" s="30"/>
    </row>
    <row r="632" spans="2:2">
      <c r="B632" s="30"/>
    </row>
    <row r="633" spans="2:2">
      <c r="B633" s="30"/>
    </row>
    <row r="634" spans="2:2">
      <c r="B634" s="30"/>
    </row>
    <row r="635" spans="2:2">
      <c r="B635" s="30"/>
    </row>
    <row r="636" spans="2:2">
      <c r="B636" s="30"/>
    </row>
    <row r="637" spans="2:2">
      <c r="B637" s="30"/>
    </row>
    <row r="638" spans="2:2">
      <c r="B638" s="30"/>
    </row>
    <row r="639" spans="2:2">
      <c r="B639" s="30"/>
    </row>
    <row r="640" spans="2:2">
      <c r="B640" s="30"/>
    </row>
    <row r="641" spans="2:2">
      <c r="B641" s="30"/>
    </row>
    <row r="642" spans="2:2">
      <c r="B642" s="30"/>
    </row>
    <row r="643" spans="2:2">
      <c r="B643" s="30"/>
    </row>
    <row r="644" spans="2:2">
      <c r="B644" s="30"/>
    </row>
    <row r="645" spans="2:2">
      <c r="B645" s="30"/>
    </row>
    <row r="646" spans="2:2">
      <c r="B646" s="30"/>
    </row>
    <row r="647" spans="2:2">
      <c r="B647" s="30"/>
    </row>
    <row r="648" spans="2:2">
      <c r="B648" s="30"/>
    </row>
    <row r="649" spans="2:2">
      <c r="B649" s="30"/>
    </row>
    <row r="650" spans="2:2">
      <c r="B650" s="30"/>
    </row>
    <row r="651" spans="2:2">
      <c r="B651" s="30"/>
    </row>
    <row r="652" spans="2:2">
      <c r="B652" s="30"/>
    </row>
    <row r="653" spans="2:2">
      <c r="B653" s="30"/>
    </row>
    <row r="654" spans="2:2">
      <c r="B654" s="30"/>
    </row>
    <row r="655" spans="2:2">
      <c r="B655" s="30"/>
    </row>
    <row r="656" spans="2:2">
      <c r="B656" s="30"/>
    </row>
    <row r="657" spans="2:2">
      <c r="B657" s="30"/>
    </row>
    <row r="658" spans="2:2">
      <c r="B658" s="30"/>
    </row>
    <row r="659" spans="2:2">
      <c r="B659" s="30"/>
    </row>
    <row r="660" spans="2:2">
      <c r="B660" s="30"/>
    </row>
    <row r="661" spans="2:2">
      <c r="B661" s="30"/>
    </row>
    <row r="662" spans="2:2">
      <c r="B662" s="30"/>
    </row>
    <row r="663" spans="2:2">
      <c r="B663" s="30"/>
    </row>
    <row r="664" spans="2:2">
      <c r="B664" s="30"/>
    </row>
    <row r="665" spans="2:2">
      <c r="B665" s="30"/>
    </row>
    <row r="666" spans="2:2">
      <c r="B666" s="30"/>
    </row>
    <row r="667" spans="2:2">
      <c r="B667" s="30"/>
    </row>
    <row r="668" spans="2:2">
      <c r="B668" s="30"/>
    </row>
    <row r="669" spans="2:2">
      <c r="B669" s="30"/>
    </row>
    <row r="670" spans="2:2">
      <c r="B670" s="30"/>
    </row>
    <row r="671" spans="2:2">
      <c r="B671" s="30"/>
    </row>
    <row r="672" spans="2:2">
      <c r="B672" s="30"/>
    </row>
    <row r="673" spans="2:2">
      <c r="B673" s="30"/>
    </row>
    <row r="674" spans="2:2">
      <c r="B674" s="30"/>
    </row>
    <row r="675" spans="2:2">
      <c r="B675" s="30"/>
    </row>
    <row r="676" spans="2:2">
      <c r="B676" s="30"/>
    </row>
    <row r="677" spans="2:2">
      <c r="B677" s="30"/>
    </row>
    <row r="678" spans="2:2">
      <c r="B678" s="30"/>
    </row>
    <row r="679" spans="2:2">
      <c r="B679" s="30"/>
    </row>
    <row r="680" spans="2:2">
      <c r="B680" s="30"/>
    </row>
    <row r="681" spans="2:2">
      <c r="B681" s="30"/>
    </row>
    <row r="682" spans="2:2">
      <c r="B682" s="30"/>
    </row>
    <row r="683" spans="2:2">
      <c r="B683" s="30"/>
    </row>
    <row r="684" spans="2:2">
      <c r="B684" s="30"/>
    </row>
    <row r="685" spans="2:2">
      <c r="B685" s="30"/>
    </row>
    <row r="686" spans="2:2">
      <c r="B686" s="30"/>
    </row>
    <row r="687" spans="2:2">
      <c r="B687" s="30"/>
    </row>
    <row r="688" spans="2:2">
      <c r="B688" s="30"/>
    </row>
    <row r="689" spans="2:2">
      <c r="B689" s="30"/>
    </row>
    <row r="690" spans="2:2">
      <c r="B690" s="30"/>
    </row>
    <row r="691" spans="2:2">
      <c r="B691" s="30"/>
    </row>
    <row r="692" spans="2:2">
      <c r="B692" s="30"/>
    </row>
    <row r="693" spans="2:2">
      <c r="B693" s="30"/>
    </row>
    <row r="694" spans="2:2">
      <c r="B694" s="30"/>
    </row>
    <row r="695" spans="2:2">
      <c r="B695" s="30"/>
    </row>
    <row r="696" spans="2:2">
      <c r="B696" s="30"/>
    </row>
    <row r="697" spans="2:2">
      <c r="B697" s="30"/>
    </row>
    <row r="698" spans="2:2">
      <c r="B698" s="30"/>
    </row>
    <row r="699" spans="2:2">
      <c r="B699" s="30"/>
    </row>
    <row r="700" spans="2:2">
      <c r="B700" s="30"/>
    </row>
    <row r="701" spans="2:2">
      <c r="B701" s="30"/>
    </row>
    <row r="702" spans="2:2">
      <c r="B702" s="30"/>
    </row>
    <row r="703" spans="2:2">
      <c r="B703" s="30"/>
    </row>
    <row r="704" spans="2:2">
      <c r="B704" s="30"/>
    </row>
    <row r="705" spans="2:2">
      <c r="B705" s="30"/>
    </row>
    <row r="706" spans="2:2">
      <c r="B706" s="30"/>
    </row>
    <row r="707" spans="2:2">
      <c r="B707" s="30"/>
    </row>
    <row r="708" spans="2:2">
      <c r="B708" s="30"/>
    </row>
    <row r="709" spans="2:2">
      <c r="B709" s="30"/>
    </row>
    <row r="710" spans="2:2">
      <c r="B710" s="30"/>
    </row>
    <row r="711" spans="2:2">
      <c r="B711" s="30"/>
    </row>
    <row r="712" spans="2:2">
      <c r="B712" s="30"/>
    </row>
    <row r="713" spans="2:2">
      <c r="B713" s="30"/>
    </row>
    <row r="714" spans="2:2">
      <c r="B714" s="30"/>
    </row>
    <row r="715" spans="2:2">
      <c r="B715" s="30"/>
    </row>
    <row r="716" spans="2:2">
      <c r="B716" s="30"/>
    </row>
    <row r="717" spans="2:2">
      <c r="B717" s="30"/>
    </row>
    <row r="718" spans="2:2">
      <c r="B718" s="30"/>
    </row>
    <row r="719" spans="2:2">
      <c r="B719" s="30"/>
    </row>
    <row r="720" spans="2:2">
      <c r="B720" s="30"/>
    </row>
    <row r="721" spans="2:2">
      <c r="B721" s="30"/>
    </row>
    <row r="722" spans="2:2">
      <c r="B722" s="30"/>
    </row>
    <row r="723" spans="2:2">
      <c r="B723" s="30"/>
    </row>
    <row r="724" spans="2:2">
      <c r="B724" s="30"/>
    </row>
    <row r="725" spans="2:2">
      <c r="B725" s="30"/>
    </row>
    <row r="726" spans="2:2">
      <c r="B726" s="30"/>
    </row>
    <row r="727" spans="2:2">
      <c r="B727" s="30"/>
    </row>
    <row r="728" spans="2:2">
      <c r="B728" s="30"/>
    </row>
    <row r="729" spans="2:2">
      <c r="B729" s="30"/>
    </row>
    <row r="730" spans="2:2">
      <c r="B730" s="30"/>
    </row>
    <row r="731" spans="2:2">
      <c r="B731" s="30"/>
    </row>
    <row r="732" spans="2:2">
      <c r="B732" s="30"/>
    </row>
    <row r="733" spans="2:2">
      <c r="B733" s="30"/>
    </row>
    <row r="734" spans="2:2">
      <c r="B734" s="30"/>
    </row>
    <row r="735" spans="2:2">
      <c r="B735" s="30"/>
    </row>
    <row r="736" spans="2:2">
      <c r="B736" s="30"/>
    </row>
    <row r="737" spans="2:2">
      <c r="B737" s="30"/>
    </row>
    <row r="738" spans="2:2">
      <c r="B738" s="30"/>
    </row>
    <row r="739" spans="2:2">
      <c r="B739" s="30"/>
    </row>
    <row r="740" spans="2:2">
      <c r="B740" s="30"/>
    </row>
    <row r="741" spans="2:2">
      <c r="B741" s="30"/>
    </row>
    <row r="742" spans="2:2">
      <c r="B742" s="30"/>
    </row>
    <row r="743" spans="2:2">
      <c r="B743" s="30"/>
    </row>
    <row r="744" spans="2:2">
      <c r="B744" s="30"/>
    </row>
    <row r="745" spans="2:2">
      <c r="B745" s="30"/>
    </row>
    <row r="746" spans="2:2">
      <c r="B746" s="30"/>
    </row>
    <row r="747" spans="2:2">
      <c r="B747" s="30"/>
    </row>
    <row r="748" spans="2:2">
      <c r="B748" s="30"/>
    </row>
    <row r="749" spans="2:2">
      <c r="B749" s="30"/>
    </row>
    <row r="750" spans="2:2">
      <c r="B750" s="30"/>
    </row>
    <row r="751" spans="2:2">
      <c r="B751" s="30"/>
    </row>
    <row r="752" spans="2:2">
      <c r="B752" s="30"/>
    </row>
    <row r="753" spans="2:2">
      <c r="B753" s="30"/>
    </row>
    <row r="754" spans="2:2">
      <c r="B754" s="30"/>
    </row>
    <row r="755" spans="2:2">
      <c r="B755" s="30"/>
    </row>
    <row r="756" spans="2:2">
      <c r="B756" s="30"/>
    </row>
    <row r="757" spans="2:2">
      <c r="B757" s="30"/>
    </row>
    <row r="758" spans="2:2">
      <c r="B758" s="30"/>
    </row>
    <row r="759" spans="2:2">
      <c r="B759" s="30"/>
    </row>
    <row r="760" spans="2:2">
      <c r="B760" s="30"/>
    </row>
    <row r="761" spans="2:2">
      <c r="B761" s="30"/>
    </row>
    <row r="762" spans="2:2">
      <c r="B762" s="30"/>
    </row>
    <row r="763" spans="2:2">
      <c r="B763" s="30"/>
    </row>
    <row r="764" spans="2:2">
      <c r="B764" s="30"/>
    </row>
    <row r="765" spans="2:2">
      <c r="B765" s="30"/>
    </row>
    <row r="766" spans="2:2">
      <c r="B766" s="30"/>
    </row>
    <row r="767" spans="2:2">
      <c r="B767" s="30"/>
    </row>
    <row r="768" spans="2:2">
      <c r="B768" s="30"/>
    </row>
    <row r="769" spans="2:2">
      <c r="B769" s="30"/>
    </row>
    <row r="770" spans="2:2">
      <c r="B770" s="30"/>
    </row>
    <row r="771" spans="2:2">
      <c r="B771" s="30"/>
    </row>
    <row r="772" spans="2:2">
      <c r="B772" s="30"/>
    </row>
    <row r="773" spans="2:2">
      <c r="B773" s="30"/>
    </row>
    <row r="774" spans="2:2">
      <c r="B774" s="30"/>
    </row>
    <row r="775" spans="2:2">
      <c r="B775" s="30"/>
    </row>
    <row r="776" spans="2:2">
      <c r="B776" s="30"/>
    </row>
    <row r="777" spans="2:2">
      <c r="B777" s="30"/>
    </row>
    <row r="778" spans="2:2">
      <c r="B778" s="30"/>
    </row>
    <row r="779" spans="2:2">
      <c r="B779" s="30"/>
    </row>
    <row r="780" spans="2:2">
      <c r="B780" s="30"/>
    </row>
    <row r="781" spans="2:2">
      <c r="B781" s="30"/>
    </row>
    <row r="782" spans="2:2">
      <c r="B782" s="30"/>
    </row>
    <row r="783" spans="2:2">
      <c r="B783" s="30"/>
    </row>
    <row r="784" spans="2:2">
      <c r="B784" s="30"/>
    </row>
    <row r="785" spans="2:2">
      <c r="B785" s="30"/>
    </row>
    <row r="786" spans="2:2">
      <c r="B786" s="30"/>
    </row>
    <row r="787" spans="2:2">
      <c r="B787" s="30"/>
    </row>
    <row r="788" spans="2:2">
      <c r="B788" s="30"/>
    </row>
    <row r="789" spans="2:2">
      <c r="B789" s="30"/>
    </row>
    <row r="790" spans="2:2">
      <c r="B790" s="30"/>
    </row>
    <row r="791" spans="2:2">
      <c r="B791" s="30"/>
    </row>
    <row r="792" spans="2:2">
      <c r="B792" s="30"/>
    </row>
    <row r="793" spans="2:2">
      <c r="B793" s="30"/>
    </row>
    <row r="794" spans="2:2">
      <c r="B794" s="30"/>
    </row>
    <row r="795" spans="2:2">
      <c r="B795" s="30"/>
    </row>
    <row r="796" spans="2:2">
      <c r="B796" s="30"/>
    </row>
    <row r="797" spans="2:2">
      <c r="B797" s="30"/>
    </row>
    <row r="798" spans="2:2">
      <c r="B798" s="30"/>
    </row>
    <row r="799" spans="2:2">
      <c r="B799" s="30"/>
    </row>
    <row r="800" spans="2:2">
      <c r="B800" s="30"/>
    </row>
    <row r="801" spans="2:2">
      <c r="B801" s="30"/>
    </row>
    <row r="802" spans="2:2">
      <c r="B802" s="30"/>
    </row>
    <row r="803" spans="2:2">
      <c r="B803" s="30"/>
    </row>
    <row r="804" spans="2:2">
      <c r="B804" s="30"/>
    </row>
    <row r="805" spans="2:2">
      <c r="B805" s="30"/>
    </row>
    <row r="806" spans="2:2">
      <c r="B806" s="30"/>
    </row>
    <row r="807" spans="2:2">
      <c r="B807" s="30"/>
    </row>
    <row r="808" spans="2:2">
      <c r="B808" s="30"/>
    </row>
    <row r="809" spans="2:2">
      <c r="B809" s="30"/>
    </row>
    <row r="810" spans="2:2">
      <c r="B810" s="30"/>
    </row>
    <row r="811" spans="2:2">
      <c r="B811" s="30"/>
    </row>
    <row r="812" spans="2:2">
      <c r="B812" s="30"/>
    </row>
    <row r="813" spans="2:2">
      <c r="B813" s="30"/>
    </row>
    <row r="814" spans="2:2">
      <c r="B814" s="30"/>
    </row>
    <row r="815" spans="2:2">
      <c r="B815" s="30"/>
    </row>
    <row r="816" spans="2:2">
      <c r="B816" s="30"/>
    </row>
    <row r="817" spans="2:2">
      <c r="B817" s="30"/>
    </row>
    <row r="818" spans="2:2">
      <c r="B818" s="30"/>
    </row>
    <row r="819" spans="2:2">
      <c r="B819" s="30"/>
    </row>
    <row r="820" spans="2:2">
      <c r="B820" s="30"/>
    </row>
    <row r="821" spans="2:2">
      <c r="B821" s="30"/>
    </row>
    <row r="822" spans="2:2">
      <c r="B822" s="30"/>
    </row>
    <row r="823" spans="2:2">
      <c r="B823" s="30"/>
    </row>
    <row r="824" spans="2:2">
      <c r="B824" s="30"/>
    </row>
    <row r="825" spans="2:2">
      <c r="B825" s="30"/>
    </row>
    <row r="826" spans="2:2">
      <c r="B826" s="30"/>
    </row>
    <row r="827" spans="2:2">
      <c r="B827" s="30"/>
    </row>
    <row r="828" spans="2:2">
      <c r="B828" s="30"/>
    </row>
    <row r="829" spans="2:2">
      <c r="B829" s="30"/>
    </row>
    <row r="830" spans="2:2">
      <c r="B830" s="30"/>
    </row>
    <row r="831" spans="2:2">
      <c r="B831" s="30"/>
    </row>
    <row r="832" spans="2:2">
      <c r="B832" s="30"/>
    </row>
    <row r="833" spans="2:7">
      <c r="B833" s="30"/>
    </row>
    <row r="834" spans="2:7">
      <c r="B834" s="30"/>
    </row>
    <row r="835" spans="2:7">
      <c r="B835" s="30"/>
    </row>
    <row r="836" spans="2:7">
      <c r="B836" s="30"/>
    </row>
    <row r="837" spans="2:7">
      <c r="B837" s="30"/>
    </row>
    <row r="838" spans="2:7">
      <c r="B838" s="30"/>
    </row>
    <row r="839" spans="2:7">
      <c r="B839" s="30"/>
    </row>
    <row r="840" spans="2:7">
      <c r="B840" s="30"/>
      <c r="G840" s="30"/>
    </row>
    <row r="841" spans="2:7">
      <c r="B841" s="30"/>
      <c r="G841" s="30"/>
    </row>
    <row r="842" spans="2:7">
      <c r="B842" s="30"/>
      <c r="G842" s="30"/>
    </row>
    <row r="843" spans="2:7">
      <c r="B843" s="30"/>
    </row>
    <row r="844" spans="2:7">
      <c r="B844" s="30"/>
    </row>
    <row r="845" spans="2:7">
      <c r="B845" s="30"/>
    </row>
    <row r="846" spans="2:7">
      <c r="B846" s="30"/>
    </row>
    <row r="847" spans="2:7">
      <c r="B847" s="30"/>
    </row>
    <row r="848" spans="2:7">
      <c r="B848" s="30"/>
    </row>
    <row r="849" spans="2:2">
      <c r="B849" s="30"/>
    </row>
    <row r="850" spans="2:2">
      <c r="B850" s="30"/>
    </row>
    <row r="851" spans="2:2">
      <c r="B851" s="30"/>
    </row>
    <row r="852" spans="2:2">
      <c r="B852" s="30"/>
    </row>
    <row r="853" spans="2:2">
      <c r="B853" s="30"/>
    </row>
    <row r="854" spans="2:2">
      <c r="B854" s="30"/>
    </row>
    <row r="855" spans="2:2">
      <c r="B855" s="30"/>
    </row>
    <row r="856" spans="2:2">
      <c r="B856" s="30"/>
    </row>
    <row r="857" spans="2:2">
      <c r="B857" s="30"/>
    </row>
    <row r="858" spans="2:2">
      <c r="B858" s="30"/>
    </row>
    <row r="859" spans="2:2">
      <c r="B859" s="30"/>
    </row>
    <row r="860" spans="2:2">
      <c r="B860" s="30"/>
    </row>
    <row r="861" spans="2:2">
      <c r="B861" s="30"/>
    </row>
    <row r="862" spans="2:2">
      <c r="B862" s="30"/>
    </row>
    <row r="863" spans="2:2">
      <c r="B863" s="30"/>
    </row>
    <row r="864" spans="2:2">
      <c r="B864" s="30"/>
    </row>
    <row r="865" spans="2:2">
      <c r="B865" s="30"/>
    </row>
    <row r="866" spans="2:2">
      <c r="B866" s="30"/>
    </row>
    <row r="867" spans="2:2">
      <c r="B867" s="30"/>
    </row>
    <row r="868" spans="2:2">
      <c r="B868" s="30"/>
    </row>
    <row r="869" spans="2:2">
      <c r="B869" s="30"/>
    </row>
    <row r="870" spans="2:2">
      <c r="B870" s="30"/>
    </row>
    <row r="871" spans="2:2">
      <c r="B871" s="30"/>
    </row>
    <row r="872" spans="2:2">
      <c r="B872" s="30"/>
    </row>
    <row r="873" spans="2:2">
      <c r="B873" s="30"/>
    </row>
    <row r="874" spans="2:2">
      <c r="B874" s="30"/>
    </row>
    <row r="875" spans="2:2">
      <c r="B875" s="30"/>
    </row>
    <row r="876" spans="2:2">
      <c r="B876" s="30"/>
    </row>
    <row r="877" spans="2:2">
      <c r="B877" s="30"/>
    </row>
    <row r="878" spans="2:2">
      <c r="B878" s="30"/>
    </row>
    <row r="879" spans="2:2">
      <c r="B879" s="30"/>
    </row>
    <row r="880" spans="2:2">
      <c r="B880" s="30"/>
    </row>
    <row r="881" spans="2:2">
      <c r="B881" s="30"/>
    </row>
    <row r="882" spans="2:2">
      <c r="B882" s="30"/>
    </row>
    <row r="883" spans="2:2">
      <c r="B883" s="30"/>
    </row>
    <row r="884" spans="2:2">
      <c r="B884" s="30"/>
    </row>
    <row r="885" spans="2:2">
      <c r="B885" s="30"/>
    </row>
    <row r="886" spans="2:2">
      <c r="B886" s="30"/>
    </row>
    <row r="887" spans="2:2">
      <c r="B887" s="30"/>
    </row>
    <row r="888" spans="2:2">
      <c r="B888" s="30"/>
    </row>
    <row r="889" spans="2:2">
      <c r="B889" s="30"/>
    </row>
    <row r="890" spans="2:2">
      <c r="B890" s="30"/>
    </row>
    <row r="891" spans="2:2">
      <c r="B891" s="30"/>
    </row>
    <row r="892" spans="2:2">
      <c r="B892" s="30"/>
    </row>
    <row r="893" spans="2:2">
      <c r="B893" s="30"/>
    </row>
    <row r="894" spans="2:2">
      <c r="B894" s="30"/>
    </row>
    <row r="895" spans="2:2">
      <c r="B895" s="30"/>
    </row>
    <row r="896" spans="2:2">
      <c r="B896" s="30"/>
    </row>
    <row r="897" spans="2:2">
      <c r="B897" s="30"/>
    </row>
    <row r="898" spans="2:2">
      <c r="B898" s="30"/>
    </row>
    <row r="899" spans="2:2">
      <c r="B899" s="30"/>
    </row>
    <row r="900" spans="2:2">
      <c r="B900" s="30"/>
    </row>
    <row r="901" spans="2:2">
      <c r="B901" s="30"/>
    </row>
    <row r="902" spans="2:2">
      <c r="B902" s="30"/>
    </row>
    <row r="903" spans="2:2">
      <c r="B903" s="30"/>
    </row>
    <row r="904" spans="2:2">
      <c r="B904" s="30"/>
    </row>
    <row r="905" spans="2:2">
      <c r="B905" s="30"/>
    </row>
    <row r="906" spans="2:2">
      <c r="B906" s="30"/>
    </row>
    <row r="907" spans="2:2">
      <c r="B907" s="30"/>
    </row>
    <row r="908" spans="2:2">
      <c r="B908" s="30"/>
    </row>
    <row r="909" spans="2:2">
      <c r="B909" s="30"/>
    </row>
    <row r="910" spans="2:2">
      <c r="B910" s="30"/>
    </row>
    <row r="911" spans="2:2">
      <c r="B911" s="30"/>
    </row>
    <row r="912" spans="2:2">
      <c r="B912" s="30"/>
    </row>
    <row r="913" spans="2:2">
      <c r="B913" s="30"/>
    </row>
    <row r="914" spans="2:2">
      <c r="B914" s="30"/>
    </row>
    <row r="915" spans="2:2">
      <c r="B915" s="30"/>
    </row>
    <row r="916" spans="2:2">
      <c r="B916" s="30"/>
    </row>
    <row r="917" spans="2:2">
      <c r="B917" s="30"/>
    </row>
    <row r="918" spans="2:2">
      <c r="B918" s="30"/>
    </row>
    <row r="919" spans="2:2">
      <c r="B919" s="30"/>
    </row>
    <row r="920" spans="2:2">
      <c r="B920" s="30"/>
    </row>
    <row r="921" spans="2:2">
      <c r="B921" s="30"/>
    </row>
    <row r="922" spans="2:2">
      <c r="B922" s="30"/>
    </row>
    <row r="923" spans="2:2">
      <c r="B923" s="30"/>
    </row>
    <row r="924" spans="2:2">
      <c r="B924" s="30"/>
    </row>
    <row r="925" spans="2:2">
      <c r="B925" s="30"/>
    </row>
    <row r="926" spans="2:2">
      <c r="B926" s="30"/>
    </row>
    <row r="927" spans="2:2">
      <c r="B927" s="30"/>
    </row>
    <row r="928" spans="2:2">
      <c r="B928" s="30"/>
    </row>
    <row r="929" spans="2:2">
      <c r="B929" s="30"/>
    </row>
    <row r="930" spans="2:2">
      <c r="B930" s="30"/>
    </row>
    <row r="931" spans="2:2">
      <c r="B931" s="30"/>
    </row>
    <row r="932" spans="2:2">
      <c r="B932" s="30"/>
    </row>
    <row r="933" spans="2:2">
      <c r="B933" s="30"/>
    </row>
    <row r="934" spans="2:2">
      <c r="B934" s="30"/>
    </row>
    <row r="935" spans="2:2">
      <c r="B935" s="30"/>
    </row>
    <row r="936" spans="2:2">
      <c r="B936" s="30"/>
    </row>
    <row r="937" spans="2:2">
      <c r="B937" s="30"/>
    </row>
    <row r="938" spans="2:2">
      <c r="B938" s="30"/>
    </row>
    <row r="939" spans="2:2">
      <c r="B939" s="30"/>
    </row>
    <row r="940" spans="2:2">
      <c r="B940" s="30"/>
    </row>
    <row r="941" spans="2:2">
      <c r="B941" s="30"/>
    </row>
    <row r="942" spans="2:2">
      <c r="B942" s="30"/>
    </row>
    <row r="943" spans="2:2">
      <c r="B943" s="30"/>
    </row>
    <row r="944" spans="2:2">
      <c r="B944" s="30"/>
    </row>
    <row r="945" spans="2:2">
      <c r="B945" s="30"/>
    </row>
    <row r="946" spans="2:2">
      <c r="B946" s="30"/>
    </row>
    <row r="947" spans="2:2">
      <c r="B947" s="30"/>
    </row>
    <row r="948" spans="2:2">
      <c r="B948" s="30"/>
    </row>
    <row r="949" spans="2:2">
      <c r="B949" s="30"/>
    </row>
    <row r="950" spans="2:2">
      <c r="B950" s="30"/>
    </row>
    <row r="951" spans="2:2">
      <c r="B951" s="30"/>
    </row>
    <row r="952" spans="2:2">
      <c r="B952" s="30"/>
    </row>
    <row r="953" spans="2:2">
      <c r="B953" s="30"/>
    </row>
    <row r="954" spans="2:2">
      <c r="B954" s="30"/>
    </row>
    <row r="955" spans="2:2">
      <c r="B955" s="30"/>
    </row>
    <row r="956" spans="2:2">
      <c r="B956" s="30"/>
    </row>
    <row r="957" spans="2:2">
      <c r="B957" s="30"/>
    </row>
    <row r="958" spans="2:2">
      <c r="B958" s="30"/>
    </row>
    <row r="959" spans="2:2">
      <c r="B959" s="30"/>
    </row>
    <row r="960" spans="2:2">
      <c r="B960" s="30"/>
    </row>
    <row r="961" spans="2:2">
      <c r="B961" s="30"/>
    </row>
    <row r="962" spans="2:2">
      <c r="B962" s="30"/>
    </row>
    <row r="963" spans="2:2">
      <c r="B963" s="30"/>
    </row>
    <row r="964" spans="2:2">
      <c r="B964" s="30"/>
    </row>
    <row r="965" spans="2:2">
      <c r="B965" s="30"/>
    </row>
    <row r="966" spans="2:2">
      <c r="B966" s="30"/>
    </row>
    <row r="967" spans="2:2">
      <c r="B967" s="30"/>
    </row>
    <row r="968" spans="2:2">
      <c r="B968" s="30"/>
    </row>
    <row r="969" spans="2:2">
      <c r="B969" s="30"/>
    </row>
    <row r="970" spans="2:2">
      <c r="B970" s="30"/>
    </row>
    <row r="971" spans="2:2">
      <c r="B971" s="30"/>
    </row>
    <row r="972" spans="2:2">
      <c r="B972" s="30"/>
    </row>
    <row r="973" spans="2:2">
      <c r="B973" s="30"/>
    </row>
    <row r="974" spans="2:2">
      <c r="B974" s="30"/>
    </row>
    <row r="975" spans="2:2">
      <c r="B975" s="30"/>
    </row>
    <row r="976" spans="2:2">
      <c r="B976" s="30"/>
    </row>
    <row r="977" spans="2:2">
      <c r="B977" s="30"/>
    </row>
    <row r="978" spans="2:2">
      <c r="B978" s="30"/>
    </row>
    <row r="979" spans="2:2">
      <c r="B979" s="30"/>
    </row>
    <row r="980" spans="2:2">
      <c r="B980" s="30"/>
    </row>
    <row r="981" spans="2:2">
      <c r="B981" s="30"/>
    </row>
    <row r="982" spans="2:2">
      <c r="B982" s="30"/>
    </row>
    <row r="983" spans="2:2">
      <c r="B983" s="30"/>
    </row>
    <row r="984" spans="2:2">
      <c r="B984" s="30"/>
    </row>
    <row r="985" spans="2:2">
      <c r="B985" s="30"/>
    </row>
    <row r="986" spans="2:2">
      <c r="B986" s="30"/>
    </row>
    <row r="987" spans="2:2">
      <c r="B987" s="30"/>
    </row>
    <row r="988" spans="2:2">
      <c r="B988" s="30"/>
    </row>
    <row r="989" spans="2:2">
      <c r="B989" s="30"/>
    </row>
    <row r="990" spans="2:2">
      <c r="B990" s="30"/>
    </row>
    <row r="991" spans="2:2">
      <c r="B991" s="30"/>
    </row>
    <row r="992" spans="2:2">
      <c r="B992" s="30"/>
    </row>
    <row r="993" spans="2:2">
      <c r="B993" s="30"/>
    </row>
    <row r="994" spans="2:2">
      <c r="B994" s="30"/>
    </row>
    <row r="995" spans="2:2">
      <c r="B995" s="30"/>
    </row>
    <row r="996" spans="2:2">
      <c r="B996" s="30"/>
    </row>
    <row r="997" spans="2:2">
      <c r="B997" s="30"/>
    </row>
    <row r="998" spans="2:2">
      <c r="B998" s="30"/>
    </row>
    <row r="999" spans="2:2">
      <c r="B999" s="30"/>
    </row>
    <row r="1000" spans="2:2">
      <c r="B1000" s="30"/>
    </row>
    <row r="1001" spans="2:2">
      <c r="B1001" s="30"/>
    </row>
    <row r="1002" spans="2:2">
      <c r="B1002" s="30"/>
    </row>
    <row r="1003" spans="2:2">
      <c r="B1003" s="30"/>
    </row>
    <row r="1004" spans="2:2">
      <c r="B1004" s="30"/>
    </row>
    <row r="1005" spans="2:2">
      <c r="B1005" s="30"/>
    </row>
    <row r="1006" spans="2:2">
      <c r="B1006" s="30"/>
    </row>
    <row r="1007" spans="2:2">
      <c r="B1007" s="30"/>
    </row>
    <row r="1008" spans="2:2">
      <c r="B1008" s="30"/>
    </row>
    <row r="1009" spans="2:2">
      <c r="B1009" s="30"/>
    </row>
    <row r="1010" spans="2:2">
      <c r="B1010" s="30"/>
    </row>
    <row r="1011" spans="2:2">
      <c r="B1011" s="30"/>
    </row>
    <row r="1012" spans="2:2">
      <c r="B1012" s="30"/>
    </row>
    <row r="1013" spans="2:2">
      <c r="B1013" s="30"/>
    </row>
    <row r="1014" spans="2:2">
      <c r="B1014" s="30"/>
    </row>
    <row r="1015" spans="2:2">
      <c r="B1015" s="30"/>
    </row>
    <row r="1016" spans="2:2">
      <c r="B1016" s="30"/>
    </row>
    <row r="1017" spans="2:2">
      <c r="B1017" s="30"/>
    </row>
    <row r="1018" spans="2:2">
      <c r="B1018" s="30"/>
    </row>
    <row r="1019" spans="2:2">
      <c r="B1019" s="30"/>
    </row>
    <row r="1020" spans="2:2">
      <c r="B1020" s="30"/>
    </row>
    <row r="1021" spans="2:2">
      <c r="B1021" s="30"/>
    </row>
    <row r="1022" spans="2:2">
      <c r="B1022" s="30"/>
    </row>
    <row r="1023" spans="2:2">
      <c r="B1023" s="30"/>
    </row>
    <row r="1024" spans="2:2">
      <c r="B1024" s="30"/>
    </row>
    <row r="1025" spans="2:2">
      <c r="B1025" s="30"/>
    </row>
    <row r="1026" spans="2:2">
      <c r="B1026" s="30"/>
    </row>
    <row r="1027" spans="2:2">
      <c r="B1027" s="30"/>
    </row>
    <row r="1028" spans="2:2">
      <c r="B1028" s="30"/>
    </row>
    <row r="1029" spans="2:2">
      <c r="B1029" s="30"/>
    </row>
    <row r="1030" spans="2:2">
      <c r="B1030" s="30"/>
    </row>
    <row r="1031" spans="2:2">
      <c r="B1031" s="30"/>
    </row>
    <row r="1032" spans="2:2">
      <c r="B1032" s="30"/>
    </row>
    <row r="1033" spans="2:2">
      <c r="B1033" s="30"/>
    </row>
    <row r="1034" spans="2:2">
      <c r="B1034" s="30"/>
    </row>
    <row r="1035" spans="2:2">
      <c r="B1035" s="30"/>
    </row>
    <row r="1036" spans="2:2">
      <c r="B1036" s="30"/>
    </row>
    <row r="1037" spans="2:2">
      <c r="B1037" s="30"/>
    </row>
    <row r="1038" spans="2:2">
      <c r="B1038" s="30"/>
    </row>
    <row r="1039" spans="2:2">
      <c r="B1039" s="30"/>
    </row>
    <row r="1040" spans="2:2">
      <c r="B1040" s="30"/>
    </row>
    <row r="1041" spans="2:2">
      <c r="B1041" s="30"/>
    </row>
    <row r="1042" spans="2:2">
      <c r="B1042" s="30"/>
    </row>
    <row r="1043" spans="2:2">
      <c r="B1043" s="30"/>
    </row>
    <row r="1044" spans="2:2">
      <c r="B1044" s="30"/>
    </row>
    <row r="1045" spans="2:2">
      <c r="B1045" s="30"/>
    </row>
    <row r="1046" spans="2:2">
      <c r="B1046" s="30"/>
    </row>
    <row r="1047" spans="2:2">
      <c r="B1047" s="30"/>
    </row>
    <row r="1048" spans="2:2">
      <c r="B1048" s="30"/>
    </row>
    <row r="1049" spans="2:2">
      <c r="B1049" s="30"/>
    </row>
    <row r="1050" spans="2:2">
      <c r="B1050" s="30"/>
    </row>
    <row r="1051" spans="2:2">
      <c r="B1051" s="30"/>
    </row>
    <row r="1052" spans="2:2">
      <c r="B1052" s="30"/>
    </row>
    <row r="1053" spans="2:2">
      <c r="B1053" s="30"/>
    </row>
    <row r="1054" spans="2:2">
      <c r="B1054" s="30"/>
    </row>
    <row r="1055" spans="2:2">
      <c r="B1055" s="30"/>
    </row>
    <row r="1056" spans="2:2">
      <c r="B1056" s="30"/>
    </row>
    <row r="1057" spans="2:2">
      <c r="B1057" s="30"/>
    </row>
    <row r="1058" spans="2:2">
      <c r="B1058" s="30"/>
    </row>
    <row r="1059" spans="2:2">
      <c r="B1059" s="30"/>
    </row>
    <row r="1060" spans="2:2">
      <c r="B1060" s="30"/>
    </row>
    <row r="1061" spans="2:2">
      <c r="B1061" s="30"/>
    </row>
    <row r="1062" spans="2:2">
      <c r="B1062" s="30"/>
    </row>
    <row r="1063" spans="2:2">
      <c r="B1063" s="30"/>
    </row>
    <row r="1064" spans="2:2">
      <c r="B1064" s="30"/>
    </row>
    <row r="1065" spans="2:2">
      <c r="B1065" s="30"/>
    </row>
    <row r="1066" spans="2:2">
      <c r="B1066" s="30"/>
    </row>
    <row r="1067" spans="2:2">
      <c r="B1067" s="30"/>
    </row>
    <row r="1068" spans="2:2">
      <c r="B1068" s="30"/>
    </row>
    <row r="1069" spans="2:2">
      <c r="B1069" s="30"/>
    </row>
    <row r="1070" spans="2:2">
      <c r="B1070" s="30"/>
    </row>
    <row r="1071" spans="2:2">
      <c r="B1071" s="30"/>
    </row>
    <row r="1072" spans="2:2">
      <c r="B1072" s="30"/>
    </row>
    <row r="1073" spans="2:2">
      <c r="B1073" s="30"/>
    </row>
    <row r="1074" spans="2:2">
      <c r="B1074" s="30"/>
    </row>
    <row r="1075" spans="2:2">
      <c r="B1075" s="30"/>
    </row>
    <row r="1076" spans="2:2">
      <c r="B1076" s="30"/>
    </row>
    <row r="1077" spans="2:2">
      <c r="B1077" s="30"/>
    </row>
    <row r="1078" spans="2:2">
      <c r="B1078" s="30"/>
    </row>
    <row r="1079" spans="2:2">
      <c r="B1079" s="30"/>
    </row>
    <row r="1080" spans="2:2">
      <c r="B1080" s="30"/>
    </row>
    <row r="1081" spans="2:2">
      <c r="B1081" s="30"/>
    </row>
    <row r="1082" spans="2:2">
      <c r="B1082" s="30"/>
    </row>
    <row r="1083" spans="2:2">
      <c r="B1083" s="30"/>
    </row>
    <row r="1084" spans="2:2">
      <c r="B1084" s="30"/>
    </row>
    <row r="1085" spans="2:2">
      <c r="B1085" s="30"/>
    </row>
    <row r="1086" spans="2:2">
      <c r="B1086" s="30"/>
    </row>
    <row r="1087" spans="2:2">
      <c r="B1087" s="30"/>
    </row>
    <row r="1088" spans="2:2">
      <c r="B1088" s="30"/>
    </row>
    <row r="1089" spans="2:2">
      <c r="B1089" s="30"/>
    </row>
    <row r="1090" spans="2:2">
      <c r="B1090" s="30"/>
    </row>
    <row r="1091" spans="2:2">
      <c r="B1091" s="30"/>
    </row>
    <row r="1092" spans="2:2">
      <c r="B1092" s="30"/>
    </row>
    <row r="1093" spans="2:2">
      <c r="B1093" s="30"/>
    </row>
    <row r="1094" spans="2:2">
      <c r="B1094" s="30"/>
    </row>
    <row r="1095" spans="2:2">
      <c r="B1095" s="30"/>
    </row>
    <row r="1096" spans="2:2">
      <c r="B1096" s="30"/>
    </row>
    <row r="1097" spans="2:2">
      <c r="B1097" s="30"/>
    </row>
    <row r="1098" spans="2:2">
      <c r="B1098" s="30"/>
    </row>
    <row r="1099" spans="2:2">
      <c r="B1099" s="30"/>
    </row>
    <row r="1100" spans="2:2">
      <c r="B1100" s="30"/>
    </row>
    <row r="1101" spans="2:2">
      <c r="B1101" s="30"/>
    </row>
    <row r="1102" spans="2:2">
      <c r="B1102" s="30"/>
    </row>
    <row r="1103" spans="2:2">
      <c r="B1103" s="30"/>
    </row>
    <row r="1104" spans="2:2">
      <c r="B1104" s="30"/>
    </row>
    <row r="1105" spans="2:2">
      <c r="B1105" s="30"/>
    </row>
    <row r="1106" spans="2:2">
      <c r="B1106" s="30"/>
    </row>
    <row r="1107" spans="2:2">
      <c r="B1107" s="30"/>
    </row>
    <row r="1108" spans="2:2">
      <c r="B1108" s="30"/>
    </row>
    <row r="1109" spans="2:2">
      <c r="B1109" s="30"/>
    </row>
    <row r="1110" spans="2:2">
      <c r="B1110" s="30"/>
    </row>
    <row r="1111" spans="2:2">
      <c r="B1111" s="30"/>
    </row>
    <row r="1112" spans="2:2">
      <c r="B1112" s="30"/>
    </row>
    <row r="1113" spans="2:2">
      <c r="B1113" s="30"/>
    </row>
    <row r="1114" spans="2:2">
      <c r="B1114" s="30"/>
    </row>
    <row r="1115" spans="2:2">
      <c r="B1115" s="30"/>
    </row>
    <row r="1116" spans="2:2">
      <c r="B1116" s="30"/>
    </row>
    <row r="1117" spans="2:2">
      <c r="B1117" s="30"/>
    </row>
    <row r="1118" spans="2:2">
      <c r="B1118" s="30"/>
    </row>
    <row r="1119" spans="2:2">
      <c r="B1119" s="30"/>
    </row>
    <row r="1120" spans="2:2">
      <c r="B1120" s="30"/>
    </row>
    <row r="1121" spans="2:2">
      <c r="B1121" s="30"/>
    </row>
    <row r="1122" spans="2:2">
      <c r="B1122" s="30"/>
    </row>
    <row r="1123" spans="2:2">
      <c r="B1123" s="30"/>
    </row>
    <row r="1124" spans="2:2">
      <c r="B1124" s="30"/>
    </row>
    <row r="1125" spans="2:2">
      <c r="B1125" s="30"/>
    </row>
    <row r="1126" spans="2:2">
      <c r="B1126" s="30"/>
    </row>
    <row r="1127" spans="2:2">
      <c r="B1127" s="30"/>
    </row>
    <row r="1128" spans="2:2">
      <c r="B1128" s="30"/>
    </row>
    <row r="1129" spans="2:2">
      <c r="B1129" s="30"/>
    </row>
    <row r="1130" spans="2:2">
      <c r="B1130" s="30"/>
    </row>
    <row r="1131" spans="2:2">
      <c r="B1131" s="30"/>
    </row>
    <row r="1132" spans="2:2">
      <c r="B1132" s="30"/>
    </row>
    <row r="1133" spans="2:2">
      <c r="B1133" s="30"/>
    </row>
    <row r="1134" spans="2:2">
      <c r="B1134" s="30"/>
    </row>
    <row r="1135" spans="2:2">
      <c r="B1135" s="30"/>
    </row>
    <row r="1136" spans="2:2">
      <c r="B1136" s="30"/>
    </row>
    <row r="1137" spans="2:2">
      <c r="B1137" s="30"/>
    </row>
    <row r="1138" spans="2:2">
      <c r="B1138" s="30"/>
    </row>
    <row r="1139" spans="2:2">
      <c r="B1139" s="30"/>
    </row>
    <row r="1140" spans="2:2">
      <c r="B1140" s="30"/>
    </row>
    <row r="1141" spans="2:2">
      <c r="B1141" s="30"/>
    </row>
    <row r="1142" spans="2:2">
      <c r="B1142" s="30"/>
    </row>
    <row r="1143" spans="2:2">
      <c r="B1143" s="30"/>
    </row>
    <row r="1144" spans="2:2">
      <c r="B1144" s="30"/>
    </row>
    <row r="1145" spans="2:2">
      <c r="B1145" s="30"/>
    </row>
    <row r="1146" spans="2:2">
      <c r="B1146" s="30"/>
    </row>
    <row r="1147" spans="2:2">
      <c r="B1147" s="30"/>
    </row>
    <row r="1148" spans="2:2">
      <c r="B1148" s="30"/>
    </row>
    <row r="1149" spans="2:2">
      <c r="B1149" s="30"/>
    </row>
    <row r="1150" spans="2:2">
      <c r="B1150" s="30"/>
    </row>
    <row r="1151" spans="2:2">
      <c r="B1151" s="30"/>
    </row>
    <row r="1152" spans="2:2">
      <c r="B1152" s="30"/>
    </row>
    <row r="1153" spans="2:2">
      <c r="B1153" s="30"/>
    </row>
    <row r="1154" spans="2:2">
      <c r="B1154" s="30"/>
    </row>
    <row r="1155" spans="2:2">
      <c r="B1155" s="30"/>
    </row>
    <row r="1156" spans="2:2">
      <c r="B1156" s="30"/>
    </row>
    <row r="1157" spans="2:2">
      <c r="B1157" s="30"/>
    </row>
    <row r="1158" spans="2:2">
      <c r="B1158" s="30"/>
    </row>
    <row r="1159" spans="2:2">
      <c r="B1159" s="30"/>
    </row>
    <row r="1160" spans="2:2">
      <c r="B1160" s="30"/>
    </row>
    <row r="1161" spans="2:2">
      <c r="B1161" s="30"/>
    </row>
    <row r="1162" spans="2:2">
      <c r="B1162" s="30"/>
    </row>
    <row r="1163" spans="2:2">
      <c r="B1163" s="30"/>
    </row>
    <row r="1164" spans="2:2">
      <c r="B1164" s="30"/>
    </row>
    <row r="1165" spans="2:2">
      <c r="B1165" s="30"/>
    </row>
    <row r="1166" spans="2:2">
      <c r="B1166" s="30"/>
    </row>
    <row r="1167" spans="2:2">
      <c r="B1167" s="30"/>
    </row>
    <row r="1168" spans="2:2">
      <c r="B1168" s="30"/>
    </row>
    <row r="1169" spans="2:2">
      <c r="B1169" s="30"/>
    </row>
    <row r="1170" spans="2:2">
      <c r="B1170" s="30"/>
    </row>
    <row r="1171" spans="2:2">
      <c r="B1171" s="30"/>
    </row>
    <row r="1172" spans="2:2">
      <c r="B1172" s="30"/>
    </row>
    <row r="1173" spans="2:2">
      <c r="B1173" s="30"/>
    </row>
    <row r="1174" spans="2:2">
      <c r="B1174" s="30"/>
    </row>
    <row r="1175" spans="2:2">
      <c r="B1175" s="30"/>
    </row>
    <row r="1176" spans="2:2">
      <c r="B1176" s="30"/>
    </row>
    <row r="1177" spans="2:2">
      <c r="B1177" s="30"/>
    </row>
    <row r="1178" spans="2:2">
      <c r="B1178" s="30"/>
    </row>
    <row r="1179" spans="2:2">
      <c r="B1179" s="30"/>
    </row>
    <row r="1180" spans="2:2">
      <c r="B1180" s="30"/>
    </row>
    <row r="1181" spans="2:2">
      <c r="B1181" s="30"/>
    </row>
    <row r="1182" spans="2:2">
      <c r="B1182" s="30"/>
    </row>
    <row r="1183" spans="2:2">
      <c r="B1183" s="30"/>
    </row>
    <row r="1184" spans="2:2">
      <c r="B1184" s="30"/>
    </row>
    <row r="1185" spans="2:2">
      <c r="B1185" s="30"/>
    </row>
    <row r="1186" spans="2:2">
      <c r="B1186" s="30"/>
    </row>
    <row r="1187" spans="2:2">
      <c r="B1187" s="30"/>
    </row>
    <row r="1188" spans="2:2">
      <c r="B1188" s="30"/>
    </row>
    <row r="1189" spans="2:2">
      <c r="B1189" s="30"/>
    </row>
    <row r="1190" spans="2:2">
      <c r="B1190" s="30"/>
    </row>
    <row r="1191" spans="2:2">
      <c r="B1191" s="30"/>
    </row>
    <row r="1192" spans="2:2">
      <c r="B1192" s="30"/>
    </row>
    <row r="1193" spans="2:2">
      <c r="B1193" s="30"/>
    </row>
    <row r="1194" spans="2:2">
      <c r="B1194" s="30"/>
    </row>
    <row r="1195" spans="2:2">
      <c r="B1195" s="30"/>
    </row>
    <row r="1196" spans="2:2">
      <c r="B1196" s="30"/>
    </row>
    <row r="1197" spans="2:2">
      <c r="B1197" s="30"/>
    </row>
    <row r="1198" spans="2:2">
      <c r="B1198" s="30"/>
    </row>
    <row r="1199" spans="2:2">
      <c r="B1199" s="30"/>
    </row>
    <row r="1200" spans="2:2">
      <c r="B1200" s="30"/>
    </row>
    <row r="1201" spans="2:2">
      <c r="B1201" s="30"/>
    </row>
    <row r="1202" spans="2:2">
      <c r="B1202" s="30"/>
    </row>
    <row r="1203" spans="2:2">
      <c r="B1203" s="30"/>
    </row>
    <row r="1204" spans="2:2">
      <c r="B1204" s="30"/>
    </row>
    <row r="1205" spans="2:2">
      <c r="B1205" s="30"/>
    </row>
    <row r="1206" spans="2:2">
      <c r="B1206" s="30"/>
    </row>
    <row r="1207" spans="2:2">
      <c r="B1207" s="30"/>
    </row>
    <row r="1208" spans="2:2">
      <c r="B1208" s="30"/>
    </row>
    <row r="1209" spans="2:2">
      <c r="B1209" s="30"/>
    </row>
    <row r="1210" spans="2:2">
      <c r="B1210" s="30"/>
    </row>
    <row r="1211" spans="2:2">
      <c r="B1211" s="30"/>
    </row>
    <row r="1212" spans="2:2">
      <c r="B1212" s="30"/>
    </row>
    <row r="1213" spans="2:2">
      <c r="B1213" s="30"/>
    </row>
    <row r="1214" spans="2:2">
      <c r="B1214" s="30"/>
    </row>
    <row r="1215" spans="2:2">
      <c r="B1215" s="30"/>
    </row>
    <row r="1216" spans="2:2">
      <c r="B1216" s="30"/>
    </row>
    <row r="1217" spans="2:2">
      <c r="B1217" s="30"/>
    </row>
    <row r="1218" spans="2:2">
      <c r="B1218" s="30"/>
    </row>
    <row r="1219" spans="2:2">
      <c r="B1219" s="30"/>
    </row>
    <row r="1220" spans="2:2">
      <c r="B1220" s="30"/>
    </row>
    <row r="1221" spans="2:2">
      <c r="B1221" s="30"/>
    </row>
    <row r="1222" spans="2:2">
      <c r="B1222" s="30"/>
    </row>
    <row r="1223" spans="2:2">
      <c r="B1223" s="30"/>
    </row>
    <row r="1224" spans="2:2">
      <c r="B1224" s="30"/>
    </row>
    <row r="1225" spans="2:2">
      <c r="B1225" s="30"/>
    </row>
    <row r="1226" spans="2:2">
      <c r="B1226" s="30"/>
    </row>
    <row r="1227" spans="2:2">
      <c r="B1227" s="30"/>
    </row>
    <row r="1228" spans="2:2">
      <c r="B1228" s="30"/>
    </row>
    <row r="1229" spans="2:2">
      <c r="B1229" s="30"/>
    </row>
    <row r="1230" spans="2:2">
      <c r="B1230" s="30"/>
    </row>
    <row r="1231" spans="2:2">
      <c r="B1231" s="30"/>
    </row>
    <row r="1232" spans="2:2">
      <c r="B1232" s="30"/>
    </row>
    <row r="1233" spans="2:2">
      <c r="B1233" s="30"/>
    </row>
    <row r="1234" spans="2:2">
      <c r="B1234" s="30"/>
    </row>
    <row r="1235" spans="2:2">
      <c r="B1235" s="30"/>
    </row>
    <row r="1236" spans="2:2">
      <c r="B1236" s="30"/>
    </row>
    <row r="1237" spans="2:2">
      <c r="B1237" s="30"/>
    </row>
    <row r="1238" spans="2:2">
      <c r="B1238" s="30"/>
    </row>
    <row r="1239" spans="2:2">
      <c r="B1239" s="30"/>
    </row>
    <row r="1240" spans="2:2">
      <c r="B1240" s="30"/>
    </row>
    <row r="1241" spans="2:2">
      <c r="B1241" s="30"/>
    </row>
    <row r="1242" spans="2:2">
      <c r="B1242" s="30"/>
    </row>
    <row r="1243" spans="2:2">
      <c r="B1243" s="30"/>
    </row>
    <row r="1244" spans="2:2">
      <c r="B1244" s="30"/>
    </row>
    <row r="1245" spans="2:2">
      <c r="B1245" s="30"/>
    </row>
    <row r="1246" spans="2:2">
      <c r="B1246" s="30"/>
    </row>
    <row r="1247" spans="2:2">
      <c r="B1247" s="30"/>
    </row>
    <row r="1248" spans="2:2">
      <c r="B1248" s="30"/>
    </row>
    <row r="1249" spans="2:7">
      <c r="B1249" s="30"/>
    </row>
    <row r="1250" spans="2:7">
      <c r="B1250" s="30"/>
    </row>
    <row r="1251" spans="2:7">
      <c r="B1251" s="30"/>
    </row>
    <row r="1252" spans="2:7">
      <c r="B1252" s="30"/>
    </row>
    <row r="1253" spans="2:7">
      <c r="B1253" s="30"/>
    </row>
    <row r="1254" spans="2:7">
      <c r="B1254" s="30"/>
    </row>
    <row r="1255" spans="2:7">
      <c r="B1255" s="30"/>
    </row>
    <row r="1256" spans="2:7">
      <c r="B1256" s="30"/>
    </row>
    <row r="1257" spans="2:7">
      <c r="B1257" s="30"/>
    </row>
    <row r="1258" spans="2:7">
      <c r="B1258" s="30"/>
    </row>
    <row r="1259" spans="2:7">
      <c r="B1259" s="30"/>
    </row>
    <row r="1260" spans="2:7">
      <c r="B1260" s="30"/>
      <c r="G1260" s="30"/>
    </row>
    <row r="1261" spans="2:7">
      <c r="B1261" s="30"/>
      <c r="G1261" s="30"/>
    </row>
    <row r="1262" spans="2:7">
      <c r="B1262" s="30"/>
      <c r="G1262" s="30"/>
    </row>
    <row r="1263" spans="2:7">
      <c r="B1263" s="30"/>
      <c r="G1263" s="30"/>
    </row>
    <row r="1264" spans="2:7">
      <c r="B1264" s="30"/>
      <c r="G1264" s="30"/>
    </row>
    <row r="1265" spans="2:7">
      <c r="B1265" s="30"/>
      <c r="G1265" s="30"/>
    </row>
    <row r="1266" spans="2:7">
      <c r="B1266" s="30"/>
      <c r="G1266" s="30"/>
    </row>
    <row r="1267" spans="2:7">
      <c r="B1267" s="30"/>
      <c r="G1267" s="30"/>
    </row>
    <row r="1268" spans="2:7">
      <c r="B1268" s="30"/>
      <c r="G1268" s="30"/>
    </row>
    <row r="1269" spans="2:7">
      <c r="B1269" s="30"/>
      <c r="G1269" s="30"/>
    </row>
    <row r="1270" spans="2:7">
      <c r="B1270" s="30"/>
      <c r="G1270" s="30"/>
    </row>
    <row r="1271" spans="2:7">
      <c r="B1271" s="30"/>
      <c r="G1271" s="30"/>
    </row>
    <row r="1272" spans="2:7">
      <c r="B1272" s="30"/>
    </row>
    <row r="1273" spans="2:7">
      <c r="B1273" s="30"/>
    </row>
    <row r="1274" spans="2:7">
      <c r="B1274" s="30"/>
    </row>
    <row r="1275" spans="2:7">
      <c r="B1275" s="30"/>
    </row>
    <row r="1276" spans="2:7">
      <c r="B1276" s="30"/>
    </row>
    <row r="1277" spans="2:7">
      <c r="B1277" s="30"/>
    </row>
    <row r="1278" spans="2:7">
      <c r="B1278" s="30"/>
    </row>
    <row r="1279" spans="2:7">
      <c r="B1279" s="30"/>
    </row>
    <row r="1280" spans="2:7">
      <c r="B1280" s="30"/>
    </row>
    <row r="1281" spans="2:2">
      <c r="B1281" s="30"/>
    </row>
    <row r="1282" spans="2:2">
      <c r="B1282" s="30"/>
    </row>
    <row r="1283" spans="2:2">
      <c r="B1283" s="30"/>
    </row>
    <row r="1284" spans="2:2">
      <c r="B1284" s="30"/>
    </row>
    <row r="1285" spans="2:2">
      <c r="B1285" s="30"/>
    </row>
    <row r="1286" spans="2:2">
      <c r="B1286" s="30"/>
    </row>
    <row r="1287" spans="2:2">
      <c r="B1287" s="30"/>
    </row>
    <row r="1288" spans="2:2">
      <c r="B1288" s="30"/>
    </row>
    <row r="1289" spans="2:2">
      <c r="B1289" s="30"/>
    </row>
    <row r="1290" spans="2:2">
      <c r="B1290" s="30"/>
    </row>
    <row r="1291" spans="2:2">
      <c r="B1291" s="30"/>
    </row>
    <row r="1292" spans="2:2">
      <c r="B1292" s="30"/>
    </row>
    <row r="1293" spans="2:2">
      <c r="B1293" s="30"/>
    </row>
    <row r="1294" spans="2:2">
      <c r="B1294" s="30"/>
    </row>
    <row r="1295" spans="2:2">
      <c r="B1295" s="30"/>
    </row>
    <row r="1296" spans="2:2">
      <c r="B1296" s="30"/>
    </row>
    <row r="1297" spans="2:2">
      <c r="B1297" s="30"/>
    </row>
    <row r="1298" spans="2:2">
      <c r="B1298" s="30"/>
    </row>
    <row r="1299" spans="2:2">
      <c r="B1299" s="30"/>
    </row>
    <row r="1300" spans="2:2">
      <c r="B1300" s="30"/>
    </row>
    <row r="1301" spans="2:2">
      <c r="B1301" s="30"/>
    </row>
    <row r="1302" spans="2:2">
      <c r="B1302" s="30"/>
    </row>
    <row r="1303" spans="2:2">
      <c r="B1303" s="30"/>
    </row>
    <row r="1304" spans="2:2">
      <c r="B1304" s="30"/>
    </row>
    <row r="1305" spans="2:2">
      <c r="B1305" s="30"/>
    </row>
    <row r="1306" spans="2:2">
      <c r="B1306" s="30"/>
    </row>
    <row r="1307" spans="2:2">
      <c r="B1307" s="30"/>
    </row>
    <row r="1308" spans="2:2">
      <c r="B1308" s="30"/>
    </row>
    <row r="1309" spans="2:2">
      <c r="B1309" s="30"/>
    </row>
    <row r="1310" spans="2:2">
      <c r="B1310" s="30"/>
    </row>
    <row r="1311" spans="2:2">
      <c r="B1311" s="30"/>
    </row>
    <row r="1312" spans="2:2">
      <c r="B1312" s="30"/>
    </row>
    <row r="1313" spans="2:2">
      <c r="B1313" s="30"/>
    </row>
    <row r="1314" spans="2:2">
      <c r="B1314" s="30"/>
    </row>
    <row r="1315" spans="2:2">
      <c r="B1315" s="30"/>
    </row>
    <row r="1316" spans="2:2">
      <c r="B1316" s="30"/>
    </row>
    <row r="1317" spans="2:2">
      <c r="B1317" s="30"/>
    </row>
    <row r="1318" spans="2:2">
      <c r="B1318" s="30"/>
    </row>
    <row r="1319" spans="2:2">
      <c r="B1319" s="30"/>
    </row>
    <row r="1320" spans="2:2">
      <c r="B1320" s="30"/>
    </row>
    <row r="1321" spans="2:2">
      <c r="B1321" s="30"/>
    </row>
    <row r="1322" spans="2:2">
      <c r="B1322" s="30"/>
    </row>
    <row r="1323" spans="2:2">
      <c r="B1323" s="30"/>
    </row>
    <row r="1324" spans="2:2">
      <c r="B1324" s="30"/>
    </row>
    <row r="1325" spans="2:2">
      <c r="B1325" s="30"/>
    </row>
    <row r="1326" spans="2:2">
      <c r="B1326" s="30"/>
    </row>
    <row r="1327" spans="2:2">
      <c r="B1327" s="30"/>
    </row>
    <row r="1328" spans="2:2">
      <c r="B1328" s="30"/>
    </row>
    <row r="1329" spans="2:2">
      <c r="B1329" s="30"/>
    </row>
    <row r="1330" spans="2:2">
      <c r="B1330" s="30"/>
    </row>
    <row r="1331" spans="2:2">
      <c r="B1331" s="30"/>
    </row>
    <row r="1332" spans="2:2">
      <c r="B1332" s="30"/>
    </row>
    <row r="1333" spans="2:2">
      <c r="B1333" s="30"/>
    </row>
    <row r="1334" spans="2:2">
      <c r="B1334" s="30"/>
    </row>
    <row r="1335" spans="2:2">
      <c r="B1335" s="30"/>
    </row>
    <row r="1336" spans="2:2">
      <c r="B1336" s="30"/>
    </row>
    <row r="1337" spans="2:2">
      <c r="B1337" s="30"/>
    </row>
    <row r="1338" spans="2:2">
      <c r="B1338" s="30"/>
    </row>
    <row r="1339" spans="2:2">
      <c r="B1339" s="30"/>
    </row>
    <row r="1340" spans="2:2">
      <c r="B1340" s="30"/>
    </row>
    <row r="1341" spans="2:2">
      <c r="B1341" s="30"/>
    </row>
    <row r="1342" spans="2:2">
      <c r="B1342" s="30"/>
    </row>
    <row r="1343" spans="2:2">
      <c r="B1343" s="30"/>
    </row>
    <row r="1344" spans="2:2">
      <c r="B1344" s="30"/>
    </row>
    <row r="1345" spans="2:2">
      <c r="B1345" s="30"/>
    </row>
    <row r="1346" spans="2:2">
      <c r="B1346" s="30"/>
    </row>
    <row r="1347" spans="2:2">
      <c r="B1347" s="30"/>
    </row>
    <row r="1348" spans="2:2">
      <c r="B1348" s="30"/>
    </row>
    <row r="1349" spans="2:2">
      <c r="B1349" s="30"/>
    </row>
    <row r="1350" spans="2:2">
      <c r="B1350" s="30"/>
    </row>
    <row r="1351" spans="2:2">
      <c r="B1351" s="30"/>
    </row>
    <row r="1352" spans="2:2">
      <c r="B1352" s="30"/>
    </row>
    <row r="1353" spans="2:2">
      <c r="B1353" s="30"/>
    </row>
    <row r="1354" spans="2:2">
      <c r="B1354" s="30"/>
    </row>
    <row r="1355" spans="2:2">
      <c r="B1355" s="30"/>
    </row>
    <row r="1356" spans="2:2">
      <c r="B1356" s="30"/>
    </row>
    <row r="1357" spans="2:2">
      <c r="B1357" s="30"/>
    </row>
    <row r="1358" spans="2:2">
      <c r="B1358" s="30"/>
    </row>
    <row r="1359" spans="2:2">
      <c r="B1359" s="30"/>
    </row>
    <row r="1360" spans="2:2">
      <c r="B1360" s="30"/>
    </row>
    <row r="1361" spans="2:7">
      <c r="B1361" s="30"/>
    </row>
    <row r="1362" spans="2:7">
      <c r="B1362" s="30"/>
    </row>
    <row r="1363" spans="2:7">
      <c r="B1363" s="30"/>
    </row>
    <row r="1364" spans="2:7">
      <c r="B1364" s="30"/>
    </row>
    <row r="1365" spans="2:7">
      <c r="B1365" s="30"/>
    </row>
    <row r="1366" spans="2:7">
      <c r="B1366" s="30"/>
    </row>
    <row r="1367" spans="2:7">
      <c r="B1367" s="30"/>
    </row>
    <row r="1368" spans="2:7">
      <c r="B1368" s="30"/>
    </row>
    <row r="1369" spans="2:7">
      <c r="B1369" s="30"/>
    </row>
    <row r="1370" spans="2:7">
      <c r="B1370" s="30"/>
    </row>
    <row r="1371" spans="2:7">
      <c r="B1371" s="30"/>
      <c r="G1371" s="30"/>
    </row>
    <row r="1372" spans="2:7">
      <c r="B1372" s="30"/>
      <c r="G1372" s="30"/>
    </row>
    <row r="1373" spans="2:7">
      <c r="B1373" s="30"/>
      <c r="G1373" s="30"/>
    </row>
    <row r="1374" spans="2:7">
      <c r="B1374" s="30"/>
      <c r="G1374" s="30"/>
    </row>
    <row r="1375" spans="2:7">
      <c r="B1375" s="30"/>
      <c r="G1375" s="30"/>
    </row>
    <row r="1376" spans="2:7">
      <c r="B1376" s="30"/>
      <c r="G1376" s="30"/>
    </row>
    <row r="1377" spans="2:2">
      <c r="B1377" s="30"/>
    </row>
    <row r="1378" spans="2:2">
      <c r="B1378" s="30"/>
    </row>
    <row r="1379" spans="2:2">
      <c r="B1379" s="30"/>
    </row>
    <row r="1380" spans="2:2">
      <c r="B1380" s="30"/>
    </row>
    <row r="1381" spans="2:2">
      <c r="B1381" s="30"/>
    </row>
    <row r="1382" spans="2:2">
      <c r="B1382" s="30"/>
    </row>
    <row r="1383" spans="2:2">
      <c r="B1383" s="30"/>
    </row>
    <row r="1384" spans="2:2">
      <c r="B1384" s="30"/>
    </row>
    <row r="1385" spans="2:2">
      <c r="B1385" s="30"/>
    </row>
    <row r="1386" spans="2:2">
      <c r="B1386" s="30"/>
    </row>
    <row r="1387" spans="2:2">
      <c r="B1387" s="30"/>
    </row>
    <row r="1388" spans="2:2">
      <c r="B1388" s="30"/>
    </row>
    <row r="1389" spans="2:2">
      <c r="B1389" s="30"/>
    </row>
    <row r="1390" spans="2:2">
      <c r="B1390" s="30"/>
    </row>
    <row r="1391" spans="2:2">
      <c r="B1391" s="30"/>
    </row>
    <row r="1392" spans="2:2">
      <c r="B1392" s="30"/>
    </row>
    <row r="1393" spans="2:2">
      <c r="B1393" s="30"/>
    </row>
    <row r="1394" spans="2:2">
      <c r="B1394" s="30"/>
    </row>
    <row r="1395" spans="2:2">
      <c r="B1395" s="30"/>
    </row>
    <row r="1396" spans="2:2">
      <c r="B1396" s="30"/>
    </row>
    <row r="1397" spans="2:2">
      <c r="B1397" s="30"/>
    </row>
    <row r="1398" spans="2:2">
      <c r="B1398" s="30"/>
    </row>
    <row r="1399" spans="2:2">
      <c r="B1399" s="30"/>
    </row>
    <row r="1400" spans="2:2">
      <c r="B1400" s="30"/>
    </row>
    <row r="1401" spans="2:2">
      <c r="B1401" s="30"/>
    </row>
    <row r="1402" spans="2:2">
      <c r="B1402" s="30"/>
    </row>
    <row r="1403" spans="2:2">
      <c r="B1403" s="30"/>
    </row>
    <row r="1404" spans="2:2">
      <c r="B1404" s="30"/>
    </row>
    <row r="1405" spans="2:2">
      <c r="B1405" s="30"/>
    </row>
    <row r="1406" spans="2:2">
      <c r="B1406" s="30"/>
    </row>
    <row r="1407" spans="2:2">
      <c r="B1407" s="30"/>
    </row>
    <row r="1408" spans="2:2">
      <c r="B1408" s="30"/>
    </row>
    <row r="1409" spans="2:2">
      <c r="B1409" s="30"/>
    </row>
    <row r="1410" spans="2:2">
      <c r="B1410" s="30"/>
    </row>
    <row r="1411" spans="2:2">
      <c r="B1411" s="30"/>
    </row>
    <row r="1412" spans="2:2">
      <c r="B1412" s="30"/>
    </row>
    <row r="1413" spans="2:2">
      <c r="B1413" s="30"/>
    </row>
    <row r="1414" spans="2:2">
      <c r="B1414" s="30"/>
    </row>
    <row r="1415" spans="2:2">
      <c r="B1415" s="30"/>
    </row>
    <row r="1416" spans="2:2">
      <c r="B1416" s="30"/>
    </row>
    <row r="1417" spans="2:2">
      <c r="B1417" s="30"/>
    </row>
    <row r="1418" spans="2:2">
      <c r="B1418" s="30"/>
    </row>
    <row r="1419" spans="2:2">
      <c r="B1419" s="30"/>
    </row>
    <row r="1420" spans="2:2">
      <c r="B1420" s="30"/>
    </row>
    <row r="1421" spans="2:2">
      <c r="B1421" s="30"/>
    </row>
    <row r="1422" spans="2:2">
      <c r="B1422" s="30"/>
    </row>
    <row r="1423" spans="2:2">
      <c r="B1423" s="30"/>
    </row>
    <row r="1424" spans="2:2">
      <c r="B1424" s="30"/>
    </row>
    <row r="1425" spans="2:2">
      <c r="B1425" s="30"/>
    </row>
    <row r="1426" spans="2:2">
      <c r="B1426" s="30"/>
    </row>
    <row r="1427" spans="2:2">
      <c r="B1427" s="30"/>
    </row>
    <row r="1428" spans="2:2">
      <c r="B1428" s="30"/>
    </row>
    <row r="1429" spans="2:2">
      <c r="B1429" s="30"/>
    </row>
    <row r="1430" spans="2:2">
      <c r="B1430" s="30"/>
    </row>
    <row r="1431" spans="2:2">
      <c r="B1431" s="30"/>
    </row>
    <row r="1432" spans="2:2">
      <c r="B1432" s="30"/>
    </row>
    <row r="1433" spans="2:2">
      <c r="B1433" s="30"/>
    </row>
    <row r="1434" spans="2:2">
      <c r="B1434" s="30"/>
    </row>
    <row r="1435" spans="2:2">
      <c r="B1435" s="30"/>
    </row>
    <row r="1436" spans="2:2">
      <c r="B1436" s="30"/>
    </row>
    <row r="1437" spans="2:2">
      <c r="B1437" s="30"/>
    </row>
    <row r="1438" spans="2:2">
      <c r="B1438" s="30"/>
    </row>
    <row r="1439" spans="2:2">
      <c r="B1439" s="30"/>
    </row>
    <row r="1440" spans="2:2">
      <c r="B1440" s="30"/>
    </row>
    <row r="1441" spans="2:2">
      <c r="B1441" s="30"/>
    </row>
    <row r="1442" spans="2:2">
      <c r="B1442" s="30"/>
    </row>
    <row r="1443" spans="2:2">
      <c r="B1443" s="30"/>
    </row>
    <row r="1444" spans="2:2">
      <c r="B1444" s="30"/>
    </row>
    <row r="1445" spans="2:2">
      <c r="B1445" s="30"/>
    </row>
    <row r="1446" spans="2:2">
      <c r="B1446" s="30"/>
    </row>
    <row r="1447" spans="2:2">
      <c r="B1447" s="30"/>
    </row>
    <row r="1448" spans="2:2">
      <c r="B1448" s="30"/>
    </row>
    <row r="1449" spans="2:2">
      <c r="B1449" s="30"/>
    </row>
    <row r="1450" spans="2:2">
      <c r="B1450" s="30"/>
    </row>
    <row r="1451" spans="2:2">
      <c r="B1451" s="30"/>
    </row>
    <row r="1452" spans="2:2">
      <c r="B1452" s="30"/>
    </row>
    <row r="1453" spans="2:2">
      <c r="B1453" s="30"/>
    </row>
    <row r="1454" spans="2:2">
      <c r="B1454" s="30"/>
    </row>
    <row r="1455" spans="2:2">
      <c r="B1455" s="30"/>
    </row>
    <row r="1456" spans="2:2">
      <c r="B1456" s="30"/>
    </row>
    <row r="1457" spans="2:7">
      <c r="B1457" s="30"/>
    </row>
    <row r="1458" spans="2:7">
      <c r="B1458" s="30"/>
    </row>
    <row r="1459" spans="2:7">
      <c r="B1459" s="30"/>
    </row>
    <row r="1460" spans="2:7">
      <c r="B1460" s="30"/>
    </row>
    <row r="1461" spans="2:7">
      <c r="B1461" s="30"/>
      <c r="G1461" s="30"/>
    </row>
    <row r="1462" spans="2:7">
      <c r="B1462" s="30"/>
      <c r="G1462" s="30"/>
    </row>
    <row r="1463" spans="2:7">
      <c r="B1463" s="30"/>
      <c r="G1463" s="30"/>
    </row>
    <row r="1464" spans="2:7">
      <c r="B1464" s="30"/>
      <c r="G1464" s="30"/>
    </row>
    <row r="1465" spans="2:7">
      <c r="B1465" s="30"/>
      <c r="G1465" s="30"/>
    </row>
    <row r="1466" spans="2:7">
      <c r="B1466" s="30"/>
      <c r="G1466" s="30"/>
    </row>
    <row r="1467" spans="2:7">
      <c r="B1467" s="30"/>
      <c r="G1467" s="30"/>
    </row>
    <row r="1468" spans="2:7">
      <c r="B1468" s="30"/>
      <c r="G1468" s="30"/>
    </row>
    <row r="1469" spans="2:7">
      <c r="B1469" s="30"/>
      <c r="G1469" s="30"/>
    </row>
    <row r="1470" spans="2:7">
      <c r="B1470" s="30"/>
    </row>
    <row r="1471" spans="2:7">
      <c r="B1471" s="30"/>
    </row>
    <row r="1472" spans="2:7">
      <c r="B1472" s="30"/>
    </row>
    <row r="1473" spans="2:2">
      <c r="B1473" s="30"/>
    </row>
    <row r="1474" spans="2:2">
      <c r="B1474" s="30"/>
    </row>
    <row r="1475" spans="2:2">
      <c r="B1475" s="30"/>
    </row>
    <row r="1476" spans="2:2">
      <c r="B1476" s="30"/>
    </row>
    <row r="1477" spans="2:2">
      <c r="B1477" s="30"/>
    </row>
    <row r="1478" spans="2:2">
      <c r="B1478" s="30"/>
    </row>
    <row r="1479" spans="2:2">
      <c r="B1479" s="30"/>
    </row>
    <row r="1480" spans="2:2">
      <c r="B1480" s="30"/>
    </row>
    <row r="1481" spans="2:2">
      <c r="B1481" s="30"/>
    </row>
    <row r="1482" spans="2:2">
      <c r="B1482" s="30"/>
    </row>
    <row r="1483" spans="2:2">
      <c r="B1483" s="30"/>
    </row>
    <row r="1484" spans="2:2">
      <c r="B1484" s="30"/>
    </row>
    <row r="1485" spans="2:2">
      <c r="B1485" s="30"/>
    </row>
    <row r="1486" spans="2:2">
      <c r="B1486" s="30"/>
    </row>
    <row r="1487" spans="2:2">
      <c r="B1487" s="30"/>
    </row>
    <row r="1488" spans="2:2">
      <c r="B1488" s="30"/>
    </row>
    <row r="1489" spans="2:2">
      <c r="B1489" s="30"/>
    </row>
    <row r="1490" spans="2:2">
      <c r="B1490" s="30"/>
    </row>
    <row r="1491" spans="2:2">
      <c r="B1491" s="30"/>
    </row>
    <row r="1492" spans="2:2">
      <c r="B1492" s="30"/>
    </row>
    <row r="1493" spans="2:2">
      <c r="B1493" s="30"/>
    </row>
    <row r="1494" spans="2:2">
      <c r="B1494" s="30"/>
    </row>
    <row r="1495" spans="2:2">
      <c r="B1495" s="30"/>
    </row>
    <row r="1496" spans="2:2">
      <c r="B1496" s="30"/>
    </row>
    <row r="1497" spans="2:2">
      <c r="B1497" s="30"/>
    </row>
    <row r="1498" spans="2:2">
      <c r="B1498" s="30"/>
    </row>
    <row r="1499" spans="2:2">
      <c r="B1499" s="30"/>
    </row>
    <row r="1500" spans="2:2">
      <c r="B1500" s="30"/>
    </row>
    <row r="1501" spans="2:2">
      <c r="B1501" s="30"/>
    </row>
    <row r="1502" spans="2:2">
      <c r="B1502" s="30"/>
    </row>
    <row r="1503" spans="2:2">
      <c r="B1503" s="30"/>
    </row>
    <row r="1504" spans="2:2">
      <c r="B1504" s="30"/>
    </row>
    <row r="1505" spans="2:2">
      <c r="B1505" s="30"/>
    </row>
    <row r="1506" spans="2:2">
      <c r="B1506" s="30"/>
    </row>
    <row r="1507" spans="2:2">
      <c r="B1507" s="30"/>
    </row>
    <row r="1508" spans="2:2">
      <c r="B1508" s="30"/>
    </row>
    <row r="1509" spans="2:2">
      <c r="B1509" s="30"/>
    </row>
    <row r="1510" spans="2:2">
      <c r="B1510" s="30"/>
    </row>
    <row r="1511" spans="2:2">
      <c r="B1511" s="30"/>
    </row>
    <row r="1512" spans="2:2">
      <c r="B1512" s="30"/>
    </row>
    <row r="1513" spans="2:2">
      <c r="B1513" s="30"/>
    </row>
    <row r="1514" spans="2:2">
      <c r="B1514" s="30"/>
    </row>
    <row r="1515" spans="2:2">
      <c r="B1515" s="30"/>
    </row>
    <row r="1516" spans="2:2">
      <c r="B1516" s="30"/>
    </row>
    <row r="1517" spans="2:2">
      <c r="B1517" s="30"/>
    </row>
    <row r="1518" spans="2:2">
      <c r="B1518" s="30"/>
    </row>
    <row r="1519" spans="2:2">
      <c r="B1519" s="30"/>
    </row>
    <row r="1520" spans="2:2">
      <c r="B1520" s="30"/>
    </row>
    <row r="1521" spans="2:2">
      <c r="B1521" s="30"/>
    </row>
    <row r="1522" spans="2:2">
      <c r="B1522" s="30"/>
    </row>
    <row r="1523" spans="2:2">
      <c r="B1523" s="30"/>
    </row>
    <row r="1524" spans="2:2">
      <c r="B1524" s="30"/>
    </row>
    <row r="1525" spans="2:2">
      <c r="B1525" s="30"/>
    </row>
    <row r="1526" spans="2:2">
      <c r="B1526" s="30"/>
    </row>
    <row r="1527" spans="2:2">
      <c r="B1527" s="30"/>
    </row>
    <row r="1528" spans="2:2">
      <c r="B1528" s="30"/>
    </row>
    <row r="1529" spans="2:2">
      <c r="B1529" s="30"/>
    </row>
    <row r="1530" spans="2:2">
      <c r="B1530" s="30"/>
    </row>
    <row r="1531" spans="2:2">
      <c r="B1531" s="30"/>
    </row>
    <row r="1532" spans="2:2">
      <c r="B1532" s="30"/>
    </row>
    <row r="1533" spans="2:2">
      <c r="B1533" s="30"/>
    </row>
    <row r="1534" spans="2:2">
      <c r="B1534" s="30"/>
    </row>
    <row r="1535" spans="2:2">
      <c r="B1535" s="30"/>
    </row>
    <row r="1536" spans="2:2">
      <c r="B1536" s="30"/>
    </row>
    <row r="1537" spans="2:2">
      <c r="B1537" s="30"/>
    </row>
    <row r="1538" spans="2:2">
      <c r="B1538" s="30"/>
    </row>
    <row r="1539" spans="2:2">
      <c r="B1539" s="30"/>
    </row>
    <row r="1540" spans="2:2">
      <c r="B1540" s="30"/>
    </row>
    <row r="1541" spans="2:2">
      <c r="B1541" s="30"/>
    </row>
    <row r="1542" spans="2:2">
      <c r="B1542" s="30"/>
    </row>
    <row r="1543" spans="2:2">
      <c r="B1543" s="30"/>
    </row>
    <row r="1544" spans="2:2">
      <c r="B1544" s="30"/>
    </row>
    <row r="1545" spans="2:2">
      <c r="B1545" s="30"/>
    </row>
    <row r="1546" spans="2:2">
      <c r="B1546" s="30"/>
    </row>
    <row r="1547" spans="2:2">
      <c r="B1547" s="30"/>
    </row>
    <row r="1548" spans="2:2">
      <c r="B1548" s="30"/>
    </row>
    <row r="1549" spans="2:2">
      <c r="B1549" s="30"/>
    </row>
    <row r="1550" spans="2:2">
      <c r="B1550" s="30"/>
    </row>
    <row r="1551" spans="2:2">
      <c r="B1551" s="30"/>
    </row>
    <row r="1552" spans="2:2">
      <c r="B1552" s="30"/>
    </row>
    <row r="1553" spans="2:2">
      <c r="B1553" s="30"/>
    </row>
    <row r="1554" spans="2:2">
      <c r="B1554" s="30"/>
    </row>
    <row r="1555" spans="2:2">
      <c r="B1555" s="30"/>
    </row>
    <row r="1556" spans="2:2">
      <c r="B1556" s="30"/>
    </row>
    <row r="1557" spans="2:2">
      <c r="B1557" s="30"/>
    </row>
    <row r="1558" spans="2:2">
      <c r="B1558" s="30"/>
    </row>
    <row r="1559" spans="2:2">
      <c r="B1559" s="30"/>
    </row>
    <row r="1560" spans="2:2">
      <c r="B1560" s="30"/>
    </row>
    <row r="1561" spans="2:2">
      <c r="B1561" s="30"/>
    </row>
    <row r="1562" spans="2:2">
      <c r="B1562" s="30"/>
    </row>
    <row r="1563" spans="2:2">
      <c r="B1563" s="30"/>
    </row>
    <row r="1564" spans="2:2">
      <c r="B1564" s="30"/>
    </row>
    <row r="1565" spans="2:2">
      <c r="B1565" s="30"/>
    </row>
    <row r="1566" spans="2:2">
      <c r="B1566" s="30"/>
    </row>
    <row r="1567" spans="2:2">
      <c r="B1567" s="30"/>
    </row>
    <row r="1568" spans="2:2">
      <c r="B1568" s="30"/>
    </row>
    <row r="1569" spans="2:7">
      <c r="B1569" s="30"/>
    </row>
    <row r="1570" spans="2:7">
      <c r="B1570" s="30"/>
    </row>
    <row r="1571" spans="2:7">
      <c r="B1571" s="30"/>
    </row>
    <row r="1572" spans="2:7">
      <c r="B1572" s="30"/>
    </row>
    <row r="1573" spans="2:7">
      <c r="B1573" s="30"/>
    </row>
    <row r="1574" spans="2:7">
      <c r="B1574" s="30"/>
    </row>
    <row r="1575" spans="2:7">
      <c r="B1575" s="30"/>
    </row>
    <row r="1576" spans="2:7">
      <c r="B1576" s="30"/>
    </row>
    <row r="1577" spans="2:7">
      <c r="B1577" s="30"/>
    </row>
    <row r="1578" spans="2:7">
      <c r="B1578" s="30"/>
    </row>
    <row r="1579" spans="2:7">
      <c r="B1579" s="30"/>
    </row>
    <row r="1580" spans="2:7">
      <c r="B1580" s="30"/>
    </row>
    <row r="1581" spans="2:7">
      <c r="B1581" s="30"/>
    </row>
    <row r="1582" spans="2:7">
      <c r="B1582" s="30"/>
    </row>
    <row r="1583" spans="2:7">
      <c r="B1583" s="30"/>
    </row>
    <row r="1584" spans="2:7">
      <c r="B1584" s="30"/>
      <c r="G1584" s="30"/>
    </row>
    <row r="1585" spans="2:7">
      <c r="B1585" s="30"/>
      <c r="G1585" s="30"/>
    </row>
    <row r="1586" spans="2:7">
      <c r="B1586" s="30"/>
      <c r="G1586" s="30"/>
    </row>
    <row r="1587" spans="2:7">
      <c r="B1587" s="30"/>
      <c r="G1587" s="30"/>
    </row>
    <row r="1588" spans="2:7">
      <c r="B1588" s="30"/>
      <c r="G1588" s="30"/>
    </row>
    <row r="1589" spans="2:7">
      <c r="B1589" s="30"/>
      <c r="G1589" s="30"/>
    </row>
    <row r="1590" spans="2:7">
      <c r="B1590" s="30"/>
      <c r="G1590" s="30"/>
    </row>
    <row r="1591" spans="2:7">
      <c r="B1591" s="30"/>
      <c r="G1591" s="30"/>
    </row>
    <row r="1592" spans="2:7">
      <c r="B1592" s="30"/>
      <c r="G1592" s="30"/>
    </row>
    <row r="1593" spans="2:7">
      <c r="B1593" s="30"/>
    </row>
    <row r="1594" spans="2:7">
      <c r="B1594" s="30"/>
    </row>
    <row r="1595" spans="2:7">
      <c r="B1595" s="30"/>
    </row>
    <row r="1596" spans="2:7">
      <c r="B1596" s="30"/>
    </row>
    <row r="1597" spans="2:7">
      <c r="B1597" s="30"/>
    </row>
    <row r="1598" spans="2:7">
      <c r="B1598" s="30"/>
    </row>
    <row r="1599" spans="2:7">
      <c r="B1599" s="30"/>
    </row>
    <row r="1600" spans="2:7">
      <c r="B1600" s="30"/>
    </row>
    <row r="1601" spans="2:2">
      <c r="B1601" s="30"/>
    </row>
    <row r="1602" spans="2:2">
      <c r="B1602" s="30"/>
    </row>
    <row r="1603" spans="2:2">
      <c r="B1603" s="30"/>
    </row>
    <row r="1604" spans="2:2">
      <c r="B1604" s="30"/>
    </row>
    <row r="1605" spans="2:2">
      <c r="B1605" s="30"/>
    </row>
    <row r="1606" spans="2:2">
      <c r="B1606" s="30"/>
    </row>
    <row r="1607" spans="2:2">
      <c r="B1607" s="30"/>
    </row>
    <row r="1608" spans="2:2">
      <c r="B1608" s="30"/>
    </row>
    <row r="1609" spans="2:2">
      <c r="B1609" s="30"/>
    </row>
    <row r="1610" spans="2:2">
      <c r="B1610" s="30"/>
    </row>
    <row r="1611" spans="2:2">
      <c r="B1611" s="30"/>
    </row>
    <row r="1612" spans="2:2">
      <c r="B1612" s="30"/>
    </row>
    <row r="1613" spans="2:2">
      <c r="B1613" s="30"/>
    </row>
    <row r="1614" spans="2:2">
      <c r="B1614" s="30"/>
    </row>
    <row r="1615" spans="2:2">
      <c r="B1615" s="30"/>
    </row>
    <row r="1616" spans="2:2">
      <c r="B1616" s="30"/>
    </row>
    <row r="1617" spans="2:2">
      <c r="B1617" s="30"/>
    </row>
    <row r="1618" spans="2:2">
      <c r="B1618" s="30"/>
    </row>
    <row r="1619" spans="2:2">
      <c r="B1619" s="30"/>
    </row>
    <row r="1620" spans="2:2">
      <c r="B1620" s="30"/>
    </row>
    <row r="1621" spans="2:2">
      <c r="B1621" s="30"/>
    </row>
    <row r="1622" spans="2:2">
      <c r="B1622" s="30"/>
    </row>
    <row r="1623" spans="2:2">
      <c r="B1623" s="30"/>
    </row>
    <row r="1624" spans="2:2">
      <c r="B1624" s="30"/>
    </row>
    <row r="1625" spans="2:2">
      <c r="B1625" s="30"/>
    </row>
    <row r="1626" spans="2:2">
      <c r="B1626" s="30"/>
    </row>
    <row r="1627" spans="2:2">
      <c r="B1627" s="30"/>
    </row>
    <row r="1628" spans="2:2">
      <c r="B1628" s="30"/>
    </row>
    <row r="1629" spans="2:2">
      <c r="B1629" s="30"/>
    </row>
    <row r="1630" spans="2:2">
      <c r="B1630" s="30"/>
    </row>
    <row r="1631" spans="2:2">
      <c r="B1631" s="30"/>
    </row>
    <row r="1632" spans="2:2">
      <c r="B1632" s="30"/>
    </row>
    <row r="1633" spans="2:2">
      <c r="B1633" s="30"/>
    </row>
    <row r="1634" spans="2:2">
      <c r="B1634" s="30"/>
    </row>
    <row r="1635" spans="2:2">
      <c r="B1635" s="30"/>
    </row>
    <row r="1636" spans="2:2">
      <c r="B1636" s="30"/>
    </row>
    <row r="1637" spans="2:2">
      <c r="B1637" s="30"/>
    </row>
    <row r="1638" spans="2:2">
      <c r="B1638" s="30"/>
    </row>
    <row r="1639" spans="2:2">
      <c r="B1639" s="30"/>
    </row>
    <row r="1640" spans="2:2">
      <c r="B1640" s="30"/>
    </row>
    <row r="1641" spans="2:2">
      <c r="B1641" s="30"/>
    </row>
    <row r="1642" spans="2:2">
      <c r="B1642" s="30"/>
    </row>
    <row r="1643" spans="2:2">
      <c r="B1643" s="30"/>
    </row>
    <row r="1644" spans="2:2">
      <c r="B1644" s="30"/>
    </row>
    <row r="1645" spans="2:2">
      <c r="B1645" s="30"/>
    </row>
    <row r="1646" spans="2:2">
      <c r="B1646" s="30"/>
    </row>
    <row r="1647" spans="2:2">
      <c r="B1647" s="30"/>
    </row>
    <row r="1648" spans="2:2">
      <c r="B1648" s="30"/>
    </row>
    <row r="1649" spans="2:2">
      <c r="B1649" s="30"/>
    </row>
    <row r="1650" spans="2:2">
      <c r="B1650" s="30"/>
    </row>
    <row r="1651" spans="2:2">
      <c r="B1651" s="30"/>
    </row>
    <row r="1652" spans="2:2">
      <c r="B1652" s="30"/>
    </row>
    <row r="1653" spans="2:2">
      <c r="B1653" s="30"/>
    </row>
    <row r="1654" spans="2:2">
      <c r="B1654" s="30"/>
    </row>
    <row r="1655" spans="2:2">
      <c r="B1655" s="30"/>
    </row>
    <row r="1656" spans="2:2">
      <c r="B1656" s="30"/>
    </row>
    <row r="1657" spans="2:2">
      <c r="B1657" s="30"/>
    </row>
    <row r="1658" spans="2:2">
      <c r="B1658" s="30"/>
    </row>
    <row r="1659" spans="2:2">
      <c r="B1659" s="30"/>
    </row>
    <row r="1660" spans="2:2">
      <c r="B1660" s="30"/>
    </row>
    <row r="1661" spans="2:2">
      <c r="B1661" s="30"/>
    </row>
    <row r="1662" spans="2:2">
      <c r="B1662" s="30"/>
    </row>
    <row r="1663" spans="2:2">
      <c r="B1663" s="30"/>
    </row>
    <row r="1664" spans="2:2">
      <c r="B1664" s="30"/>
    </row>
    <row r="1665" spans="2:2">
      <c r="B1665" s="30"/>
    </row>
    <row r="1666" spans="2:2">
      <c r="B1666" s="30"/>
    </row>
    <row r="1667" spans="2:2">
      <c r="B1667" s="30"/>
    </row>
    <row r="1668" spans="2:2">
      <c r="B1668" s="30"/>
    </row>
    <row r="1669" spans="2:2">
      <c r="B1669" s="30"/>
    </row>
    <row r="1670" spans="2:2">
      <c r="B1670" s="30"/>
    </row>
    <row r="1671" spans="2:2">
      <c r="B1671" s="30"/>
    </row>
    <row r="1672" spans="2:2">
      <c r="B1672" s="30"/>
    </row>
    <row r="1673" spans="2:2">
      <c r="B1673" s="30"/>
    </row>
    <row r="1674" spans="2:2">
      <c r="B1674" s="30"/>
    </row>
    <row r="1675" spans="2:2">
      <c r="B1675" s="30"/>
    </row>
    <row r="1676" spans="2:2">
      <c r="B1676" s="30"/>
    </row>
    <row r="1677" spans="2:2">
      <c r="B1677" s="30"/>
    </row>
    <row r="1678" spans="2:2">
      <c r="B1678" s="30"/>
    </row>
    <row r="1679" spans="2:2">
      <c r="B1679" s="30"/>
    </row>
    <row r="1680" spans="2:2">
      <c r="B1680" s="30"/>
    </row>
    <row r="1681" spans="2:2">
      <c r="B1681" s="30"/>
    </row>
    <row r="1682" spans="2:2">
      <c r="B1682" s="30"/>
    </row>
    <row r="1683" spans="2:2">
      <c r="B1683" s="30"/>
    </row>
    <row r="1684" spans="2:2">
      <c r="B1684" s="30"/>
    </row>
    <row r="1685" spans="2:2">
      <c r="B1685" s="30"/>
    </row>
    <row r="1686" spans="2:2">
      <c r="B1686" s="30"/>
    </row>
    <row r="1687" spans="2:2">
      <c r="B1687" s="30"/>
    </row>
    <row r="1688" spans="2:2">
      <c r="B1688" s="30"/>
    </row>
    <row r="1689" spans="2:2">
      <c r="B1689" s="30"/>
    </row>
    <row r="1690" spans="2:2">
      <c r="B1690" s="30"/>
    </row>
    <row r="1691" spans="2:2">
      <c r="B1691" s="30"/>
    </row>
    <row r="1692" spans="2:2">
      <c r="B1692" s="30"/>
    </row>
    <row r="1693" spans="2:2">
      <c r="B1693" s="30"/>
    </row>
    <row r="1694" spans="2:2">
      <c r="B1694" s="30"/>
    </row>
    <row r="1695" spans="2:2">
      <c r="B1695" s="30"/>
    </row>
    <row r="1696" spans="2:2">
      <c r="B1696" s="30"/>
    </row>
    <row r="1697" spans="2:2">
      <c r="B1697" s="30"/>
    </row>
    <row r="1698" spans="2:2">
      <c r="B1698" s="30"/>
    </row>
    <row r="1699" spans="2:2">
      <c r="B1699" s="30"/>
    </row>
    <row r="1700" spans="2:2">
      <c r="B1700" s="30"/>
    </row>
    <row r="1701" spans="2:2">
      <c r="B1701" s="30"/>
    </row>
    <row r="1702" spans="2:2">
      <c r="B1702" s="30"/>
    </row>
    <row r="1703" spans="2:2">
      <c r="B1703" s="30"/>
    </row>
    <row r="1704" spans="2:2">
      <c r="B1704" s="30"/>
    </row>
    <row r="1705" spans="2:2">
      <c r="B1705" s="30"/>
    </row>
    <row r="1706" spans="2:2">
      <c r="B1706" s="30"/>
    </row>
    <row r="1707" spans="2:2">
      <c r="B1707" s="30"/>
    </row>
    <row r="1708" spans="2:2">
      <c r="B1708" s="30"/>
    </row>
    <row r="1709" spans="2:2">
      <c r="B1709" s="30"/>
    </row>
    <row r="1710" spans="2:2">
      <c r="B1710" s="30"/>
    </row>
    <row r="1711" spans="2:2">
      <c r="B1711" s="30"/>
    </row>
    <row r="1712" spans="2:2">
      <c r="B1712" s="30"/>
    </row>
    <row r="1713" spans="2:2">
      <c r="B1713" s="30"/>
    </row>
    <row r="1714" spans="2:2">
      <c r="B1714" s="30"/>
    </row>
    <row r="1715" spans="2:2">
      <c r="B1715" s="30"/>
    </row>
    <row r="1716" spans="2:2">
      <c r="B1716" s="30"/>
    </row>
    <row r="1717" spans="2:2">
      <c r="B1717" s="30"/>
    </row>
    <row r="1718" spans="2:2">
      <c r="B1718" s="30"/>
    </row>
    <row r="1719" spans="2:2">
      <c r="B1719" s="30"/>
    </row>
    <row r="1720" spans="2:2">
      <c r="B1720" s="30"/>
    </row>
    <row r="1721" spans="2:2">
      <c r="B1721" s="30"/>
    </row>
    <row r="1722" spans="2:2">
      <c r="B1722" s="30"/>
    </row>
    <row r="1723" spans="2:2">
      <c r="B1723" s="30"/>
    </row>
    <row r="1724" spans="2:2">
      <c r="B1724" s="30"/>
    </row>
    <row r="1725" spans="2:2">
      <c r="B1725" s="30"/>
    </row>
    <row r="1726" spans="2:2">
      <c r="B1726" s="30"/>
    </row>
    <row r="1727" spans="2:2">
      <c r="B1727" s="30"/>
    </row>
    <row r="1728" spans="2:2">
      <c r="B1728" s="30"/>
    </row>
    <row r="1729" spans="2:2">
      <c r="B1729" s="30"/>
    </row>
    <row r="1730" spans="2:2">
      <c r="B1730" s="30"/>
    </row>
    <row r="1731" spans="2:2">
      <c r="B1731" s="30"/>
    </row>
    <row r="1732" spans="2:2">
      <c r="B1732" s="30"/>
    </row>
    <row r="1733" spans="2:2">
      <c r="B1733" s="30"/>
    </row>
    <row r="1734" spans="2:2">
      <c r="B1734" s="30"/>
    </row>
    <row r="1735" spans="2:2">
      <c r="B1735" s="30"/>
    </row>
    <row r="1736" spans="2:2">
      <c r="B1736" s="30"/>
    </row>
    <row r="1737" spans="2:2">
      <c r="B1737" s="30"/>
    </row>
    <row r="1738" spans="2:2">
      <c r="B1738" s="30"/>
    </row>
    <row r="1739" spans="2:2">
      <c r="B1739" s="30"/>
    </row>
    <row r="1740" spans="2:2">
      <c r="B1740" s="30"/>
    </row>
    <row r="1741" spans="2:2">
      <c r="B1741" s="30"/>
    </row>
    <row r="1742" spans="2:2">
      <c r="B1742" s="30"/>
    </row>
    <row r="1743" spans="2:2">
      <c r="B1743" s="30"/>
    </row>
    <row r="1744" spans="2:2">
      <c r="B1744" s="30"/>
    </row>
    <row r="1745" spans="2:2">
      <c r="B1745" s="30"/>
    </row>
    <row r="1746" spans="2:2">
      <c r="B1746" s="30"/>
    </row>
    <row r="1747" spans="2:2">
      <c r="B1747" s="30"/>
    </row>
    <row r="1748" spans="2:2">
      <c r="B1748" s="30"/>
    </row>
    <row r="1749" spans="2:2">
      <c r="B1749" s="30"/>
    </row>
    <row r="1750" spans="2:2">
      <c r="B1750" s="30"/>
    </row>
    <row r="1751" spans="2:2">
      <c r="B1751" s="30"/>
    </row>
    <row r="1752" spans="2:2">
      <c r="B1752" s="30"/>
    </row>
    <row r="1753" spans="2:2">
      <c r="B1753" s="30"/>
    </row>
    <row r="1754" spans="2:2">
      <c r="B1754" s="30"/>
    </row>
    <row r="1755" spans="2:2">
      <c r="B1755" s="30"/>
    </row>
    <row r="1756" spans="2:2">
      <c r="B1756" s="30"/>
    </row>
    <row r="1757" spans="2:2">
      <c r="B1757" s="30"/>
    </row>
    <row r="1758" spans="2:2">
      <c r="B1758" s="30"/>
    </row>
    <row r="1759" spans="2:2">
      <c r="B1759" s="30"/>
    </row>
    <row r="1760" spans="2:2">
      <c r="B1760" s="30"/>
    </row>
    <row r="1761" spans="2:2">
      <c r="B1761" s="30"/>
    </row>
    <row r="1762" spans="2:2">
      <c r="B1762" s="30"/>
    </row>
    <row r="1763" spans="2:2">
      <c r="B1763" s="30"/>
    </row>
    <row r="1764" spans="2:2">
      <c r="B1764" s="30"/>
    </row>
    <row r="1765" spans="2:2">
      <c r="B1765" s="30"/>
    </row>
    <row r="1766" spans="2:2">
      <c r="B1766" s="30"/>
    </row>
    <row r="1767" spans="2:2">
      <c r="B1767" s="30"/>
    </row>
    <row r="1768" spans="2:2">
      <c r="B1768" s="30"/>
    </row>
    <row r="1769" spans="2:2">
      <c r="B1769" s="30"/>
    </row>
    <row r="1770" spans="2:2">
      <c r="B1770" s="30"/>
    </row>
    <row r="1771" spans="2:2">
      <c r="B1771" s="30"/>
    </row>
    <row r="1772" spans="2:2">
      <c r="B1772" s="30"/>
    </row>
    <row r="1773" spans="2:2">
      <c r="B1773" s="30"/>
    </row>
    <row r="1774" spans="2:2">
      <c r="B1774" s="30"/>
    </row>
    <row r="1775" spans="2:2">
      <c r="B1775" s="30"/>
    </row>
    <row r="1776" spans="2:2">
      <c r="B1776" s="30"/>
    </row>
    <row r="1777" spans="2:2">
      <c r="B1777" s="30"/>
    </row>
    <row r="1778" spans="2:2">
      <c r="B1778" s="30"/>
    </row>
    <row r="1779" spans="2:2">
      <c r="B1779" s="30"/>
    </row>
    <row r="1780" spans="2:2">
      <c r="B1780" s="30"/>
    </row>
    <row r="1781" spans="2:2">
      <c r="B1781" s="30"/>
    </row>
    <row r="1782" spans="2:2">
      <c r="B1782" s="30"/>
    </row>
    <row r="1783" spans="2:2">
      <c r="B1783" s="30"/>
    </row>
    <row r="1784" spans="2:2">
      <c r="B1784" s="30"/>
    </row>
    <row r="1785" spans="2:2">
      <c r="B1785" s="30"/>
    </row>
    <row r="1786" spans="2:2">
      <c r="B1786" s="30"/>
    </row>
    <row r="1787" spans="2:2">
      <c r="B1787" s="30"/>
    </row>
  </sheetData>
  <autoFilter ref="A4:K385">
    <filterColumn colId="0">
      <filters>
        <filter val="sáb"/>
      </filters>
    </filterColumn>
  </autoFilter>
  <conditionalFormatting sqref="I5:I1787">
    <cfRule type="cellIs" dxfId="2" priority="2" operator="equal">
      <formula>1</formula>
    </cfRule>
    <cfRule type="cellIs" dxfId="1" priority="3" operator="equal">
      <formula>1</formula>
    </cfRule>
  </conditionalFormatting>
  <conditionalFormatting sqref="J5:K1787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Sheet5!statistics</vt:lpstr>
      <vt:lpstr>Sheet5!statistics_1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terry</cp:lastModifiedBy>
  <dcterms:created xsi:type="dcterms:W3CDTF">2018-07-29T00:34:50Z</dcterms:created>
  <dcterms:modified xsi:type="dcterms:W3CDTF">2018-08-27T22:29:45Z</dcterms:modified>
</cp:coreProperties>
</file>