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trlProps/ctrlProp1.xml" ContentType="application/vnd.ms-excel.controlproperties+xml"/>
  <Override PartName="/xl/charts/chart3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tables/table1.xml" ContentType="application/vnd.openxmlformats-officedocument.spreadsheetml.table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4005" windowWidth="9720" windowHeight="4020" tabRatio="442" firstSheet="1" activeTab="1"/>
  </bookViews>
  <sheets>
    <sheet name="Chart2007 Samples" sheetId="21" state="hidden" r:id="rId1"/>
    <sheet name="DataSelection" sheetId="4" r:id="rId2"/>
    <sheet name="Line Chart" sheetId="5" r:id="rId3"/>
    <sheet name="Race Results" sheetId="20" state="hidden" r:id="rId4"/>
    <sheet name="SalesResults" sheetId="22" r:id="rId5"/>
    <sheet name="SalesResults (2)" sheetId="23" state="hidden" r:id="rId6"/>
    <sheet name="Column-Line" sheetId="6" state="hidden" r:id="rId7"/>
    <sheet name="Gantt Chart" sheetId="8" state="hidden" r:id="rId8"/>
    <sheet name="BlankCellsCharts" sheetId="7" state="hidden" r:id="rId9"/>
    <sheet name="BlankOrNA" sheetId="18" state="hidden" r:id="rId10"/>
    <sheet name="XAxisLabels" sheetId="19" state="hidden" r:id="rId11"/>
    <sheet name="ChartFilter" sheetId="12" state="hidden" r:id="rId12"/>
    <sheet name="GrowingChart" sheetId="13" state="hidden" r:id="rId13"/>
    <sheet name="CalculatorChart" sheetId="14" state="hidden" r:id="rId14"/>
    <sheet name="LinkedFrozen" sheetId="15" state="hidden" r:id="rId15"/>
    <sheet name="Dynamic" sheetId="16" state="hidden" r:id="rId16"/>
    <sheet name="TransparentColumns" sheetId="1" state="hidden" r:id="rId17"/>
    <sheet name="Form" sheetId="17" state="hidden" r:id="rId18"/>
  </sheets>
  <externalReferences>
    <externalReference r:id="rId19"/>
  </externalReferences>
  <definedNames>
    <definedName name="_xlnm._FilterDatabase" localSheetId="0" hidden="1">'Chart2007 Samples'!$B$44:$B$48</definedName>
    <definedName name="_xlnm._FilterDatabase" localSheetId="11" hidden="1">ChartFilter!$A$20:$A$26</definedName>
    <definedName name="_xlnm._FilterDatabase" localSheetId="1" hidden="1">DataSelection!$A$3:$A$7</definedName>
    <definedName name="_xlnm._FilterDatabase" localSheetId="15" hidden="1">Dynamic!$A$1:$B$5</definedName>
    <definedName name="date" localSheetId="17">OFFSET(#REF!,0,0,COUNTA(#REF!)-1,1)</definedName>
    <definedName name="Dates">OFFSET(Dynamic!$A$2,0,0,COUNTA(Dynamic!$A:$A)-1,1)</definedName>
    <definedName name="Days" localSheetId="17">Form!$H$21:$I$27</definedName>
    <definedName name="DegreeLevel" localSheetId="17">Form!$H$4:$I$6</definedName>
    <definedName name="Income" localSheetId="17">[1]Trends!$B$2:$B$25</definedName>
    <definedName name="Income" localSheetId="4">#REF!</definedName>
    <definedName name="Income" localSheetId="5">#REF!</definedName>
    <definedName name="Income">#REF!</definedName>
    <definedName name="Sales">OFFSET(Dynamic!$B$2,0,0,COUNTA(Dynamic!$B:$B)-1,1)</definedName>
  </definedNames>
  <calcPr calcId="162913"/>
</workbook>
</file>

<file path=xl/calcChain.xml><?xml version="1.0" encoding="utf-8"?>
<calcChain xmlns="http://schemas.openxmlformats.org/spreadsheetml/2006/main">
  <c r="E2" i="5" l="1"/>
  <c r="D2" i="5"/>
  <c r="F2" i="5" l="1"/>
  <c r="M7" i="23"/>
  <c r="L7" i="23"/>
  <c r="K7" i="23"/>
  <c r="J7" i="23"/>
  <c r="I7" i="23"/>
  <c r="H7" i="23"/>
  <c r="G7" i="23"/>
  <c r="F7" i="23"/>
  <c r="E7" i="23"/>
  <c r="D7" i="23"/>
  <c r="C7" i="23"/>
  <c r="B7" i="23"/>
  <c r="M7" i="22" l="1"/>
  <c r="L7" i="22"/>
  <c r="K7" i="22"/>
  <c r="J7" i="22"/>
  <c r="I7" i="22"/>
  <c r="H7" i="22"/>
  <c r="G7" i="22"/>
  <c r="F7" i="22"/>
  <c r="E7" i="22"/>
  <c r="D7" i="22"/>
  <c r="C7" i="22"/>
  <c r="B7" i="22"/>
  <c r="F2" i="8" l="1"/>
  <c r="F3" i="8"/>
  <c r="F4" i="8"/>
  <c r="F5" i="8"/>
  <c r="F6" i="8"/>
  <c r="F7" i="8"/>
  <c r="H51" i="21"/>
  <c r="G51" i="21"/>
  <c r="F51" i="21"/>
  <c r="E51" i="21"/>
  <c r="D51" i="21"/>
  <c r="C51" i="21"/>
  <c r="H50" i="21"/>
  <c r="G50" i="21"/>
  <c r="F50" i="21"/>
  <c r="E50" i="21"/>
  <c r="D50" i="21"/>
  <c r="C50" i="21"/>
  <c r="I48" i="21"/>
  <c r="I47" i="21"/>
  <c r="I46" i="21"/>
  <c r="I45" i="21"/>
  <c r="I12" i="17"/>
  <c r="G2" i="14"/>
  <c r="J4" i="14" s="1"/>
  <c r="D2" i="14"/>
  <c r="J3" i="14" s="1"/>
  <c r="E10" i="18"/>
  <c r="E6" i="18"/>
  <c r="E13" i="18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" i="13"/>
  <c r="F1" i="13" s="1"/>
  <c r="B3" i="13"/>
  <c r="B4" i="13"/>
  <c r="B5" i="13"/>
  <c r="B6" i="13"/>
  <c r="B7" i="13"/>
  <c r="B8" i="13"/>
  <c r="B9" i="13"/>
  <c r="B10" i="13"/>
  <c r="B11" i="13"/>
  <c r="B12" i="13"/>
  <c r="B13" i="13"/>
  <c r="U2" i="8"/>
  <c r="T2" i="8" s="1"/>
  <c r="U3" i="8"/>
  <c r="T3" i="8" s="1"/>
  <c r="U4" i="8"/>
  <c r="T4" i="8" s="1"/>
  <c r="U5" i="8"/>
  <c r="T5" i="8" s="1"/>
  <c r="U6" i="8"/>
  <c r="T6" i="8" s="1"/>
  <c r="U7" i="8"/>
  <c r="T7" i="8" s="1"/>
  <c r="H4" i="4"/>
  <c r="G8" i="4"/>
  <c r="F8" i="4"/>
  <c r="B8" i="4"/>
  <c r="C8" i="4"/>
  <c r="D8" i="4"/>
  <c r="H5" i="4"/>
  <c r="H6" i="4"/>
  <c r="H7" i="4"/>
  <c r="E8" i="4"/>
  <c r="B9" i="4"/>
  <c r="C9" i="4"/>
  <c r="D9" i="4"/>
  <c r="E9" i="4"/>
  <c r="F9" i="4"/>
  <c r="G9" i="4"/>
  <c r="I50" i="21" l="1"/>
  <c r="J45" i="21" s="1"/>
  <c r="H8" i="4"/>
  <c r="I7" i="4" s="1"/>
  <c r="J47" i="21"/>
  <c r="H9" i="4"/>
  <c r="B27" i="14"/>
  <c r="J5" i="14"/>
  <c r="J46" i="21"/>
  <c r="J48" i="21"/>
  <c r="I51" i="21"/>
  <c r="C3" i="14"/>
  <c r="J50" i="21" l="1"/>
  <c r="I5" i="4"/>
  <c r="I6" i="4"/>
  <c r="I4" i="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7" i="14" l="1"/>
  <c r="D27" i="14" s="1"/>
  <c r="I8" i="4"/>
</calcChain>
</file>

<file path=xl/sharedStrings.xml><?xml version="1.0" encoding="utf-8"?>
<sst xmlns="http://schemas.openxmlformats.org/spreadsheetml/2006/main" count="190" uniqueCount="107">
  <si>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</si>
  <si>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</si>
  <si>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</si>
  <si>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</si>
  <si>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</si>
  <si>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</si>
  <si>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</si>
  <si>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</si>
  <si>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</si>
  <si>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</si>
  <si>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</si>
  <si>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</si>
  <si>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</si>
  <si>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</si>
  <si>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</si>
  <si>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</si>
  <si>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</si>
  <si>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Reading</t>
  </si>
  <si>
    <t>Start Date</t>
  </si>
  <si>
    <t>Length (in days)</t>
  </si>
  <si>
    <t>Adjusted Days (for weekends)</t>
  </si>
  <si>
    <t>End Date</t>
  </si>
  <si>
    <t>Dirt work</t>
  </si>
  <si>
    <t>Foundations</t>
  </si>
  <si>
    <t>Curb &amp; gutter</t>
  </si>
  <si>
    <t>Framing</t>
  </si>
  <si>
    <t>Roofing</t>
  </si>
  <si>
    <t>Finishes</t>
  </si>
  <si>
    <t>Month</t>
  </si>
  <si>
    <t>Plot Visible Cells Only</t>
  </si>
  <si>
    <t>Plot All Cells</t>
  </si>
  <si>
    <t>Ohio</t>
  </si>
  <si>
    <t>Indiana</t>
  </si>
  <si>
    <t>Projected Sales</t>
  </si>
  <si>
    <t>&lt;--- indicates sales drop from previous month</t>
  </si>
  <si>
    <t>Expenses</t>
  </si>
  <si>
    <t>Sales Growth</t>
  </si>
  <si>
    <t>Expense Growth</t>
  </si>
  <si>
    <t>per month</t>
  </si>
  <si>
    <t>&lt;--- indicates expenses
exceeds sales</t>
  </si>
  <si>
    <t>Dates</t>
  </si>
  <si>
    <t>Group Box with
Option Buttons</t>
  </si>
  <si>
    <t>Bachelor's</t>
  </si>
  <si>
    <t>Master's</t>
  </si>
  <si>
    <t>Doctorate</t>
  </si>
  <si>
    <t>Check Box</t>
  </si>
  <si>
    <t>CO</t>
  </si>
  <si>
    <t>UT</t>
  </si>
  <si>
    <t>List Box</t>
  </si>
  <si>
    <t>NM</t>
  </si>
  <si>
    <t>AZ</t>
  </si>
  <si>
    <t>MT</t>
  </si>
  <si>
    <t>Combo Box</t>
  </si>
  <si>
    <t>WY</t>
  </si>
  <si>
    <t>ACT Score</t>
  </si>
  <si>
    <t>Sunday</t>
  </si>
  <si>
    <t>Scroll Bar</t>
  </si>
  <si>
    <t>Monday</t>
  </si>
  <si>
    <t>Tuesday</t>
  </si>
  <si>
    <t>PAC Score</t>
  </si>
  <si>
    <t>Wednesday</t>
  </si>
  <si>
    <t>Thursday</t>
  </si>
  <si>
    <t>Spinner</t>
  </si>
  <si>
    <t>Friday</t>
  </si>
  <si>
    <t>Saturday</t>
  </si>
  <si>
    <t>To create transparent columns:</t>
  </si>
  <si>
    <t>2. Click and drag a rectangle in the worksheet</t>
  </si>
  <si>
    <t>4. Click a color</t>
  </si>
  <si>
    <t>11. Click a column within the chart (all of the columns of the same color are selected</t>
  </si>
  <si>
    <r>
      <t xml:space="preserve">5. Double-click the rectangle and click the </t>
    </r>
    <r>
      <rPr>
        <b/>
        <sz val="10"/>
        <rFont val="Arial"/>
        <family val="2"/>
      </rPr>
      <t>Colors and Lines</t>
    </r>
    <r>
      <rPr>
        <sz val="10"/>
        <rFont val="Arial"/>
        <family val="2"/>
      </rPr>
      <t xml:space="preserve"> tab</t>
    </r>
  </si>
  <si>
    <r>
      <t xml:space="preserve">6. In the </t>
    </r>
    <r>
      <rPr>
        <b/>
        <sz val="10"/>
        <rFont val="Arial"/>
        <family val="2"/>
      </rPr>
      <t>Fill</t>
    </r>
    <r>
      <rPr>
        <sz val="10"/>
        <rFont val="Arial"/>
        <family val="2"/>
      </rPr>
      <t xml:space="preserve"> section, Use either of the two transparency boxes to select 75%</t>
    </r>
  </si>
  <si>
    <r>
      <t xml:space="preserve">7. In the </t>
    </r>
    <r>
      <rPr>
        <b/>
        <sz val="10"/>
        <rFont val="Arial"/>
        <family val="2"/>
      </rPr>
      <t>Line</t>
    </r>
    <r>
      <rPr>
        <sz val="10"/>
        <rFont val="Arial"/>
        <family val="2"/>
      </rPr>
      <t xml:space="preserve"> section, click the drop arrow in the </t>
    </r>
    <r>
      <rPr>
        <b/>
        <sz val="10"/>
        <rFont val="Arial"/>
        <family val="2"/>
      </rPr>
      <t>Color</t>
    </r>
    <r>
      <rPr>
        <sz val="10"/>
        <rFont val="Arial"/>
        <family val="2"/>
      </rPr>
      <t xml:space="preserve"> box and choose </t>
    </r>
    <r>
      <rPr>
        <b/>
        <sz val="10"/>
        <rFont val="Arial"/>
        <family val="2"/>
      </rPr>
      <t>No Line</t>
    </r>
  </si>
  <si>
    <r>
      <t xml:space="preserve">8. Click </t>
    </r>
    <r>
      <rPr>
        <b/>
        <sz val="10"/>
        <rFont val="Arial"/>
        <family val="2"/>
      </rPr>
      <t>OK</t>
    </r>
  </si>
  <si>
    <r>
      <t xml:space="preserve">9. With the rectangle selected, press Shift as you click the </t>
    </r>
    <r>
      <rPr>
        <b/>
        <sz val="10"/>
        <rFont val="Arial"/>
        <family val="2"/>
      </rPr>
      <t>Edit</t>
    </r>
    <r>
      <rPr>
        <sz val="10"/>
        <rFont val="Arial"/>
        <family val="2"/>
      </rPr>
      <t xml:space="preserve"> menu</t>
    </r>
  </si>
  <si>
    <r>
      <t xml:space="preserve">10. Click </t>
    </r>
    <r>
      <rPr>
        <b/>
        <sz val="10"/>
        <rFont val="Arial"/>
        <family val="2"/>
      </rPr>
      <t>Copy Picture</t>
    </r>
  </si>
  <si>
    <r>
      <t xml:space="preserve">11. Click the </t>
    </r>
    <r>
      <rPr>
        <b/>
        <sz val="10"/>
        <rFont val="Arial"/>
        <family val="2"/>
      </rPr>
      <t>As shown on screen</t>
    </r>
    <r>
      <rPr>
        <sz val="10"/>
        <rFont val="Arial"/>
        <family val="2"/>
      </rPr>
      <t xml:space="preserve"> and the </t>
    </r>
    <r>
      <rPr>
        <b/>
        <sz val="10"/>
        <rFont val="Arial"/>
        <family val="2"/>
      </rPr>
      <t>Picture</t>
    </r>
    <r>
      <rPr>
        <sz val="10"/>
        <rFont val="Arial"/>
        <family val="2"/>
      </rPr>
      <t xml:space="preserve"> buttons and click OK</t>
    </r>
  </si>
  <si>
    <r>
      <t xml:space="preserve">12. Click the </t>
    </r>
    <r>
      <rPr>
        <b/>
        <sz val="10"/>
        <rFont val="Arial"/>
        <family val="2"/>
      </rPr>
      <t>Paste</t>
    </r>
    <r>
      <rPr>
        <sz val="10"/>
        <rFont val="Arial"/>
        <family val="2"/>
      </rPr>
      <t xml:space="preserve"> button or press </t>
    </r>
    <r>
      <rPr>
        <b/>
        <sz val="10"/>
        <rFont val="Arial"/>
        <family val="2"/>
      </rPr>
      <t>Ctrl+v</t>
    </r>
  </si>
  <si>
    <t>Illinois</t>
  </si>
  <si>
    <t>Missouri</t>
  </si>
  <si>
    <t>Kansas</t>
  </si>
  <si>
    <t>Colorado</t>
  </si>
  <si>
    <t>Date</t>
  </si>
  <si>
    <t>Index</t>
  </si>
  <si>
    <t>Jul</t>
  </si>
  <si>
    <t>Aug</t>
  </si>
  <si>
    <t>Sep</t>
  </si>
  <si>
    <t>Oct</t>
  </si>
  <si>
    <t>Nov</t>
  </si>
  <si>
    <t>Dec</t>
  </si>
  <si>
    <t>Empty cells not plotted</t>
  </si>
  <si>
    <t>Cells containing the function NA are interpolated</t>
  </si>
  <si>
    <t>Value (Y) Axis does not cross between categories</t>
  </si>
  <si>
    <t>Adjust these settings by double-clicking the X-axis and then clicking the Scale Tab</t>
  </si>
  <si>
    <t>Value (Y) Axis crosses between categories (default)</t>
  </si>
  <si>
    <t>State</t>
  </si>
  <si>
    <r>
      <t xml:space="preserve">3. Click the drop arrow on the right side of the </t>
    </r>
    <r>
      <rPr>
        <b/>
        <sz val="10"/>
        <rFont val="Arial"/>
        <family val="2"/>
      </rPr>
      <t>Fill Color</t>
    </r>
    <r>
      <rPr>
        <sz val="10"/>
        <rFont val="Arial"/>
        <family val="2"/>
      </rPr>
      <t xml:space="preserve"> button</t>
    </r>
  </si>
  <si>
    <r>
      <t xml:space="preserve">1. Click the rectangle in the </t>
    </r>
    <r>
      <rPr>
        <b/>
        <sz val="10"/>
        <rFont val="Arial"/>
        <family val="2"/>
      </rPr>
      <t>Drawing</t>
    </r>
    <r>
      <rPr>
        <sz val="10"/>
        <rFont val="Arial"/>
        <family val="2"/>
      </rPr>
      <t xml:space="preserve"> toolbar</t>
    </r>
  </si>
  <si>
    <t>Two Trees Olive Oil</t>
  </si>
  <si>
    <t>East</t>
  </si>
  <si>
    <t>Midwest</t>
  </si>
  <si>
    <t>South</t>
  </si>
  <si>
    <t>West</t>
  </si>
  <si>
    <t>Region</t>
  </si>
  <si>
    <t>Sales Performance by Region - 2011</t>
  </si>
  <si>
    <t>Age</t>
  </si>
  <si>
    <t>Time</t>
  </si>
  <si>
    <t>Sales Performance by Region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</si>
</sst>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mmmm"/>
    <numFmt numFmtId="170" formatCode="0.0000"/>
    <numFmt numFmtId="171" formatCode="m/d;@"/>
    <numFmt numFmtId="172" formatCode="m/d/yy;@"/>
    <numFmt numFmtId="173" formatCode="h:mm:ss;@"/>
    <numFmt numFmtId="174" formatCode="_(* #,##0.00000_);_(* \(#,##0.00000\);_(* &quot;-&quot;??_);_(@_)"/>
    <numFmt numFmtId="175" formatCode="_(* #,##0.0000000_);_(* \(#,##0.0000000\);_(* &quot;-&quot;??_);_(@_)"/>
    <numFmt numFmtId="176" formatCode="mmm"/>
    <numFmt numFmtId="177" formatCode="[$-409]mmm\-yyyy;@"/>
    <numFmt numFmtId="178" formatCode="#,##0;[Red]#,##0"/>
  </numFmts>
  <fonts count="45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20"/>
      <name val="Arial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Tahoma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17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</borders>
  <cellStyleXfs count="54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3" fillId="22" borderId="7"/>
    <xf numFmtId="0" fontId="28" fillId="23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6" fillId="0" borderId="0"/>
    <xf numFmtId="0" fontId="16" fillId="24" borderId="8" applyNumberFormat="0" applyFont="0" applyAlignment="0" applyProtection="0"/>
    <xf numFmtId="0" fontId="29" fillId="20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9" fillId="0" borderId="0"/>
    <xf numFmtId="43" fontId="39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42" applyFont="1"/>
    <xf numFmtId="0" fontId="6" fillId="0" borderId="0" xfId="42" applyFont="1" applyAlignment="1">
      <alignment horizontal="centerContinuous"/>
    </xf>
    <xf numFmtId="0" fontId="7" fillId="0" borderId="0" xfId="42" applyFont="1" applyAlignment="1">
      <alignment horizontal="right"/>
    </xf>
    <xf numFmtId="0" fontId="7" fillId="0" borderId="0" xfId="42" applyFont="1"/>
    <xf numFmtId="3" fontId="5" fillId="0" borderId="0" xfId="29" applyNumberFormat="1" applyFont="1" applyFill="1"/>
    <xf numFmtId="165" fontId="5" fillId="0" borderId="0" xfId="42" applyNumberFormat="1" applyFont="1" applyFill="1"/>
    <xf numFmtId="3" fontId="5" fillId="0" borderId="0" xfId="42" applyNumberFormat="1" applyFont="1"/>
    <xf numFmtId="0" fontId="5" fillId="0" borderId="0" xfId="42" applyFont="1" applyFill="1"/>
    <xf numFmtId="10" fontId="5" fillId="0" borderId="0" xfId="42" applyNumberFormat="1" applyFont="1" applyFill="1"/>
    <xf numFmtId="40" fontId="5" fillId="0" borderId="0" xfId="29" applyFont="1" applyFill="1"/>
    <xf numFmtId="0" fontId="2" fillId="0" borderId="0" xfId="42"/>
    <xf numFmtId="17" fontId="2" fillId="0" borderId="0" xfId="42" applyNumberFormat="1"/>
    <xf numFmtId="38" fontId="2" fillId="0" borderId="0" xfId="29" applyNumberFormat="1"/>
    <xf numFmtId="164" fontId="5" fillId="0" borderId="0" xfId="42" applyNumberFormat="1" applyFont="1"/>
    <xf numFmtId="15" fontId="2" fillId="0" borderId="0" xfId="42" applyNumberFormat="1"/>
    <xf numFmtId="0" fontId="9" fillId="0" borderId="0" xfId="44" applyFont="1" applyFill="1" applyBorder="1" applyAlignment="1">
      <alignment wrapText="1"/>
    </xf>
    <xf numFmtId="0" fontId="1" fillId="0" borderId="0" xfId="44" applyFont="1" applyFill="1" applyBorder="1"/>
    <xf numFmtId="0" fontId="9" fillId="0" borderId="0" xfId="44" applyFont="1" applyFill="1" applyBorder="1" applyAlignment="1">
      <alignment horizontal="center" wrapText="1"/>
    </xf>
    <xf numFmtId="0" fontId="9" fillId="0" borderId="0" xfId="44" applyFont="1" applyFill="1" applyBorder="1" applyAlignment="1"/>
    <xf numFmtId="14" fontId="9" fillId="0" borderId="0" xfId="44" applyNumberFormat="1" applyFont="1" applyFill="1" applyBorder="1" applyAlignment="1">
      <alignment horizontal="right" wrapText="1"/>
    </xf>
    <xf numFmtId="0" fontId="9" fillId="0" borderId="0" xfId="44" applyFont="1" applyFill="1" applyBorder="1" applyAlignment="1">
      <alignment horizontal="right" wrapText="1"/>
    </xf>
    <xf numFmtId="167" fontId="1" fillId="0" borderId="0" xfId="31" applyNumberFormat="1" applyFont="1" applyFill="1" applyBorder="1"/>
    <xf numFmtId="167" fontId="9" fillId="25" borderId="8" xfId="31" applyNumberFormat="1" applyFont="1" applyFill="1" applyBorder="1" applyAlignment="1">
      <alignment horizontal="right" wrapText="1"/>
    </xf>
    <xf numFmtId="14" fontId="9" fillId="25" borderId="8" xfId="44" applyNumberFormat="1" applyFont="1" applyFill="1" applyBorder="1" applyAlignment="1">
      <alignment horizontal="right" wrapText="1"/>
    </xf>
    <xf numFmtId="167" fontId="5" fillId="0" borderId="0" xfId="30" applyNumberFormat="1" applyFont="1"/>
    <xf numFmtId="0" fontId="5" fillId="0" borderId="0" xfId="43" applyFont="1"/>
    <xf numFmtId="43" fontId="5" fillId="0" borderId="0" xfId="30" applyFont="1"/>
    <xf numFmtId="43" fontId="5" fillId="0" borderId="8" xfId="30" applyFont="1" applyFill="1" applyBorder="1"/>
    <xf numFmtId="0" fontId="5" fillId="0" borderId="8" xfId="43" applyFont="1" applyFill="1" applyBorder="1"/>
    <xf numFmtId="14" fontId="5" fillId="0" borderId="0" xfId="43" applyNumberFormat="1" applyFont="1"/>
    <xf numFmtId="2" fontId="5" fillId="0" borderId="8" xfId="43" applyNumberFormat="1" applyFont="1" applyFill="1" applyBorder="1"/>
    <xf numFmtId="170" fontId="5" fillId="0" borderId="8" xfId="43" applyNumberFormat="1" applyFont="1" applyFill="1" applyBorder="1"/>
    <xf numFmtId="43" fontId="5" fillId="0" borderId="0" xfId="30" applyFont="1" applyAlignment="1">
      <alignment horizontal="right"/>
    </xf>
    <xf numFmtId="168" fontId="7" fillId="0" borderId="0" xfId="43" applyNumberFormat="1" applyFont="1"/>
    <xf numFmtId="0" fontId="7" fillId="0" borderId="0" xfId="43" applyFont="1"/>
    <xf numFmtId="0" fontId="7" fillId="0" borderId="0" xfId="43" applyFont="1" applyAlignment="1">
      <alignment horizontal="right"/>
    </xf>
    <xf numFmtId="0" fontId="5" fillId="0" borderId="0" xfId="43" applyFont="1" applyAlignment="1">
      <alignment horizontal="left"/>
    </xf>
    <xf numFmtId="168" fontId="5" fillId="0" borderId="0" xfId="43" applyNumberFormat="1" applyFont="1"/>
    <xf numFmtId="169" fontId="5" fillId="0" borderId="0" xfId="43" applyNumberFormat="1" applyFont="1" applyAlignment="1">
      <alignment horizontal="left"/>
    </xf>
    <xf numFmtId="0" fontId="5" fillId="26" borderId="0" xfId="43" applyFont="1" applyFill="1"/>
    <xf numFmtId="0" fontId="5" fillId="0" borderId="0" xfId="43" applyFont="1" applyAlignment="1">
      <alignment wrapText="1"/>
    </xf>
    <xf numFmtId="10" fontId="10" fillId="0" borderId="0" xfId="43" applyNumberFormat="1" applyFont="1" applyAlignment="1">
      <alignment horizontal="right"/>
    </xf>
    <xf numFmtId="10" fontId="10" fillId="0" borderId="0" xfId="43" applyNumberFormat="1" applyFont="1"/>
    <xf numFmtId="0" fontId="7" fillId="0" borderId="0" xfId="43" applyFont="1" applyAlignment="1">
      <alignment horizontal="center"/>
    </xf>
    <xf numFmtId="43" fontId="7" fillId="0" borderId="0" xfId="30" applyFont="1"/>
    <xf numFmtId="43" fontId="5" fillId="0" borderId="0" xfId="43" applyNumberFormat="1" applyFont="1"/>
    <xf numFmtId="0" fontId="12" fillId="0" borderId="0" xfId="42" applyFont="1"/>
    <xf numFmtId="0" fontId="1" fillId="0" borderId="0" xfId="43"/>
    <xf numFmtId="0" fontId="7" fillId="0" borderId="8" xfId="43" applyFont="1" applyBorder="1"/>
    <xf numFmtId="0" fontId="1" fillId="0" borderId="8" xfId="43" applyBorder="1"/>
    <xf numFmtId="0" fontId="7" fillId="0" borderId="8" xfId="43" applyFont="1" applyBorder="1" applyAlignment="1">
      <alignment wrapText="1"/>
    </xf>
    <xf numFmtId="49" fontId="1" fillId="0" borderId="0" xfId="30" applyNumberFormat="1"/>
    <xf numFmtId="0" fontId="13" fillId="0" borderId="8" xfId="43" applyFont="1" applyBorder="1"/>
    <xf numFmtId="0" fontId="1" fillId="0" borderId="0" xfId="43" applyAlignment="1">
      <alignment horizontal="left"/>
    </xf>
    <xf numFmtId="1" fontId="1" fillId="0" borderId="0" xfId="43" applyNumberFormat="1"/>
    <xf numFmtId="0" fontId="7" fillId="0" borderId="0" xfId="0" applyFont="1"/>
    <xf numFmtId="166" fontId="2" fillId="0" borderId="0" xfId="28" applyNumberFormat="1" applyFont="1"/>
    <xf numFmtId="164" fontId="2" fillId="0" borderId="0" xfId="42" applyNumberFormat="1"/>
    <xf numFmtId="172" fontId="2" fillId="0" borderId="0" xfId="42" applyNumberFormat="1"/>
    <xf numFmtId="0" fontId="2" fillId="0" borderId="0" xfId="42" applyFont="1"/>
    <xf numFmtId="171" fontId="2" fillId="0" borderId="0" xfId="42" applyNumberFormat="1"/>
    <xf numFmtId="15" fontId="2" fillId="0" borderId="0" xfId="42" applyNumberFormat="1" applyFont="1"/>
    <xf numFmtId="0" fontId="5" fillId="0" borderId="0" xfId="0" applyFont="1"/>
    <xf numFmtId="15" fontId="5" fillId="0" borderId="0" xfId="42" applyNumberFormat="1" applyFont="1"/>
    <xf numFmtId="0" fontId="14" fillId="0" borderId="0" xfId="43" applyFont="1"/>
    <xf numFmtId="0" fontId="10" fillId="0" borderId="0" xfId="43" applyFont="1"/>
    <xf numFmtId="0" fontId="15" fillId="0" borderId="0" xfId="43" applyFont="1"/>
    <xf numFmtId="0" fontId="1" fillId="0" borderId="8" xfId="43" applyFont="1" applyBorder="1"/>
    <xf numFmtId="0" fontId="5" fillId="27" borderId="0" xfId="42" applyFont="1" applyFill="1"/>
    <xf numFmtId="0" fontId="7" fillId="27" borderId="0" xfId="42" applyFont="1" applyFill="1" applyAlignment="1">
      <alignment horizontal="right"/>
    </xf>
    <xf numFmtId="3" fontId="5" fillId="27" borderId="0" xfId="29" applyNumberFormat="1" applyFont="1" applyFill="1"/>
    <xf numFmtId="0" fontId="33" fillId="0" borderId="0" xfId="42" applyFont="1"/>
    <xf numFmtId="0" fontId="34" fillId="0" borderId="0" xfId="42" applyFont="1"/>
    <xf numFmtId="4" fontId="1" fillId="0" borderId="0" xfId="44" applyNumberFormat="1" applyFont="1" applyFill="1" applyBorder="1"/>
    <xf numFmtId="0" fontId="35" fillId="0" borderId="0" xfId="42" applyFont="1" applyAlignment="1">
      <alignment horizontal="left"/>
    </xf>
    <xf numFmtId="0" fontId="35" fillId="0" borderId="0" xfId="42" applyFont="1" applyAlignment="1">
      <alignment horizontal="right"/>
    </xf>
    <xf numFmtId="49" fontId="34" fillId="0" borderId="0" xfId="42" applyNumberFormat="1" applyFont="1" applyAlignment="1">
      <alignment horizontal="left"/>
    </xf>
    <xf numFmtId="167" fontId="34" fillId="0" borderId="0" xfId="28" applyNumberFormat="1" applyFont="1"/>
    <xf numFmtId="164" fontId="34" fillId="0" borderId="0" xfId="42" applyNumberFormat="1" applyFont="1"/>
    <xf numFmtId="0" fontId="34" fillId="0" borderId="0" xfId="42" applyFont="1" applyAlignment="1">
      <alignment horizontal="left"/>
    </xf>
    <xf numFmtId="0" fontId="36" fillId="0" borderId="0" xfId="42" applyFont="1" applyAlignment="1">
      <alignment horizontal="right"/>
    </xf>
    <xf numFmtId="0" fontId="37" fillId="0" borderId="0" xfId="42" applyFont="1"/>
    <xf numFmtId="38" fontId="37" fillId="0" borderId="0" xfId="29" applyNumberFormat="1" applyFont="1"/>
    <xf numFmtId="14" fontId="37" fillId="0" borderId="0" xfId="42" applyNumberFormat="1" applyFont="1"/>
    <xf numFmtId="0" fontId="16" fillId="0" borderId="0" xfId="45" applyFont="1" applyAlignment="1">
      <alignment horizontal="right"/>
    </xf>
    <xf numFmtId="0" fontId="34" fillId="0" borderId="0" xfId="0" applyFont="1"/>
    <xf numFmtId="176" fontId="40" fillId="7" borderId="0" xfId="6" applyNumberFormat="1" applyFont="1" applyAlignment="1">
      <alignment vertical="top"/>
    </xf>
    <xf numFmtId="0" fontId="36" fillId="0" borderId="0" xfId="52" applyFont="1"/>
    <xf numFmtId="3" fontId="37" fillId="0" borderId="0" xfId="53" applyNumberFormat="1" applyFont="1" applyFill="1" applyBorder="1"/>
    <xf numFmtId="0" fontId="36" fillId="0" borderId="0" xfId="52" applyFont="1" applyBorder="1"/>
    <xf numFmtId="175" fontId="34" fillId="0" borderId="0" xfId="28" applyNumberFormat="1" applyFont="1"/>
    <xf numFmtId="173" fontId="34" fillId="0" borderId="0" xfId="0" applyNumberFormat="1" applyFont="1"/>
    <xf numFmtId="174" fontId="34" fillId="0" borderId="0" xfId="28" applyNumberFormat="1" applyFont="1"/>
    <xf numFmtId="20" fontId="34" fillId="0" borderId="0" xfId="0" applyNumberFormat="1" applyFont="1"/>
    <xf numFmtId="3" fontId="37" fillId="0" borderId="0" xfId="0" applyNumberFormat="1" applyFont="1"/>
    <xf numFmtId="0" fontId="16" fillId="0" borderId="0" xfId="45" applyAlignment="1">
      <alignment horizontal="right"/>
    </xf>
    <xf numFmtId="0" fontId="16" fillId="0" borderId="0" xfId="45"/>
    <xf numFmtId="173" fontId="16" fillId="0" borderId="0" xfId="45" applyNumberFormat="1"/>
    <xf numFmtId="0" fontId="1" fillId="0" borderId="0" xfId="51"/>
    <xf numFmtId="177" fontId="37" fillId="0" borderId="0" xfId="42" applyNumberFormat="1" applyFont="1"/>
    <xf numFmtId="0" fontId="42" fillId="0" borderId="0" xfId="42" applyFont="1"/>
    <xf numFmtId="0" fontId="42" fillId="0" borderId="0" xfId="42" applyFont="1" applyFill="1"/>
    <xf numFmtId="0" fontId="43" fillId="0" borderId="0" xfId="42" applyFont="1" applyFill="1" applyAlignment="1">
      <alignment horizontal="right"/>
    </xf>
    <xf numFmtId="0" fontId="43" fillId="0" borderId="0" xfId="42" applyFont="1" applyAlignment="1">
      <alignment horizontal="right"/>
    </xf>
    <xf numFmtId="0" fontId="43" fillId="0" borderId="0" xfId="42" applyFont="1"/>
    <xf numFmtId="0" fontId="43" fillId="0" borderId="0" xfId="42" applyFont="1" applyFill="1"/>
    <xf numFmtId="3" fontId="42" fillId="0" borderId="0" xfId="29" applyNumberFormat="1" applyFont="1" applyFill="1"/>
    <xf numFmtId="165" fontId="42" fillId="0" borderId="0" xfId="42" applyNumberFormat="1" applyFont="1" applyFill="1"/>
    <xf numFmtId="10" fontId="42" fillId="0" borderId="0" xfId="42" applyNumberFormat="1" applyFont="1" applyFill="1"/>
    <xf numFmtId="178" fontId="37" fillId="0" borderId="0" xfId="53" applyNumberFormat="1" applyFont="1" applyFill="1" applyBorder="1"/>
    <xf numFmtId="178" fontId="37" fillId="0" borderId="0" xfId="0" applyNumberFormat="1" applyFont="1"/>
    <xf numFmtId="0" fontId="4" fillId="0" borderId="0" xfId="42" applyFont="1" applyFill="1" applyBorder="1" applyAlignment="1">
      <alignment horizontal="center"/>
    </xf>
    <xf numFmtId="0" fontId="41" fillId="28" borderId="11" xfId="52" applyFont="1" applyFill="1" applyBorder="1" applyAlignment="1">
      <alignment horizontal="center"/>
    </xf>
    <xf numFmtId="0" fontId="41" fillId="28" borderId="0" xfId="52" applyFont="1" applyFill="1" applyBorder="1" applyAlignment="1">
      <alignment horizontal="center"/>
    </xf>
    <xf numFmtId="0" fontId="5" fillId="0" borderId="0" xfId="43" applyFont="1" applyAlignment="1">
      <alignment horizontal="center" wrapText="1"/>
    </xf>
    <xf numFmtId="0" fontId="44" fillId="0" borderId="0" xfId="42" applyFont="1" applyBorder="1" applyAlignment="1">
      <alignment horizontal="center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 2" xfId="53"/>
    <cellStyle name="Comma_Chartdata" xfId="29"/>
    <cellStyle name="Comma_DynamicCharts" xfId="30"/>
    <cellStyle name="Comma_GanttChart3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MyBlue" xfId="40"/>
    <cellStyle name="Neutral" xfId="41" builtinId="28" customBuiltin="1"/>
    <cellStyle name="Normal" xfId="0" builtinId="0"/>
    <cellStyle name="Normal 2" xfId="51"/>
    <cellStyle name="Normal 2 2" xfId="52"/>
    <cellStyle name="Normal_Chartdata" xfId="42"/>
    <cellStyle name="Normal_DynamicCharts" xfId="43"/>
    <cellStyle name="Normal_GanttChart3" xfId="44"/>
    <cellStyle name="Normal_Sheet1" xfId="45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1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numFmt numFmtId="6" formatCode="#,##0_);[Red]\(#,##0\)"/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556-B226-541DE071458F}"/>
            </c:ext>
          </c:extLst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556-B226-541DE071458F}"/>
            </c:ext>
          </c:extLst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556-B226-541DE071458F}"/>
            </c:ext>
          </c:extLst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556-B226-541DE071458F}"/>
            </c:ext>
          </c:extLst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7-4556-B226-541DE071458F}"/>
            </c:ext>
          </c:extLst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27-4556-B226-541DE071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308040"/>
        <c:axId val="574309216"/>
      </c:barChart>
      <c:catAx>
        <c:axId val="5743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430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430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430804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6910912705192"/>
          <c:y val="0.16889016022002484"/>
          <c:w val="0.55662497338866856"/>
          <c:h val="0.6830578656256425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24-45AE-8AF7-B4BC37A4EE31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4-45AE-8AF7-B4BC37A4EE31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4-45AE-8AF7-B4BC37A4EE31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4-45AE-8AF7-B4BC37A4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6176"/>
        <c:axId val="492526568"/>
      </c:lineChart>
      <c:catAx>
        <c:axId val="49252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26568"/>
        <c:crosses val="autoZero"/>
        <c:auto val="1"/>
        <c:lblAlgn val="ctr"/>
        <c:lblOffset val="100"/>
        <c:noMultiLvlLbl val="0"/>
      </c:catAx>
      <c:valAx>
        <c:axId val="492526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DataSelection!$A$4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26-4CB6-BCF5-C610F79BC77A}"/>
            </c:ext>
          </c:extLst>
        </c:ser>
        <c:ser>
          <c:idx val="1"/>
          <c:order val="1"/>
          <c:tx>
            <c:strRef>
              <c:f>DataSelection!$A$5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CB6-BCF5-C610F79BC77A}"/>
            </c:ext>
          </c:extLst>
        </c:ser>
        <c:ser>
          <c:idx val="2"/>
          <c:order val="2"/>
          <c:tx>
            <c:strRef>
              <c:f>DataSelection!$A$6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CB6-BCF5-C610F79BC77A}"/>
            </c:ext>
          </c:extLst>
        </c:ser>
        <c:ser>
          <c:idx val="3"/>
          <c:order val="3"/>
          <c:tx>
            <c:strRef>
              <c:f>DataSelection!$A$7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DataSelection!$B$7:$G$7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6-4CB6-BCF5-C610F79B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768"/>
        <c:axId val="492517160"/>
      </c:lineChart>
      <c:catAx>
        <c:axId val="49251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7160"/>
        <c:crosses val="autoZero"/>
        <c:auto val="1"/>
        <c:lblAlgn val="ctr"/>
        <c:lblOffset val="100"/>
        <c:noMultiLvlLbl val="0"/>
      </c:catAx>
      <c:valAx>
        <c:axId val="49251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'Race Results'!$B$1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'Race Results'!$A$2:$A$100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64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'Race Results'!$B$2:$B$100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9-4496-8042-46DC1D7B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49256"/>
        <c:axId val="489547688"/>
      </c:scatterChart>
      <c:valAx>
        <c:axId val="489549256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47688"/>
        <c:crosses val="autoZero"/>
        <c:crossBetween val="midCat"/>
      </c:valAx>
      <c:valAx>
        <c:axId val="489547688"/>
        <c:scaling>
          <c:orientation val="minMax"/>
          <c:max val="8.0000000000000016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4925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'SalesResults (2)'!$A$6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'SalesResults (2)'!$B$2:$M$2</c:f>
              <c:numCache>
                <c:formatCode>mmm</c:formatCode>
                <c:ptCount val="12"/>
                <c:pt idx="0">
                  <c:v>40558</c:v>
                </c:pt>
                <c:pt idx="1">
                  <c:v>40589</c:v>
                </c:pt>
                <c:pt idx="2">
                  <c:v>40617</c:v>
                </c:pt>
                <c:pt idx="3">
                  <c:v>40648</c:v>
                </c:pt>
                <c:pt idx="4">
                  <c:v>40678</c:v>
                </c:pt>
                <c:pt idx="5">
                  <c:v>40709</c:v>
                </c:pt>
                <c:pt idx="6">
                  <c:v>40739</c:v>
                </c:pt>
                <c:pt idx="7">
                  <c:v>40770</c:v>
                </c:pt>
                <c:pt idx="8">
                  <c:v>40801</c:v>
                </c:pt>
                <c:pt idx="9">
                  <c:v>40831</c:v>
                </c:pt>
                <c:pt idx="10">
                  <c:v>40862</c:v>
                </c:pt>
                <c:pt idx="11">
                  <c:v>40892</c:v>
                </c:pt>
              </c:numCache>
            </c:numRef>
          </c:cat>
          <c:val>
            <c:numRef>
              <c:f>'SalesResults (2)'!$B$6:$M$6</c:f>
              <c:numCache>
                <c:formatCode>#,##0</c:formatCode>
                <c:ptCount val="12"/>
                <c:pt idx="0">
                  <c:v>43</c:v>
                </c:pt>
                <c:pt idx="1">
                  <c:v>500</c:v>
                </c:pt>
                <c:pt idx="2">
                  <c:v>251</c:v>
                </c:pt>
                <c:pt idx="3">
                  <c:v>-82</c:v>
                </c:pt>
                <c:pt idx="4">
                  <c:v>75</c:v>
                </c:pt>
                <c:pt idx="5">
                  <c:v>203</c:v>
                </c:pt>
                <c:pt idx="6">
                  <c:v>341</c:v>
                </c:pt>
                <c:pt idx="7">
                  <c:v>416</c:v>
                </c:pt>
                <c:pt idx="8">
                  <c:v>345</c:v>
                </c:pt>
                <c:pt idx="9">
                  <c:v>234</c:v>
                </c:pt>
                <c:pt idx="10">
                  <c:v>380</c:v>
                </c:pt>
                <c:pt idx="1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F-4B46-8539-E8A51206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43376"/>
        <c:axId val="489543768"/>
      </c:lineChart>
      <c:dateAx>
        <c:axId val="489543376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crossAx val="489543768"/>
        <c:crosses val="autoZero"/>
        <c:auto val="1"/>
        <c:lblOffset val="100"/>
        <c:baseTimeUnit val="months"/>
      </c:dateAx>
      <c:valAx>
        <c:axId val="489543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954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'Column-Line'!$B$1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'Column-Line'!$A$2:$A$13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'Column-Line'!$B$2:$B$13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3-4051-BCE0-B65AE9C0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525344"/>
        <c:axId val="489517112"/>
      </c:barChart>
      <c:lineChart>
        <c:grouping val="standard"/>
        <c:varyColors val="0"/>
        <c:ser>
          <c:idx val="1"/>
          <c:order val="1"/>
          <c:tx>
            <c:strRef>
              <c:f>'Column-Line'!$C$1</c:f>
              <c:strCache>
                <c:ptCount val="1"/>
                <c:pt idx="0">
                  <c:v>MPG</c:v>
                </c:pt>
              </c:strCache>
            </c:strRef>
          </c:tx>
          <c:cat>
            <c:strRef>
              <c:f>'Column-Line'!$A$2:$A$13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'Column-Line'!$C$2:$C$13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3-4051-BCE0-B65AE9C0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76528"/>
        <c:axId val="489541024"/>
      </c:lineChart>
      <c:catAx>
        <c:axId val="4895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17112"/>
        <c:crosses val="autoZero"/>
        <c:auto val="1"/>
        <c:lblAlgn val="ctr"/>
        <c:lblOffset val="100"/>
        <c:noMultiLvlLbl val="0"/>
      </c:catAx>
      <c:valAx>
        <c:axId val="4895171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89525344"/>
        <c:crosses val="autoZero"/>
        <c:crossBetween val="between"/>
      </c:valAx>
      <c:valAx>
        <c:axId val="4895410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363476528"/>
        <c:crosses val="max"/>
        <c:crossBetween val="between"/>
      </c:valAx>
      <c:catAx>
        <c:axId val="36347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895410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98538971170806"/>
          <c:y val="4.0909227103694684E-2"/>
          <c:w val="0.780452846979661"/>
          <c:h val="0.820457276912986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9-48AE-B89B-E30C271A6937}"/>
            </c:ext>
          </c:extLst>
        </c:ser>
        <c:ser>
          <c:idx val="1"/>
          <c:order val="1"/>
          <c:tx>
            <c:strRef>
              <c:f>'Gantt Chart'!$E$1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9-48AE-B89B-E30C271A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467120"/>
        <c:axId val="363480448"/>
      </c:barChart>
      <c:catAx>
        <c:axId val="3634671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48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480448"/>
        <c:scaling>
          <c:orientation val="minMax"/>
          <c:max val="39600"/>
          <c:min val="39448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m/d;@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467120"/>
        <c:crosses val="autoZero"/>
        <c:crossBetween val="between"/>
        <c:majorUnit val="7"/>
        <c:minorUnit val="1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D2E-AAF9-00690E0FE453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0-4D2E-AAF9-00690E0F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363481232"/>
        <c:axId val="425717792"/>
      </c:barChart>
      <c:catAx>
        <c:axId val="3634812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25717792"/>
        <c:crosses val="autoZero"/>
        <c:auto val="1"/>
        <c:lblAlgn val="ctr"/>
        <c:lblOffset val="100"/>
        <c:noMultiLvlLbl val="0"/>
      </c:catAx>
      <c:valAx>
        <c:axId val="425717792"/>
        <c:scaling>
          <c:orientation val="minMax"/>
          <c:max val="40700"/>
          <c:min val="4055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36348123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2-4DF0-9778-5239C719BB17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2-4DF0-9778-5239C719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704856"/>
        <c:axId val="425706032"/>
        <c:axId val="0"/>
      </c:bar3DChart>
      <c:catAx>
        <c:axId val="425704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25706032"/>
        <c:crosses val="autoZero"/>
        <c:auto val="1"/>
        <c:lblAlgn val="ctr"/>
        <c:lblOffset val="100"/>
        <c:noMultiLvlLbl val="0"/>
      </c:catAx>
      <c:valAx>
        <c:axId val="42570603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42570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F-464D-BCCD-5B8D4BFE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64072"/>
        <c:axId val="436664464"/>
      </c:lineChart>
      <c:dateAx>
        <c:axId val="43666407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64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3666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6407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3431739041515"/>
          <c:y val="9.8214785260516094E-2"/>
          <c:w val="0.8719526798107089"/>
          <c:h val="0.71428934734920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2-4DD4-B2AE-B44AAB91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66424"/>
        <c:axId val="293676712"/>
      </c:lineChart>
      <c:dateAx>
        <c:axId val="43666642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76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9367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664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59"/>
          <c:y val="2.8239207582635005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28"/>
          <c:w val="0.84902719165660334"/>
          <c:h val="0.644959880014999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B-4F85-970A-8F23C4BBCF3D}"/>
            </c:ext>
          </c:extLst>
        </c:ser>
        <c:ser>
          <c:idx val="2"/>
          <c:order val="1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B-4F85-970A-8F23C4BBCF3D}"/>
            </c:ext>
          </c:extLst>
        </c:ser>
        <c:ser>
          <c:idx val="1"/>
          <c:order val="2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B-4F85-970A-8F23C4BBCF3D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B-4F85-970A-8F23C4BB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4292752"/>
        <c:axId val="574305296"/>
        <c:axId val="578621656"/>
      </c:bar3DChart>
      <c:catAx>
        <c:axId val="5742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430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4305296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4292752"/>
        <c:crosses val="autoZero"/>
        <c:crossBetween val="between"/>
      </c:valAx>
      <c:serAx>
        <c:axId val="578621656"/>
        <c:scaling>
          <c:orientation val="minMax"/>
        </c:scaling>
        <c:delete val="1"/>
        <c:axPos val="b"/>
        <c:majorTickMark val="none"/>
        <c:minorTickMark val="none"/>
        <c:tickLblPos val="none"/>
        <c:crossAx val="574305296"/>
        <c:crosses val="autoZero"/>
      </c:serAx>
    </c:plotArea>
    <c:legend>
      <c:legendPos val="r"/>
      <c:layout>
        <c:manualLayout>
          <c:xMode val="edge"/>
          <c:yMode val="edge"/>
          <c:x val="0.14420698350827513"/>
          <c:y val="5.4393086804804251E-2"/>
          <c:w val="0.2011757737521378"/>
          <c:h val="0.40723238097940251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0-4523-B4C8-EAD8C0D9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2400"/>
        <c:axId val="360130440"/>
      </c:lineChart>
      <c:dateAx>
        <c:axId val="3601324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0130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6013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0132400"/>
        <c:crosses val="autoZero"/>
        <c:crossBetween val="between"/>
      </c:valAx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75686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41603827952749E-2"/>
          <c:y val="8.6309962804695967E-2"/>
          <c:w val="0.89024539337317299"/>
          <c:h val="0.75298002033062361"/>
        </c:manualLayout>
      </c:layout>
      <c:lineChart>
        <c:grouping val="standard"/>
        <c:varyColors val="0"/>
        <c:ser>
          <c:idx val="0"/>
          <c:order val="0"/>
          <c:tx>
            <c:strRef>
              <c:f>BlankCellsCharts!$B$1</c:f>
              <c:strCache>
                <c:ptCount val="1"/>
                <c:pt idx="0">
                  <c:v>Reading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BlankCellsCharts!$A$2:$A$24</c:f>
              <c:numCache>
                <c:formatCode>m/d;@</c:formatCode>
                <c:ptCount val="23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38572</c:v>
                </c:pt>
                <c:pt idx="6">
                  <c:v>38573</c:v>
                </c:pt>
                <c:pt idx="7">
                  <c:v>38574</c:v>
                </c:pt>
                <c:pt idx="8">
                  <c:v>38575</c:v>
                </c:pt>
                <c:pt idx="9">
                  <c:v>38576</c:v>
                </c:pt>
                <c:pt idx="10">
                  <c:v>38579</c:v>
                </c:pt>
                <c:pt idx="11">
                  <c:v>38580</c:v>
                </c:pt>
                <c:pt idx="12">
                  <c:v>38581</c:v>
                </c:pt>
                <c:pt idx="13">
                  <c:v>38582</c:v>
                </c:pt>
                <c:pt idx="14">
                  <c:v>38583</c:v>
                </c:pt>
                <c:pt idx="15">
                  <c:v>38586</c:v>
                </c:pt>
                <c:pt idx="16">
                  <c:v>38587</c:v>
                </c:pt>
                <c:pt idx="17">
                  <c:v>38588</c:v>
                </c:pt>
                <c:pt idx="18">
                  <c:v>38589</c:v>
                </c:pt>
                <c:pt idx="19">
                  <c:v>38590</c:v>
                </c:pt>
                <c:pt idx="20">
                  <c:v>38593</c:v>
                </c:pt>
                <c:pt idx="21">
                  <c:v>38594</c:v>
                </c:pt>
                <c:pt idx="22">
                  <c:v>38595</c:v>
                </c:pt>
              </c:numCache>
            </c:numRef>
          </c:cat>
          <c:val>
            <c:numRef>
              <c:f>BlankCellsCharts!$B$2:$B$24</c:f>
              <c:numCache>
                <c:formatCode>0.0</c:formatCode>
                <c:ptCount val="23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5">
                  <c:v>3.9</c:v>
                </c:pt>
                <c:pt idx="6">
                  <c:v>4.2</c:v>
                </c:pt>
                <c:pt idx="7">
                  <c:v>5.2</c:v>
                </c:pt>
                <c:pt idx="8">
                  <c:v>7.4</c:v>
                </c:pt>
                <c:pt idx="9">
                  <c:v>6.9</c:v>
                </c:pt>
                <c:pt idx="10">
                  <c:v>5.8</c:v>
                </c:pt>
                <c:pt idx="11">
                  <c:v>7</c:v>
                </c:pt>
                <c:pt idx="12">
                  <c:v>8.4</c:v>
                </c:pt>
                <c:pt idx="13">
                  <c:v>8.5</c:v>
                </c:pt>
                <c:pt idx="14">
                  <c:v>7.9</c:v>
                </c:pt>
                <c:pt idx="15">
                  <c:v>10</c:v>
                </c:pt>
                <c:pt idx="16">
                  <c:v>10.7</c:v>
                </c:pt>
                <c:pt idx="17">
                  <c:v>10.3</c:v>
                </c:pt>
                <c:pt idx="18">
                  <c:v>10.3</c:v>
                </c:pt>
                <c:pt idx="19">
                  <c:v>10.4</c:v>
                </c:pt>
                <c:pt idx="20">
                  <c:v>12.1</c:v>
                </c:pt>
                <c:pt idx="21">
                  <c:v>11.8</c:v>
                </c:pt>
                <c:pt idx="22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8-4710-AC0F-5F443B5C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19616"/>
        <c:axId val="620264664"/>
      </c:lineChart>
      <c:catAx>
        <c:axId val="43811961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4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20264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1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BlankOrNA!$B$3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BlankOrNA!$B$4:$B$15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EEB-B0B4-6AF35C15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69368"/>
        <c:axId val="620264272"/>
      </c:lineChart>
      <c:catAx>
        <c:axId val="62026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9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BlankOrNA!$E$3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BlankOrNA!$E$4:$E$15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B-4924-A39E-2C448F62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70544"/>
        <c:axId val="620268192"/>
      </c:lineChart>
      <c:catAx>
        <c:axId val="62027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1B-494A-82A9-4B10CFF2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68976"/>
        <c:axId val="620265056"/>
      </c:lineChart>
      <c:catAx>
        <c:axId val="62026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7E0-4600-98AA-A78E4987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71720"/>
        <c:axId val="620265448"/>
      </c:lineChart>
      <c:catAx>
        <c:axId val="6202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1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1.9000000000000001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4DB-4EF4-A05F-7B425243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69760"/>
        <c:axId val="620263880"/>
      </c:lineChart>
      <c:catAx>
        <c:axId val="620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1.9000000000000001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CA1-4FD8-A4F2-ABC5057C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66232"/>
        <c:axId val="620262312"/>
      </c:lineChart>
      <c:catAx>
        <c:axId val="62026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6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355294471639696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4BD-B0BC-FE8E282E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63096"/>
        <c:axId val="620267016"/>
      </c:lineChart>
      <c:catAx>
        <c:axId val="62026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3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0482757771437474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E-4B40-9706-135D9165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72112"/>
        <c:axId val="620270936"/>
      </c:lineChart>
      <c:catAx>
        <c:axId val="62027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7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2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B-4E95-A81F-139F13880A1A}"/>
            </c:ext>
          </c:extLst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B-4E95-A81F-139F13880A1A}"/>
            </c:ext>
          </c:extLst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B-4E95-A81F-139F13880A1A}"/>
            </c:ext>
          </c:extLst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B-4E95-A81F-139F13880A1A}"/>
            </c:ext>
          </c:extLst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B-4E95-A81F-139F13880A1A}"/>
            </c:ext>
          </c:extLst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B-4E95-A81F-139F13880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519120"/>
        <c:axId val="492522648"/>
      </c:barChart>
      <c:catAx>
        <c:axId val="4925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252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252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251912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557"/>
          <c:y val="7.7748320053357703E-2"/>
          <c:w val="0.74198570079539661"/>
          <c:h val="0.7587163646586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3DC-9576-7E4650E564F9}"/>
            </c:ext>
          </c:extLst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43DC-9576-7E4650E564F9}"/>
            </c:ext>
          </c:extLst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0-43DC-9576-7E4650E564F9}"/>
            </c:ext>
          </c:extLst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0-43DC-9576-7E4650E564F9}"/>
            </c:ext>
          </c:extLst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0-43DC-9576-7E4650E564F9}"/>
            </c:ext>
          </c:extLst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0-43DC-9576-7E4650E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67408"/>
        <c:axId val="620267800"/>
      </c:barChart>
      <c:catAx>
        <c:axId val="62026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67800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6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58887373309964"/>
          <c:y val="0.2975883974456115"/>
          <c:w val="0.15572539399409593"/>
          <c:h val="0.4209133189095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09"/>
          <c:y val="9.0909090909091064E-2"/>
          <c:w val="0.73134421631032875"/>
          <c:h val="0.77272727272727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C-4EF5-96C9-D7F40228C023}"/>
            </c:ext>
          </c:extLst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C-4EF5-96C9-D7F40228C023}"/>
            </c:ext>
          </c:extLst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C-4EF5-96C9-D7F40228C023}"/>
            </c:ext>
          </c:extLst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C-4EF5-96C9-D7F40228C023}"/>
            </c:ext>
          </c:extLst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3C-4EF5-96C9-D7F40228C023}"/>
            </c:ext>
          </c:extLst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3C-4EF5-96C9-D7F40228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72504"/>
        <c:axId val="620272896"/>
      </c:barChart>
      <c:catAx>
        <c:axId val="62027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7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2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34434384663658"/>
          <c:y val="0.2700534759358294"/>
          <c:w val="0.15223900012990518"/>
          <c:h val="0.419786096256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06"/>
          <c:y val="0.11004826468215018"/>
          <c:w val="0.87566335515210569"/>
          <c:h val="0.71531372043397623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DA-461D-8789-115BB45CF75E}"/>
              </c:ext>
            </c:extLst>
          </c:dPt>
          <c:dPt>
            <c:idx val="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DA-461D-8789-115BB45CF75E}"/>
              </c:ext>
            </c:extLst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DDA-461D-8789-115BB45CF75E}"/>
              </c:ext>
            </c:extLst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DDA-461D-8789-115BB45CF75E}"/>
              </c:ext>
            </c:extLst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DDA-461D-8789-115BB45CF75E}"/>
              </c:ext>
            </c:extLst>
          </c:dPt>
          <c:dPt>
            <c:idx val="5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DDA-461D-8789-115BB45CF75E}"/>
              </c:ext>
            </c:extLst>
          </c:dPt>
          <c:dPt>
            <c:idx val="6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DDA-461D-8789-115BB45CF75E}"/>
              </c:ext>
            </c:extLst>
          </c:dPt>
          <c:dPt>
            <c:idx val="7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DDA-461D-8789-115BB45CF75E}"/>
              </c:ext>
            </c:extLst>
          </c:dPt>
          <c:dPt>
            <c:idx val="8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DDA-461D-8789-115BB45CF75E}"/>
              </c:ext>
            </c:extLst>
          </c:dPt>
          <c:dPt>
            <c:idx val="9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DDA-461D-8789-115BB45CF75E}"/>
              </c:ext>
            </c:extLst>
          </c:dPt>
          <c:dPt>
            <c:idx val="1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DDA-461D-8789-115BB45CF75E}"/>
              </c:ext>
            </c:extLst>
          </c:dPt>
          <c:dPt>
            <c:idx val="1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DDA-461D-8789-115BB45CF75E}"/>
              </c:ext>
            </c:extLst>
          </c:dPt>
          <c:cat>
            <c:numRef>
              <c:f>GrowingChart!$A$2:$A$13</c:f>
              <c:numCache>
                <c:formatCode>[$-409]mmm\-yy;@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800</c:v>
                </c:pt>
                <c:pt idx="3">
                  <c:v>740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DA-461D-8789-115BB45C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76424"/>
        <c:axId val="620286616"/>
      </c:lineChart>
      <c:dateAx>
        <c:axId val="620276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6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0286616"/>
        <c:scaling>
          <c:orientation val="minMax"/>
          <c:max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6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65E-2"/>
          <c:y val="5.4195873591334542E-2"/>
          <c:w val="0.88065380654113357"/>
          <c:h val="0.8059450879227491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1070</c:v>
                </c:pt>
                <c:pt idx="2">
                  <c:v>1144.9000000000001</c:v>
                </c:pt>
                <c:pt idx="3">
                  <c:v>1225.0430000000001</c:v>
                </c:pt>
                <c:pt idx="4">
                  <c:v>1310.7960100000003</c:v>
                </c:pt>
                <c:pt idx="5">
                  <c:v>1402.5517307000005</c:v>
                </c:pt>
                <c:pt idx="6">
                  <c:v>1500.7303518490005</c:v>
                </c:pt>
                <c:pt idx="7">
                  <c:v>1605.7814764784307</c:v>
                </c:pt>
                <c:pt idx="8">
                  <c:v>1718.186179831921</c:v>
                </c:pt>
                <c:pt idx="9">
                  <c:v>1838.4592124201556</c:v>
                </c:pt>
                <c:pt idx="10">
                  <c:v>1967.1513572895667</c:v>
                </c:pt>
                <c:pt idx="11">
                  <c:v>2104.8519522998363</c:v>
                </c:pt>
                <c:pt idx="12">
                  <c:v>2252.1915889608249</c:v>
                </c:pt>
                <c:pt idx="13">
                  <c:v>2409.8450001880828</c:v>
                </c:pt>
                <c:pt idx="14">
                  <c:v>2578.5341502012488</c:v>
                </c:pt>
                <c:pt idx="15">
                  <c:v>2759.0315407153366</c:v>
                </c:pt>
                <c:pt idx="16">
                  <c:v>2952.1637485654105</c:v>
                </c:pt>
                <c:pt idx="17">
                  <c:v>3158.8152109649895</c:v>
                </c:pt>
                <c:pt idx="18">
                  <c:v>3379.932275732539</c:v>
                </c:pt>
                <c:pt idx="19">
                  <c:v>3616.527535033817</c:v>
                </c:pt>
                <c:pt idx="20">
                  <c:v>3869.6844624861842</c:v>
                </c:pt>
                <c:pt idx="21">
                  <c:v>4140.5623748602175</c:v>
                </c:pt>
                <c:pt idx="22">
                  <c:v>4430.4017411004334</c:v>
                </c:pt>
                <c:pt idx="23">
                  <c:v>4740.5298629774643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A-4B9D-BB1A-2ADE725AF6BC}"/>
            </c:ext>
          </c:extLst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1552.4999999999998</c:v>
                </c:pt>
                <c:pt idx="2">
                  <c:v>1606.8374999999996</c:v>
                </c:pt>
                <c:pt idx="3">
                  <c:v>1663.0768124999995</c:v>
                </c:pt>
                <c:pt idx="4">
                  <c:v>1721.2845009374994</c:v>
                </c:pt>
                <c:pt idx="5">
                  <c:v>1781.5294584703117</c:v>
                </c:pt>
                <c:pt idx="6">
                  <c:v>1843.8829895167726</c:v>
                </c:pt>
                <c:pt idx="7">
                  <c:v>1908.4188941498594</c:v>
                </c:pt>
                <c:pt idx="8">
                  <c:v>1975.2135554451042</c:v>
                </c:pt>
                <c:pt idx="9">
                  <c:v>2044.3460298856828</c:v>
                </c:pt>
                <c:pt idx="10">
                  <c:v>2115.8981409316816</c:v>
                </c:pt>
                <c:pt idx="11">
                  <c:v>2189.9545758642903</c:v>
                </c:pt>
                <c:pt idx="12">
                  <c:v>2266.6029860195404</c:v>
                </c:pt>
                <c:pt idx="13">
                  <c:v>2345.9340905302242</c:v>
                </c:pt>
                <c:pt idx="14">
                  <c:v>2428.0417836987817</c:v>
                </c:pt>
                <c:pt idx="15">
                  <c:v>2513.023246128239</c:v>
                </c:pt>
                <c:pt idx="16">
                  <c:v>2600.9790597427273</c:v>
                </c:pt>
                <c:pt idx="17">
                  <c:v>2692.0133268337227</c:v>
                </c:pt>
                <c:pt idx="18">
                  <c:v>2786.2337932729029</c:v>
                </c:pt>
                <c:pt idx="19">
                  <c:v>2883.7519760374544</c:v>
                </c:pt>
                <c:pt idx="20">
                  <c:v>2984.6832951987649</c:v>
                </c:pt>
                <c:pt idx="21">
                  <c:v>3089.1472105307216</c:v>
                </c:pt>
                <c:pt idx="22">
                  <c:v>3197.2673628992966</c:v>
                </c:pt>
                <c:pt idx="23">
                  <c:v>3309.1717206007716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A-4B9D-BB1A-2ADE725A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85440"/>
        <c:axId val="620276816"/>
      </c:lineChart>
      <c:dateAx>
        <c:axId val="62028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6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027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2028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14078212153426"/>
          <c:y val="0.68356730884554096"/>
          <c:w val="0.17211065833970768"/>
          <c:h val="9.2657461301314067E-2"/>
        </c:manualLayout>
      </c:layout>
      <c:overlay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87581594015862"/>
          <c:y val="4.2623155528731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97679836796"/>
          <c:y val="0.20983707337221474"/>
          <c:w val="0.84222952506030602"/>
          <c:h val="0.63278992438808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DataSelection!$A$4</c:f>
              <c:strCache>
                <c:ptCount val="1"/>
                <c:pt idx="0">
                  <c:v>Domestic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pictureOptions>
            <c:pictureFormat val="stretch"/>
          </c:pictureOptions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7-400D-85AF-0415D97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83480"/>
        <c:axId val="620285048"/>
      </c:barChart>
      <c:catAx>
        <c:axId val="62028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850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3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971507206764346"/>
          <c:y val="3.65297618118619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5739540858609"/>
          <c:y val="0.19178124951227543"/>
          <c:w val="0.78971560778282568"/>
          <c:h val="0.666668153066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D-43E2-A39C-A0FE9EDE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77208"/>
        <c:axId val="620280736"/>
      </c:barChart>
      <c:dateAx>
        <c:axId val="620277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0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028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77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3-4317-81CB-DA478A27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84656"/>
        <c:axId val="620283872"/>
      </c:barChart>
      <c:dateAx>
        <c:axId val="62028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02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2-4679-A7C2-D518AD4C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87008"/>
        <c:axId val="620281912"/>
      </c:barChart>
      <c:dateAx>
        <c:axId val="62028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1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028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28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D9-4C32-80FC-2B7C75A25AAA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D9-4C32-80FC-2B7C75A25AAA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D9-4C32-80FC-2B7C75A25AAA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4D9-4C32-80FC-2B7C75A2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3432"/>
        <c:axId val="492515592"/>
      </c:lineChart>
      <c:catAx>
        <c:axId val="492523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5592"/>
        <c:crosses val="autoZero"/>
        <c:auto val="1"/>
        <c:lblAlgn val="ctr"/>
        <c:lblOffset val="100"/>
        <c:noMultiLvlLbl val="0"/>
      </c:catAx>
      <c:valAx>
        <c:axId val="492515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23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07"/>
          <c:y val="0.18198673082531397"/>
          <c:w val="0.23806955380577441"/>
          <c:h val="0.33486876640420066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C8-4805-852C-128046EE167F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805-852C-128046EE167F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8-4805-852C-128046EE167F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8-4805-852C-128046EE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2256"/>
        <c:axId val="492523040"/>
      </c:lineChart>
      <c:catAx>
        <c:axId val="49252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23040"/>
        <c:crosses val="autoZero"/>
        <c:auto val="1"/>
        <c:lblAlgn val="ctr"/>
        <c:lblOffset val="100"/>
        <c:noMultiLvlLbl val="0"/>
      </c:catAx>
      <c:valAx>
        <c:axId val="4925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2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26477134745944E-2"/>
          <c:y val="0.17616907261592304"/>
          <c:w val="0.8899417025172341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82-4A06-AD57-59001B0A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5784"/>
        <c:axId val="492527352"/>
      </c:lineChart>
      <c:catAx>
        <c:axId val="492525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27352"/>
        <c:crosses val="autoZero"/>
        <c:auto val="1"/>
        <c:lblAlgn val="ctr"/>
        <c:lblOffset val="100"/>
        <c:noMultiLvlLbl val="0"/>
      </c:catAx>
      <c:valAx>
        <c:axId val="49252735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92525784"/>
        <c:crosses val="autoZero"/>
        <c:crossBetween val="between"/>
        <c:majorUnit val="25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3833960688073"/>
          <c:y val="0.17244087045454279"/>
          <c:w val="0.79290979084101287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D3-464C-A493-D698AA86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376"/>
        <c:axId val="492519904"/>
      </c:lineChart>
      <c:catAx>
        <c:axId val="49251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9904"/>
        <c:crosses val="autoZero"/>
        <c:auto val="1"/>
        <c:lblAlgn val="ctr"/>
        <c:lblOffset val="100"/>
        <c:noMultiLvlLbl val="0"/>
      </c:catAx>
      <c:valAx>
        <c:axId val="4925199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251637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in Millions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  <c:extLst>
              <c:ext xmlns:c16="http://schemas.microsoft.com/office/drawing/2014/chart" uri="{C3380CC4-5D6E-409C-BE32-E72D297353CC}">
                <c16:uniqueId val="{00000000-B578-4572-9772-DD471FE4C9DE}"/>
              </c:ext>
            </c:extLst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78-4572-9772-DD471FE4C9DE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78-4572-9772-DD471FE4C9DE}"/>
                </c:ext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78-4572-9772-DD471FE4C9DE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78-4572-9772-DD471FE4C9DE}"/>
                </c:ext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78-4572-9772-DD471FE4C9DE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78-4572-9772-DD471FE4C9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8-4572-9772-DD471FE4C9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LearnMore Corporation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A-4EB3-81EE-431AB64C45BD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A-4EB3-81EE-431AB64C45BD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A-4EB3-81EE-431AB64C45BD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A-4EB3-81EE-431AB64C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2521080"/>
        <c:axId val="492521864"/>
      </c:barChart>
      <c:catAx>
        <c:axId val="49252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252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2521864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2521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075012027334325"/>
          <c:y val="0.40630988812425139"/>
          <c:w val="0.2518252965190208"/>
          <c:h val="0.3438048162707385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5" fmlaLink="$D$1" horiz="1" max="12" page="10" val="4"/>
</file>

<file path=xl/ctrlProps/ctrlProp10.xml><?xml version="1.0" encoding="utf-8"?>
<formControlPr xmlns="http://schemas.microsoft.com/office/spreadsheetml/2009/9/main" objectType="Drop" dropStyle="combo" dx="20" fmlaLink="$A$19" fmlaRange="$I$19:$I$24" sel="3" val="0"/>
</file>

<file path=xl/ctrlProps/ctrlProp11.xml><?xml version="1.0" encoding="utf-8"?>
<formControlPr xmlns="http://schemas.microsoft.com/office/spreadsheetml/2009/9/main" objectType="Scroll" dx="15" fmlaLink="$A$21" horiz="1" max="100" page="10" val="77"/>
</file>

<file path=xl/ctrlProps/ctrlProp12.xml><?xml version="1.0" encoding="utf-8"?>
<formControlPr xmlns="http://schemas.microsoft.com/office/spreadsheetml/2009/9/main" objectType="Spin" dx="15" fmlaLink="$A$24" max="52" min="5" page="10" val="47"/>
</file>

<file path=xl/ctrlProps/ctrlProp2.xml><?xml version="1.0" encoding="utf-8"?>
<formControlPr xmlns="http://schemas.microsoft.com/office/spreadsheetml/2009/9/main" objectType="Scroll" dx="16" fmlaLink="$E$2" horiz="1" max="100" page="10" val="70"/>
</file>

<file path=xl/ctrlProps/ctrlProp3.xml><?xml version="1.0" encoding="utf-8"?>
<formControlPr xmlns="http://schemas.microsoft.com/office/spreadsheetml/2009/9/main" objectType="Scroll" dx="16" fmlaLink="$H$2" horiz="1" max="100" page="10" val="35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Radio" firstButton="1" fmlaLink="$A$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CheckBox" checked="Checked" fmlaLink="$H$12" lockText="1" noThreeD="1"/>
</file>

<file path=xl/ctrlProps/ctrlProp9.xml><?xml version="1.0" encoding="utf-8"?>
<formControlPr xmlns="http://schemas.microsoft.com/office/spreadsheetml/2009/9/main" objectType="List" dx="20" fmlaLink="$A$15" fmlaRange="$I$13:$I$18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5" Type="http://schemas.openxmlformats.org/officeDocument/2006/relationships/image" Target="../media/image5.png"/><Relationship Id="rId10" Type="http://schemas.openxmlformats.org/officeDocument/2006/relationships/chart" Target="../charts/chart6.xml"/><Relationship Id="rId19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53788</xdr:colOff>
      <xdr:row>43</xdr:row>
      <xdr:rowOff>107576</xdr:rowOff>
    </xdr:from>
    <xdr:to>
      <xdr:col>27</xdr:col>
      <xdr:colOff>242047</xdr:colOff>
      <xdr:row>58</xdr:row>
      <xdr:rowOff>71718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152402</xdr:colOff>
      <xdr:row>23</xdr:row>
      <xdr:rowOff>17929</xdr:rowOff>
    </xdr:from>
    <xdr:to>
      <xdr:col>31</xdr:col>
      <xdr:colOff>340660</xdr:colOff>
      <xdr:row>36</xdr:row>
      <xdr:rowOff>44823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17257</xdr:colOff>
      <xdr:row>41</xdr:row>
      <xdr:rowOff>38997</xdr:rowOff>
    </xdr:from>
    <xdr:to>
      <xdr:col>49</xdr:col>
      <xdr:colOff>17257</xdr:colOff>
      <xdr:row>60</xdr:row>
      <xdr:rowOff>141867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582706</xdr:colOff>
      <xdr:row>21</xdr:row>
      <xdr:rowOff>24652</xdr:rowOff>
    </xdr:from>
    <xdr:to>
      <xdr:col>24</xdr:col>
      <xdr:colOff>11951</xdr:colOff>
      <xdr:row>41</xdr:row>
      <xdr:rowOff>21141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27546" y="3537472"/>
          <a:ext cx="4488925" cy="3448349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55</xdr:row>
      <xdr:rowOff>1</xdr:rowOff>
    </xdr:from>
    <xdr:to>
      <xdr:col>18</xdr:col>
      <xdr:colOff>0</xdr:colOff>
      <xdr:row>75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12920" y="9364981"/>
          <a:ext cx="5242560" cy="3352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119063</xdr:rowOff>
    </xdr:from>
    <xdr:to>
      <xdr:col>12</xdr:col>
      <xdr:colOff>358868</xdr:colOff>
      <xdr:row>77</xdr:row>
      <xdr:rowOff>119062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4375" y="9786938"/>
          <a:ext cx="5145181" cy="3333749"/>
        </a:xfrm>
        <a:prstGeom prst="rect">
          <a:avLst/>
        </a:prstGeom>
      </xdr:spPr>
    </xdr:pic>
    <xdr:clientData/>
  </xdr:twoCellAnchor>
  <xdr:twoCellAnchor editAs="oneCell">
    <xdr:from>
      <xdr:col>19</xdr:col>
      <xdr:colOff>186018</xdr:colOff>
      <xdr:row>62</xdr:row>
      <xdr:rowOff>77320</xdr:rowOff>
    </xdr:from>
    <xdr:to>
      <xdr:col>27</xdr:col>
      <xdr:colOff>394447</xdr:colOff>
      <xdr:row>82</xdr:row>
      <xdr:rowOff>77320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66338" y="10615780"/>
          <a:ext cx="5207149" cy="3352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76</xdr:row>
      <xdr:rowOff>0</xdr:rowOff>
    </xdr:from>
    <xdr:to>
      <xdr:col>18</xdr:col>
      <xdr:colOff>0</xdr:colOff>
      <xdr:row>92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110490</xdr:colOff>
      <xdr:row>68</xdr:row>
      <xdr:rowOff>129540</xdr:rowOff>
    </xdr:from>
    <xdr:to>
      <xdr:col>36</xdr:col>
      <xdr:colOff>228600</xdr:colOff>
      <xdr:row>85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-1</xdr:colOff>
      <xdr:row>99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79</xdr:row>
      <xdr:rowOff>1</xdr:rowOff>
    </xdr:from>
    <xdr:to>
      <xdr:col>5</xdr:col>
      <xdr:colOff>0</xdr:colOff>
      <xdr:row>99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134471</xdr:colOff>
      <xdr:row>4</xdr:row>
      <xdr:rowOff>62753</xdr:rowOff>
    </xdr:from>
    <xdr:to>
      <xdr:col>29</xdr:col>
      <xdr:colOff>313765</xdr:colOff>
      <xdr:row>20</xdr:row>
      <xdr:rowOff>89647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205070</xdr:colOff>
      <xdr:row>2</xdr:row>
      <xdr:rowOff>103094</xdr:rowOff>
    </xdr:from>
    <xdr:to>
      <xdr:col>39</xdr:col>
      <xdr:colOff>420222</xdr:colOff>
      <xdr:row>23</xdr:row>
      <xdr:rowOff>113180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568138</xdr:colOff>
      <xdr:row>43</xdr:row>
      <xdr:rowOff>110490</xdr:rowOff>
    </xdr:from>
    <xdr:to>
      <xdr:col>40</xdr:col>
      <xdr:colOff>112506</xdr:colOff>
      <xdr:row>59</xdr:row>
      <xdr:rowOff>170330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242047</xdr:colOff>
      <xdr:row>2</xdr:row>
      <xdr:rowOff>107577</xdr:rowOff>
    </xdr:from>
    <xdr:to>
      <xdr:col>10</xdr:col>
      <xdr:colOff>62752</xdr:colOff>
      <xdr:row>16</xdr:row>
      <xdr:rowOff>90956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2047" y="442857"/>
          <a:ext cx="4133625" cy="232271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10</xdr:col>
      <xdr:colOff>394447</xdr:colOff>
      <xdr:row>20</xdr:row>
      <xdr:rowOff>8967</xdr:rowOff>
    </xdr:from>
    <xdr:to>
      <xdr:col>16</xdr:col>
      <xdr:colOff>410410</xdr:colOff>
      <xdr:row>34</xdr:row>
      <xdr:rowOff>62754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707367" y="3354147"/>
          <a:ext cx="3947883" cy="240074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isometricLeftDown">
            <a:rot lat="21544963" lon="1965495" rev="21087686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134471</xdr:colOff>
      <xdr:row>3</xdr:row>
      <xdr:rowOff>0</xdr:rowOff>
    </xdr:from>
    <xdr:to>
      <xdr:col>16</xdr:col>
      <xdr:colOff>134470</xdr:colOff>
      <xdr:row>18</xdr:row>
      <xdr:rowOff>3231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02711" y="502920"/>
          <a:ext cx="3276599" cy="251021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421343</xdr:colOff>
      <xdr:row>20</xdr:row>
      <xdr:rowOff>44822</xdr:rowOff>
    </xdr:from>
    <xdr:to>
      <xdr:col>9</xdr:col>
      <xdr:colOff>473268</xdr:colOff>
      <xdr:row>33</xdr:row>
      <xdr:rowOff>70887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1343" y="3390002"/>
          <a:ext cx="3686665" cy="220538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15</xdr:col>
      <xdr:colOff>442162</xdr:colOff>
      <xdr:row>159</xdr:row>
      <xdr:rowOff>141218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34740" y="23614380"/>
          <a:ext cx="4396942" cy="3326378"/>
        </a:xfrm>
        <a:prstGeom prst="rect">
          <a:avLst/>
        </a:prstGeom>
      </xdr:spPr>
    </xdr:pic>
    <xdr:clientData/>
  </xdr:twoCellAnchor>
  <xdr:twoCellAnchor editAs="oneCell">
    <xdr:from>
      <xdr:col>40</xdr:col>
      <xdr:colOff>476250</xdr:colOff>
      <xdr:row>2</xdr:row>
      <xdr:rowOff>23813</xdr:rowOff>
    </xdr:from>
    <xdr:to>
      <xdr:col>47</xdr:col>
      <xdr:colOff>574938</xdr:colOff>
      <xdr:row>22</xdr:row>
      <xdr:rowOff>112510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455313" y="357188"/>
          <a:ext cx="4432563" cy="3422447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  <xdr:twoCellAnchor editAs="oneCell">
    <xdr:from>
      <xdr:col>48</xdr:col>
      <xdr:colOff>419100</xdr:colOff>
      <xdr:row>58</xdr:row>
      <xdr:rowOff>152400</xdr:rowOff>
    </xdr:from>
    <xdr:to>
      <xdr:col>57</xdr:col>
      <xdr:colOff>293722</xdr:colOff>
      <xdr:row>76</xdr:row>
      <xdr:rowOff>106746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719780" y="10020300"/>
          <a:ext cx="5498182" cy="297186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noFill/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55500" dist="50800" dir="5400000" sy="-100000" algn="bl" rotWithShape="0"/>
        </a:effectLst>
        <a:scene3d>
          <a:camera prst="perspectiveContrastingLeftFacing"/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0.12394</cdr:x>
      <cdr:y>0.12069</cdr:y>
    </cdr:from>
    <cdr:to>
      <cdr:x>0.59934</cdr:x>
      <cdr:y>0.30447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936" y="307386"/>
          <a:ext cx="2380009" cy="471947"/>
        </a:xfrm>
        <a:prstGeom xmlns:a="http://schemas.openxmlformats.org/drawingml/2006/main" prst="rect">
          <a:avLst/>
        </a:prstGeom>
        <a:solidFill xmlns:a="http://schemas.openxmlformats.org/drawingml/2006/main">
          <a:srgbClr val="CC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plotted as zero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0.11586</cdr:x>
      <cdr:y>0.04138</cdr:y>
    </cdr:from>
    <cdr:to>
      <cdr:x>0.58515</cdr:x>
      <cdr:y>0.12524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513" y="103717"/>
          <a:ext cx="2349387" cy="215360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A and B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30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30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16</xdr:row>
      <xdr:rowOff>0</xdr:rowOff>
    </xdr:to>
    <xdr:graphicFrame macro="">
      <xdr:nvGraphicFramePr>
        <xdr:cNvPr id="30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8</xdr:col>
      <xdr:colOff>0</xdr:colOff>
      <xdr:row>17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12</xdr:col>
      <xdr:colOff>0</xdr:colOff>
      <xdr:row>18</xdr:row>
      <xdr:rowOff>7620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3</xdr:col>
          <xdr:colOff>466725</xdr:colOff>
          <xdr:row>1</xdr:row>
          <xdr:rowOff>76200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0.13807</cdr:x>
      <cdr:y>0.02589</cdr:y>
    </cdr:from>
    <cdr:to>
      <cdr:x>0.50613</cdr:x>
      <cdr:y>0.09162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93893" y="80118"/>
          <a:ext cx="2123122" cy="20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April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276225</xdr:rowOff>
        </xdr:to>
        <xdr:sp macro="" textlink="">
          <xdr:nvSpPr>
            <xdr:cNvPr id="15362" name="Scroll Bar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0</xdr:rowOff>
        </xdr:from>
        <xdr:to>
          <xdr:col>7</xdr:col>
          <xdr:colOff>1400175</xdr:colOff>
          <xdr:row>1</xdr:row>
          <xdr:rowOff>276225</xdr:rowOff>
        </xdr:to>
        <xdr:sp macro="" textlink="">
          <xdr:nvSpPr>
            <xdr:cNvPr id="15363" name="Scroll Bar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83820</xdr:rowOff>
    </xdr:from>
    <xdr:to>
      <xdr:col>13</xdr:col>
      <xdr:colOff>2400300</xdr:colOff>
      <xdr:row>34</xdr:row>
      <xdr:rowOff>83820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3863340" y="2804160"/>
          <a:ext cx="6659880" cy="272034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Two methods for "freezing" a chart - unlink the chart to the data: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1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For each series: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1. Click the series (click a column, bar, line, etc. so that  all points in the series are selected).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2. Press F2 to activate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3. Press F9 to convert all references to their current values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4. Press Enter to end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Repeat for each series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2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the original chart.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2. With the Shift key held down, click the Edit menu, then Copy Picture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3. Click in another location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4. Click the Paste toolbar button.</a:t>
          </a:r>
        </a:p>
      </xdr:txBody>
    </xdr:sp>
    <xdr:clientData/>
  </xdr:twoCellAnchor>
  <xdr:twoCellAnchor>
    <xdr:from>
      <xdr:col>13</xdr:col>
      <xdr:colOff>853440</xdr:colOff>
      <xdr:row>0</xdr:row>
      <xdr:rowOff>152400</xdr:rowOff>
    </xdr:from>
    <xdr:to>
      <xdr:col>13</xdr:col>
      <xdr:colOff>2529840</xdr:colOff>
      <xdr:row>6</xdr:row>
      <xdr:rowOff>152400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8976360" y="152400"/>
          <a:ext cx="1676400" cy="96012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"frozen". It reflects the way a chart on the ChartData worksheet looked at a certain time.</a:t>
          </a:r>
        </a:p>
      </xdr:txBody>
    </xdr:sp>
    <xdr:clientData/>
  </xdr:twoCellAnchor>
  <xdr:twoCellAnchor>
    <xdr:from>
      <xdr:col>0</xdr:col>
      <xdr:colOff>129540</xdr:colOff>
      <xdr:row>2</xdr:row>
      <xdr:rowOff>121920</xdr:rowOff>
    </xdr:from>
    <xdr:to>
      <xdr:col>5</xdr:col>
      <xdr:colOff>289560</xdr:colOff>
      <xdr:row>17</xdr:row>
      <xdr:rowOff>45720</xdr:rowOff>
    </xdr:to>
    <xdr:graphicFrame macro="">
      <xdr:nvGraphicFramePr>
        <xdr:cNvPr id="163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0</xdr:row>
      <xdr:rowOff>0</xdr:rowOff>
    </xdr:from>
    <xdr:to>
      <xdr:col>4</xdr:col>
      <xdr:colOff>457200</xdr:colOff>
      <xdr:row>3</xdr:row>
      <xdr:rowOff>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266700" y="0"/>
          <a:ext cx="2689860" cy="48006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is a linked picture of a chart on the ChartData worksheet</a:t>
          </a:r>
        </a:p>
      </xdr:txBody>
    </xdr:sp>
    <xdr:clientData/>
  </xdr:twoCellAnchor>
  <xdr:twoCellAnchor editAs="oneCell">
    <xdr:from>
      <xdr:col>6</xdr:col>
      <xdr:colOff>106680</xdr:colOff>
      <xdr:row>0</xdr:row>
      <xdr:rowOff>30480</xdr:rowOff>
    </xdr:from>
    <xdr:to>
      <xdr:col>13</xdr:col>
      <xdr:colOff>830580</xdr:colOff>
      <xdr:row>17</xdr:row>
      <xdr:rowOff>45720</xdr:rowOff>
    </xdr:to>
    <xdr:pic>
      <xdr:nvPicPr>
        <xdr:cNvPr id="16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55720" y="30480"/>
          <a:ext cx="5097780" cy="2735580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38100</xdr:rowOff>
    </xdr:from>
    <xdr:to>
      <xdr:col>15</xdr:col>
      <xdr:colOff>182880</xdr:colOff>
      <xdr:row>21</xdr:row>
      <xdr:rowOff>15240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0</xdr:row>
      <xdr:rowOff>68580</xdr:rowOff>
    </xdr:from>
    <xdr:to>
      <xdr:col>4</xdr:col>
      <xdr:colOff>304800</xdr:colOff>
      <xdr:row>9</xdr:row>
      <xdr:rowOff>45720</xdr:rowOff>
    </xdr:to>
    <xdr:sp macro="" textlink="">
      <xdr:nvSpPr>
        <xdr:cNvPr id="17410" name="Text Box 2"/>
        <xdr:cNvSpPr txBox="1">
          <a:spLocks noChangeArrowheads="1"/>
        </xdr:cNvSpPr>
      </xdr:nvSpPr>
      <xdr:spPr bwMode="auto">
        <a:xfrm>
          <a:off x="1508760" y="68580"/>
          <a:ext cx="1394460" cy="1417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To add data for the next month: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1. Select the cell containing the most recent month.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2. Select the cell below it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3. Type the Next month and enter its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72</xdr:row>
      <xdr:rowOff>34290</xdr:rowOff>
    </xdr:from>
    <xdr:to>
      <xdr:col>29</xdr:col>
      <xdr:colOff>514350</xdr:colOff>
      <xdr:row>88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133350</xdr:rowOff>
        </xdr:from>
        <xdr:to>
          <xdr:col>5</xdr:col>
          <xdr:colOff>95250</xdr:colOff>
          <xdr:row>9</xdr:row>
          <xdr:rowOff>180975</xdr:rowOff>
        </xdr:to>
        <xdr:sp macro="" textlink="">
          <xdr:nvSpPr>
            <xdr:cNvPr id="19457" name="Group Box 1" descr="Highest Degree Achieved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Highest Degree Achieved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</xdr:row>
          <xdr:rowOff>276225</xdr:rowOff>
        </xdr:from>
        <xdr:to>
          <xdr:col>4</xdr:col>
          <xdr:colOff>142875</xdr:colOff>
          <xdr:row>3</xdr:row>
          <xdr:rowOff>152400</xdr:rowOff>
        </xdr:to>
        <xdr:sp macro="" textlink="">
          <xdr:nvSpPr>
            <xdr:cNvPr id="19458" name="Option 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BS, BA,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76200</xdr:rowOff>
        </xdr:from>
        <xdr:to>
          <xdr:col>4</xdr:col>
          <xdr:colOff>114300</xdr:colOff>
          <xdr:row>6</xdr:row>
          <xdr:rowOff>152400</xdr:rowOff>
        </xdr:to>
        <xdr:sp macro="" textlink="">
          <xdr:nvSpPr>
            <xdr:cNvPr id="19459" name="Option 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MS, MA,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</xdr:row>
          <xdr:rowOff>200025</xdr:rowOff>
        </xdr:from>
        <xdr:to>
          <xdr:col>4</xdr:col>
          <xdr:colOff>133350</xdr:colOff>
          <xdr:row>9</xdr:row>
          <xdr:rowOff>95250</xdr:rowOff>
        </xdr:to>
        <xdr:sp macro="" textlink="">
          <xdr:nvSpPr>
            <xdr:cNvPr id="19460" name="Option 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PHD, LLB,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85725</xdr:rowOff>
        </xdr:from>
        <xdr:to>
          <xdr:col>5</xdr:col>
          <xdr:colOff>76200</xdr:colOff>
          <xdr:row>11</xdr:row>
          <xdr:rowOff>161925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Resident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47625</xdr:rowOff>
        </xdr:from>
        <xdr:to>
          <xdr:col>5</xdr:col>
          <xdr:colOff>95250</xdr:colOff>
          <xdr:row>17</xdr:row>
          <xdr:rowOff>57150</xdr:rowOff>
        </xdr:to>
        <xdr:sp macro="" textlink="">
          <xdr:nvSpPr>
            <xdr:cNvPr id="19462" name="List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180975</xdr:rowOff>
        </xdr:from>
        <xdr:to>
          <xdr:col>5</xdr:col>
          <xdr:colOff>95250</xdr:colOff>
          <xdr:row>19</xdr:row>
          <xdr:rowOff>28575</xdr:rowOff>
        </xdr:to>
        <xdr:sp macro="" textlink="">
          <xdr:nvSpPr>
            <xdr:cNvPr id="19463" name="Drop Dow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5</xdr:col>
          <xdr:colOff>95250</xdr:colOff>
          <xdr:row>22</xdr:row>
          <xdr:rowOff>57150</xdr:rowOff>
        </xdr:to>
        <xdr:sp macro="" textlink="">
          <xdr:nvSpPr>
            <xdr:cNvPr id="19464" name="Scroll Bar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57150</xdr:rowOff>
        </xdr:from>
        <xdr:to>
          <xdr:col>5</xdr:col>
          <xdr:colOff>28575</xdr:colOff>
          <xdr:row>27</xdr:row>
          <xdr:rowOff>0</xdr:rowOff>
        </xdr:to>
        <xdr:sp macro="" textlink="">
          <xdr:nvSpPr>
            <xdr:cNvPr id="19465" name="Spinner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146538</xdr:colOff>
      <xdr:row>0</xdr:row>
      <xdr:rowOff>73269</xdr:rowOff>
    </xdr:from>
    <xdr:to>
      <xdr:col>11</xdr:col>
      <xdr:colOff>432289</xdr:colOff>
      <xdr:row>16</xdr:row>
      <xdr:rowOff>74734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65942</xdr:colOff>
      <xdr:row>7</xdr:row>
      <xdr:rowOff>65943</xdr:rowOff>
    </xdr:from>
    <xdr:to>
      <xdr:col>15</xdr:col>
      <xdr:colOff>58616</xdr:colOff>
      <xdr:row>19</xdr:row>
      <xdr:rowOff>30773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0</xdr:row>
      <xdr:rowOff>57150</xdr:rowOff>
    </xdr:from>
    <xdr:to>
      <xdr:col>11</xdr:col>
      <xdr:colOff>304800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190500</xdr:colOff>
      <xdr:row>33</xdr:row>
      <xdr:rowOff>22860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5356860" y="0"/>
          <a:ext cx="4861560" cy="589026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Stacked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11.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12.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12. Click Border Color, then the No line button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13. Under Border,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14. Under Area,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15. Click OK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16. Click on the legend and press Delete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Double-click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Double-click the X(Horizontal)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Patterns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68580</xdr:colOff>
      <xdr:row>7</xdr:row>
      <xdr:rowOff>137160</xdr:rowOff>
    </xdr:from>
    <xdr:to>
      <xdr:col>7</xdr:col>
      <xdr:colOff>137160</xdr:colOff>
      <xdr:row>29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8</xdr:row>
      <xdr:rowOff>76200</xdr:rowOff>
    </xdr:from>
    <xdr:to>
      <xdr:col>6</xdr:col>
      <xdr:colOff>457200</xdr:colOff>
      <xdr:row>25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23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0.11293</cdr:x>
      <cdr:y>0.10631</cdr:y>
    </cdr:from>
    <cdr:to>
      <cdr:x>0.58172</cdr:x>
      <cdr:y>0.28003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814" y="270467"/>
          <a:ext cx="2346938" cy="44610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not plotted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0.14278</cdr:x>
      <cdr:y>0.125</cdr:y>
    </cdr:from>
    <cdr:to>
      <cdr:x>0.5964</cdr:x>
      <cdr:y>0.26518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254" y="318462"/>
          <a:ext cx="2270993" cy="359959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interpolated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ll%20Users\Desktop\Excel%20Class%20Files\TrendGrow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Calculator with Chart"/>
      <sheetName val="Growing Trend"/>
      <sheetName val="Trends"/>
      <sheetName val="Sheet3"/>
      <sheetName val="Sheet4"/>
    </sheetNames>
    <sheetDataSet>
      <sheetData sheetId="0" refreshError="1"/>
      <sheetData sheetId="1" refreshError="1"/>
      <sheetData sheetId="2">
        <row r="2">
          <cell r="B2">
            <v>100</v>
          </cell>
        </row>
        <row r="3">
          <cell r="B3">
            <v>200</v>
          </cell>
        </row>
        <row r="4">
          <cell r="B4">
            <v>300</v>
          </cell>
        </row>
        <row r="5">
          <cell r="B5">
            <v>500</v>
          </cell>
        </row>
        <row r="6">
          <cell r="B6">
            <v>700</v>
          </cell>
        </row>
        <row r="7">
          <cell r="B7">
            <v>500</v>
          </cell>
        </row>
        <row r="8">
          <cell r="B8">
            <v>600</v>
          </cell>
        </row>
        <row r="9">
          <cell r="B9">
            <v>400</v>
          </cell>
        </row>
        <row r="10">
          <cell r="B10">
            <v>800</v>
          </cell>
        </row>
        <row r="11">
          <cell r="B11">
            <v>700</v>
          </cell>
        </row>
        <row r="12">
          <cell r="B12">
            <v>900</v>
          </cell>
        </row>
        <row r="13">
          <cell r="B13">
            <v>1200</v>
          </cell>
        </row>
        <row r="14">
          <cell r="B14">
            <v>1300</v>
          </cell>
        </row>
        <row r="15">
          <cell r="B15">
            <v>1200</v>
          </cell>
        </row>
        <row r="16">
          <cell r="B16">
            <v>1300</v>
          </cell>
        </row>
        <row r="17">
          <cell r="B17">
            <v>1700</v>
          </cell>
        </row>
        <row r="18">
          <cell r="B18">
            <v>1000</v>
          </cell>
        </row>
        <row r="19">
          <cell r="B19">
            <v>1400</v>
          </cell>
        </row>
        <row r="20">
          <cell r="B20">
            <v>800</v>
          </cell>
        </row>
        <row r="21">
          <cell r="B21">
            <v>1200</v>
          </cell>
        </row>
        <row r="22">
          <cell r="B22">
            <v>1300</v>
          </cell>
        </row>
        <row r="23">
          <cell r="B23">
            <v>1800</v>
          </cell>
        </row>
        <row r="24">
          <cell r="B24">
            <v>1900</v>
          </cell>
        </row>
        <row r="25">
          <cell r="B25">
            <v>2100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4" name="List1" displayName="List1" ref="A1:B5" insertRowShift="1" totalsRowShown="0" headerRowDxfId="9" headerRowCellStyle="Normal_Chartdata">
  <autoFilter ref="A1:B5"/>
  <tableColumns count="2">
    <tableColumn id="1" name="Dates" dataDxfId="8" dataCellStyle="Normal_Chartdata"/>
    <tableColumn id="2" name="Sales" dataDxfId="7" dataCellStyle="Comma_Chartda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51"/>
  <sheetViews>
    <sheetView showGridLines="0" topLeftCell="A61" zoomScale="40" zoomScaleNormal="40" workbookViewId="0">
      <selection activeCell="O50" sqref="O50"/>
    </sheetView>
  </sheetViews>
  <sheetFormatPr defaultColWidth="9.140625" defaultRowHeight="12.75" x14ac:dyDescent="0.2"/>
  <cols>
    <col min="1" max="1" width="9.140625" style="1"/>
    <col min="2" max="2" width="12.28515625" style="1" bestFit="1" customWidth="1"/>
    <col min="3" max="3" width="4.140625" style="1" bestFit="1" customWidth="1"/>
    <col min="4" max="5" width="4.42578125" style="1" bestFit="1" customWidth="1"/>
    <col min="6" max="6" width="4.140625" style="1" bestFit="1" customWidth="1"/>
    <col min="7" max="7" width="4.5703125" style="1" bestFit="1" customWidth="1"/>
    <col min="8" max="8" width="4.28515625" style="1" bestFit="1" customWidth="1"/>
    <col min="9" max="9" width="5.5703125" style="1" bestFit="1" customWidth="1"/>
    <col min="10" max="10" width="9.85546875" style="1" bestFit="1" customWidth="1"/>
    <col min="11" max="18" width="9.5703125" style="1" customWidth="1"/>
    <col min="19" max="16384" width="9.140625" style="1"/>
  </cols>
  <sheetData>
    <row r="8" spans="3:16" ht="12.75" customHeight="1" x14ac:dyDescent="0.2">
      <c r="L8" s="7"/>
      <c r="M8" s="7"/>
      <c r="N8" s="7"/>
      <c r="O8" s="7"/>
      <c r="P8" s="7"/>
    </row>
    <row r="9" spans="3:16" x14ac:dyDescent="0.2">
      <c r="L9" s="7"/>
      <c r="M9" s="7"/>
      <c r="N9" s="7"/>
      <c r="O9" s="7"/>
      <c r="P9" s="7"/>
    </row>
    <row r="10" spans="3:16" x14ac:dyDescent="0.2">
      <c r="L10" s="7"/>
      <c r="M10" s="7"/>
      <c r="N10" s="7"/>
      <c r="O10" s="7"/>
      <c r="P10" s="7"/>
    </row>
    <row r="11" spans="3:16" x14ac:dyDescent="0.2">
      <c r="L11" s="7"/>
      <c r="M11" s="7"/>
      <c r="N11" s="7"/>
      <c r="O11" s="7"/>
      <c r="P11" s="7"/>
    </row>
    <row r="15" spans="3:16" x14ac:dyDescent="0.2">
      <c r="C15" s="5"/>
      <c r="D15" s="5"/>
      <c r="E15" s="5"/>
      <c r="F15" s="5"/>
      <c r="G15" s="5"/>
      <c r="H15" s="5"/>
      <c r="I15" s="5"/>
      <c r="J15" s="8"/>
    </row>
    <row r="16" spans="3:16" x14ac:dyDescent="0.2">
      <c r="C16" s="5"/>
      <c r="D16" s="5"/>
      <c r="E16" s="5"/>
      <c r="F16" s="5"/>
      <c r="G16" s="5"/>
      <c r="H16" s="5"/>
      <c r="I16" s="5"/>
      <c r="J16" s="10"/>
    </row>
    <row r="17" spans="3:10" x14ac:dyDescent="0.2">
      <c r="C17" s="5"/>
      <c r="D17" s="5"/>
      <c r="E17" s="5"/>
      <c r="F17" s="5"/>
      <c r="G17" s="5"/>
      <c r="H17" s="5"/>
      <c r="I17" s="5"/>
      <c r="J17" s="10"/>
    </row>
    <row r="18" spans="3:10" x14ac:dyDescent="0.2">
      <c r="C18" s="5"/>
      <c r="D18" s="5"/>
      <c r="E18" s="5"/>
      <c r="F18" s="5"/>
      <c r="G18" s="5"/>
      <c r="H18" s="5"/>
      <c r="I18" s="5"/>
      <c r="J18" s="10"/>
    </row>
    <row r="41" spans="2:11" ht="20.25" x14ac:dyDescent="0.3">
      <c r="B41" s="112" t="s">
        <v>97</v>
      </c>
      <c r="C41" s="112"/>
      <c r="D41" s="112"/>
      <c r="E41" s="112"/>
      <c r="F41" s="112"/>
      <c r="G41" s="112"/>
      <c r="H41" s="112"/>
      <c r="I41" s="112"/>
      <c r="J41" s="112"/>
    </row>
    <row r="42" spans="2:11" ht="18" x14ac:dyDescent="0.25">
      <c r="B42" s="2" t="s">
        <v>0</v>
      </c>
      <c r="C42" s="2"/>
      <c r="D42" s="2"/>
      <c r="E42" s="2"/>
      <c r="F42" s="2"/>
      <c r="G42" s="2"/>
      <c r="H42" s="2"/>
      <c r="I42" s="2"/>
      <c r="J42" s="2"/>
    </row>
    <row r="44" spans="2:11" x14ac:dyDescent="0.2">
      <c r="B44" s="69"/>
      <c r="C44" s="70" t="s">
        <v>1</v>
      </c>
      <c r="D44" s="70" t="s">
        <v>2</v>
      </c>
      <c r="E44" s="70" t="s">
        <v>3</v>
      </c>
      <c r="F44" s="70" t="s">
        <v>4</v>
      </c>
      <c r="G44" s="70" t="s">
        <v>5</v>
      </c>
      <c r="H44" s="70" t="s">
        <v>6</v>
      </c>
      <c r="I44" s="3" t="s">
        <v>7</v>
      </c>
      <c r="J44" s="4" t="s">
        <v>8</v>
      </c>
    </row>
    <row r="45" spans="2:11" x14ac:dyDescent="0.2">
      <c r="B45" s="69" t="s">
        <v>9</v>
      </c>
      <c r="C45" s="71">
        <v>80</v>
      </c>
      <c r="D45" s="71">
        <v>130</v>
      </c>
      <c r="E45" s="71">
        <v>125</v>
      </c>
      <c r="F45" s="71">
        <v>130</v>
      </c>
      <c r="G45" s="71">
        <v>140</v>
      </c>
      <c r="H45" s="71">
        <v>180</v>
      </c>
      <c r="I45" s="5">
        <f>SUM(C45:H45)</f>
        <v>785</v>
      </c>
      <c r="J45" s="6">
        <f>I45/$I$50</f>
        <v>0.33052631578947367</v>
      </c>
      <c r="K45" s="7"/>
    </row>
    <row r="46" spans="2:11" x14ac:dyDescent="0.2">
      <c r="B46" s="69" t="s">
        <v>10</v>
      </c>
      <c r="C46" s="71">
        <v>60</v>
      </c>
      <c r="D46" s="71">
        <v>80</v>
      </c>
      <c r="E46" s="71">
        <v>80</v>
      </c>
      <c r="F46" s="71">
        <v>100</v>
      </c>
      <c r="G46" s="71">
        <v>90</v>
      </c>
      <c r="H46" s="71">
        <v>100</v>
      </c>
      <c r="I46" s="5">
        <f>SUM(C46:H46)</f>
        <v>510</v>
      </c>
      <c r="J46" s="6">
        <f>I46/$I$50</f>
        <v>0.21473684210526317</v>
      </c>
      <c r="K46" s="7"/>
    </row>
    <row r="47" spans="2:11" x14ac:dyDescent="0.2">
      <c r="B47" s="69" t="s">
        <v>11</v>
      </c>
      <c r="C47" s="71">
        <v>110</v>
      </c>
      <c r="D47" s="71">
        <v>120</v>
      </c>
      <c r="E47" s="71">
        <v>110</v>
      </c>
      <c r="F47" s="71">
        <v>120</v>
      </c>
      <c r="G47" s="71">
        <v>120</v>
      </c>
      <c r="H47" s="71">
        <v>130</v>
      </c>
      <c r="I47" s="5">
        <f>SUM(C47:H47)</f>
        <v>710</v>
      </c>
      <c r="J47" s="6">
        <f>I47/$I$50</f>
        <v>0.29894736842105263</v>
      </c>
      <c r="K47" s="7"/>
    </row>
    <row r="48" spans="2:11" x14ac:dyDescent="0.2">
      <c r="B48" s="69" t="s">
        <v>12</v>
      </c>
      <c r="C48" s="71">
        <v>40</v>
      </c>
      <c r="D48" s="71">
        <v>60</v>
      </c>
      <c r="E48" s="71">
        <v>70</v>
      </c>
      <c r="F48" s="71">
        <v>60</v>
      </c>
      <c r="G48" s="71">
        <v>60</v>
      </c>
      <c r="H48" s="71">
        <v>80</v>
      </c>
      <c r="I48" s="5">
        <f>SUM(C48:H48)</f>
        <v>370</v>
      </c>
      <c r="J48" s="6">
        <f>I48/$I$50</f>
        <v>0.15578947368421053</v>
      </c>
      <c r="K48" s="7"/>
    </row>
    <row r="49" spans="2:10" x14ac:dyDescent="0.2">
      <c r="C49" s="5"/>
      <c r="D49" s="5"/>
      <c r="E49" s="5"/>
      <c r="F49" s="5"/>
      <c r="G49" s="5"/>
      <c r="H49" s="5"/>
      <c r="I49" s="5"/>
      <c r="J49" s="8"/>
    </row>
    <row r="50" spans="2:10" x14ac:dyDescent="0.2">
      <c r="B50" s="1" t="s">
        <v>7</v>
      </c>
      <c r="C50" s="5">
        <f t="shared" ref="C50:H50" si="0">SUM(C45:C48)</f>
        <v>290</v>
      </c>
      <c r="D50" s="5">
        <f t="shared" si="0"/>
        <v>390</v>
      </c>
      <c r="E50" s="5">
        <f t="shared" si="0"/>
        <v>385</v>
      </c>
      <c r="F50" s="5">
        <f t="shared" si="0"/>
        <v>410</v>
      </c>
      <c r="G50" s="5">
        <f t="shared" si="0"/>
        <v>410</v>
      </c>
      <c r="H50" s="5">
        <f t="shared" si="0"/>
        <v>490</v>
      </c>
      <c r="I50" s="5">
        <f>SUM(C50:H50)</f>
        <v>2375</v>
      </c>
      <c r="J50" s="6">
        <f>SUM(J45:J49)</f>
        <v>1</v>
      </c>
    </row>
    <row r="51" spans="2:10" x14ac:dyDescent="0.2">
      <c r="B51" s="1" t="s">
        <v>13</v>
      </c>
      <c r="C51" s="5">
        <f t="shared" ref="C51:I51" si="1">AVERAGE(C45:C48)</f>
        <v>72.5</v>
      </c>
      <c r="D51" s="5">
        <f t="shared" si="1"/>
        <v>97.5</v>
      </c>
      <c r="E51" s="5">
        <f t="shared" si="1"/>
        <v>96.25</v>
      </c>
      <c r="F51" s="5">
        <f t="shared" si="1"/>
        <v>102.5</v>
      </c>
      <c r="G51" s="5">
        <f t="shared" si="1"/>
        <v>102.5</v>
      </c>
      <c r="H51" s="5">
        <f t="shared" si="1"/>
        <v>122.5</v>
      </c>
      <c r="I51" s="5">
        <f t="shared" si="1"/>
        <v>593.75</v>
      </c>
      <c r="J51" s="9"/>
    </row>
  </sheetData>
  <mergeCells count="1">
    <mergeCell ref="B41:J4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/>
  </sheetViews>
  <sheetFormatPr defaultColWidth="9.140625" defaultRowHeight="12.75" x14ac:dyDescent="0.2"/>
  <cols>
    <col min="1" max="1" width="9.85546875" style="63" bestFit="1" customWidth="1"/>
    <col min="2" max="2" width="5.5703125" style="63" bestFit="1" customWidth="1"/>
    <col min="3" max="3" width="51.140625" style="63" customWidth="1"/>
    <col min="4" max="4" width="9.140625" style="63"/>
    <col min="5" max="5" width="6.42578125" style="63" customWidth="1"/>
    <col min="6" max="6" width="51.140625" style="63" customWidth="1"/>
    <col min="7" max="16384" width="9.140625" style="63"/>
  </cols>
  <sheetData>
    <row r="1" spans="1:6" x14ac:dyDescent="0.2">
      <c r="C1" s="56" t="s">
        <v>89</v>
      </c>
      <c r="F1" s="56" t="s">
        <v>90</v>
      </c>
    </row>
    <row r="3" spans="1:6" x14ac:dyDescent="0.2">
      <c r="A3" s="1"/>
      <c r="B3" s="1" t="s">
        <v>82</v>
      </c>
      <c r="C3" s="1"/>
      <c r="D3" s="1"/>
      <c r="E3" s="1" t="s">
        <v>82</v>
      </c>
    </row>
    <row r="4" spans="1:6" x14ac:dyDescent="0.2">
      <c r="A4" s="64" t="s">
        <v>1</v>
      </c>
      <c r="B4" s="14">
        <v>1.6</v>
      </c>
      <c r="C4" s="14"/>
      <c r="D4" s="64" t="s">
        <v>1</v>
      </c>
      <c r="E4" s="14">
        <v>1.6</v>
      </c>
    </row>
    <row r="5" spans="1:6" x14ac:dyDescent="0.2">
      <c r="A5" s="64" t="s">
        <v>2</v>
      </c>
      <c r="B5" s="14">
        <v>1.7</v>
      </c>
      <c r="C5" s="14"/>
      <c r="D5" s="64" t="s">
        <v>2</v>
      </c>
      <c r="E5" s="14">
        <v>1.7</v>
      </c>
    </row>
    <row r="6" spans="1:6" x14ac:dyDescent="0.2">
      <c r="A6" s="64" t="s">
        <v>3</v>
      </c>
      <c r="B6" s="14"/>
      <c r="C6" s="14"/>
      <c r="D6" s="64" t="s">
        <v>3</v>
      </c>
      <c r="E6" s="14" t="e">
        <f>NA()</f>
        <v>#N/A</v>
      </c>
    </row>
    <row r="7" spans="1:6" x14ac:dyDescent="0.2">
      <c r="A7" s="64" t="s">
        <v>4</v>
      </c>
      <c r="B7" s="14"/>
      <c r="C7" s="14"/>
      <c r="D7" s="64" t="s">
        <v>4</v>
      </c>
      <c r="E7" s="14">
        <v>8.3000000000000007</v>
      </c>
    </row>
    <row r="8" spans="1:6" x14ac:dyDescent="0.2">
      <c r="A8" s="64" t="s">
        <v>5</v>
      </c>
      <c r="B8" s="14">
        <v>1.9</v>
      </c>
      <c r="C8" s="14"/>
      <c r="D8" s="64" t="s">
        <v>5</v>
      </c>
      <c r="E8" s="14">
        <v>1.9</v>
      </c>
    </row>
    <row r="9" spans="1:6" x14ac:dyDescent="0.2">
      <c r="A9" s="64" t="s">
        <v>6</v>
      </c>
      <c r="B9" s="14">
        <v>2.1</v>
      </c>
      <c r="C9" s="14"/>
      <c r="D9" s="64" t="s">
        <v>6</v>
      </c>
      <c r="E9" s="14">
        <v>2.1</v>
      </c>
    </row>
    <row r="10" spans="1:6" x14ac:dyDescent="0.2">
      <c r="A10" s="64" t="s">
        <v>83</v>
      </c>
      <c r="B10" s="14">
        <v>2.6</v>
      </c>
      <c r="C10" s="14"/>
      <c r="D10" s="64" t="s">
        <v>83</v>
      </c>
      <c r="E10" s="14" t="e">
        <f>NA()</f>
        <v>#N/A</v>
      </c>
    </row>
    <row r="11" spans="1:6" x14ac:dyDescent="0.2">
      <c r="A11" s="64" t="s">
        <v>84</v>
      </c>
      <c r="B11" s="14">
        <v>3.9</v>
      </c>
      <c r="C11" s="14"/>
      <c r="D11" s="64" t="s">
        <v>84</v>
      </c>
      <c r="E11" s="14">
        <v>3.9</v>
      </c>
    </row>
    <row r="12" spans="1:6" x14ac:dyDescent="0.2">
      <c r="A12" s="64" t="s">
        <v>85</v>
      </c>
      <c r="B12" s="14">
        <v>4.2</v>
      </c>
      <c r="C12" s="14"/>
      <c r="D12" s="64" t="s">
        <v>85</v>
      </c>
      <c r="E12" s="14">
        <v>4.2</v>
      </c>
    </row>
    <row r="13" spans="1:6" x14ac:dyDescent="0.2">
      <c r="A13" s="64" t="s">
        <v>86</v>
      </c>
      <c r="B13" s="14"/>
      <c r="C13" s="14"/>
      <c r="D13" s="64" t="s">
        <v>86</v>
      </c>
      <c r="E13" s="14" t="e">
        <f>NA()</f>
        <v>#N/A</v>
      </c>
    </row>
    <row r="14" spans="1:6" x14ac:dyDescent="0.2">
      <c r="A14" s="64" t="s">
        <v>87</v>
      </c>
      <c r="B14" s="14"/>
      <c r="C14" s="14"/>
      <c r="D14" s="64" t="s">
        <v>87</v>
      </c>
      <c r="E14" s="14">
        <v>6.9</v>
      </c>
    </row>
    <row r="15" spans="1:6" x14ac:dyDescent="0.2">
      <c r="A15" s="64" t="s">
        <v>88</v>
      </c>
      <c r="B15" s="14">
        <v>5.2</v>
      </c>
      <c r="C15" s="14"/>
      <c r="D15" s="64" t="s">
        <v>88</v>
      </c>
      <c r="E15" s="14">
        <v>5.2</v>
      </c>
    </row>
    <row r="16" spans="1:6" x14ac:dyDescent="0.2">
      <c r="A16" s="64"/>
      <c r="B16" s="14"/>
    </row>
  </sheetData>
  <phoneticPr fontId="8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7"/>
  <sheetViews>
    <sheetView workbookViewId="0"/>
  </sheetViews>
  <sheetFormatPr defaultRowHeight="12.75" x14ac:dyDescent="0.2"/>
  <cols>
    <col min="1" max="1" width="9.85546875" bestFit="1" customWidth="1"/>
    <col min="2" max="2" width="5.5703125" bestFit="1" customWidth="1"/>
    <col min="3" max="3" width="50.7109375" customWidth="1"/>
    <col min="4" max="4" width="4.5703125" customWidth="1"/>
    <col min="5" max="5" width="50.7109375" customWidth="1"/>
  </cols>
  <sheetData>
    <row r="1" spans="1:4" x14ac:dyDescent="0.2">
      <c r="A1" s="62"/>
      <c r="B1" s="58"/>
      <c r="C1" s="56" t="s">
        <v>92</v>
      </c>
      <c r="D1" s="62"/>
    </row>
    <row r="2" spans="1:4" x14ac:dyDescent="0.2">
      <c r="A2" s="62"/>
      <c r="B2" s="58"/>
      <c r="D2" s="62"/>
    </row>
    <row r="3" spans="1:4" x14ac:dyDescent="0.2">
      <c r="A3" s="11"/>
      <c r="B3" s="60" t="s">
        <v>82</v>
      </c>
      <c r="C3" s="58"/>
      <c r="D3" s="11"/>
    </row>
    <row r="4" spans="1:4" x14ac:dyDescent="0.2">
      <c r="A4" s="62" t="s">
        <v>1</v>
      </c>
      <c r="B4" s="58">
        <v>20</v>
      </c>
      <c r="C4" s="58"/>
      <c r="D4" s="62"/>
    </row>
    <row r="5" spans="1:4" x14ac:dyDescent="0.2">
      <c r="A5" s="62" t="s">
        <v>2</v>
      </c>
      <c r="B5" s="58">
        <v>45</v>
      </c>
      <c r="C5" s="58"/>
      <c r="D5" s="62"/>
    </row>
    <row r="6" spans="1:4" x14ac:dyDescent="0.2">
      <c r="A6" s="62" t="s">
        <v>3</v>
      </c>
      <c r="B6" s="58">
        <v>55</v>
      </c>
      <c r="C6" s="58"/>
      <c r="D6" s="62"/>
    </row>
    <row r="7" spans="1:4" x14ac:dyDescent="0.2">
      <c r="A7" s="62" t="s">
        <v>4</v>
      </c>
      <c r="B7" s="58">
        <v>69</v>
      </c>
      <c r="C7" s="58"/>
      <c r="D7" s="62"/>
    </row>
    <row r="8" spans="1:4" x14ac:dyDescent="0.2">
      <c r="A8" s="62" t="s">
        <v>5</v>
      </c>
      <c r="B8" s="58">
        <v>64</v>
      </c>
      <c r="C8" s="58"/>
      <c r="D8" s="62"/>
    </row>
    <row r="9" spans="1:4" x14ac:dyDescent="0.2">
      <c r="A9" s="62" t="s">
        <v>6</v>
      </c>
      <c r="B9" s="58">
        <v>80</v>
      </c>
      <c r="C9" s="58"/>
      <c r="D9" s="62"/>
    </row>
    <row r="10" spans="1:4" x14ac:dyDescent="0.2">
      <c r="A10" s="62"/>
      <c r="B10" s="58"/>
      <c r="C10" s="58"/>
    </row>
    <row r="11" spans="1:4" x14ac:dyDescent="0.2">
      <c r="A11" s="62"/>
      <c r="B11" s="58"/>
      <c r="C11" s="58"/>
    </row>
    <row r="12" spans="1:4" x14ac:dyDescent="0.2">
      <c r="A12" s="62"/>
      <c r="B12" s="58"/>
    </row>
    <row r="13" spans="1:4" x14ac:dyDescent="0.2">
      <c r="A13" s="62"/>
      <c r="B13" s="58"/>
    </row>
    <row r="14" spans="1:4" x14ac:dyDescent="0.2">
      <c r="A14" s="62"/>
      <c r="B14" s="58"/>
    </row>
    <row r="15" spans="1:4" x14ac:dyDescent="0.2">
      <c r="A15" s="62"/>
      <c r="B15" s="58"/>
    </row>
    <row r="17" spans="3:5" s="56" customFormat="1" x14ac:dyDescent="0.2">
      <c r="C17" s="56" t="s">
        <v>93</v>
      </c>
      <c r="E17" s="56" t="s">
        <v>91</v>
      </c>
    </row>
  </sheetData>
  <phoneticPr fontId="8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6"/>
  <sheetViews>
    <sheetView zoomScale="85" workbookViewId="0"/>
  </sheetViews>
  <sheetFormatPr defaultColWidth="9.140625" defaultRowHeight="12.75" x14ac:dyDescent="0.2"/>
  <cols>
    <col min="1" max="1" width="15" style="26" customWidth="1"/>
    <col min="2" max="7" width="9.140625" style="26"/>
    <col min="8" max="8" width="3.140625" style="26" customWidth="1"/>
    <col min="9" max="11" width="9.140625" style="26"/>
    <col min="12" max="12" width="10.7109375" style="26" bestFit="1" customWidth="1"/>
    <col min="13" max="16384" width="9.140625" style="26"/>
  </cols>
  <sheetData>
    <row r="1" spans="8:14" x14ac:dyDescent="0.2">
      <c r="H1" s="25"/>
      <c r="L1" s="27"/>
      <c r="M1" s="27"/>
      <c r="N1" s="27"/>
    </row>
    <row r="2" spans="8:14" x14ac:dyDescent="0.2">
      <c r="H2" s="25"/>
      <c r="I2" s="28"/>
      <c r="J2" s="28"/>
      <c r="K2" s="28"/>
      <c r="L2" s="29"/>
    </row>
    <row r="3" spans="8:14" x14ac:dyDescent="0.2">
      <c r="H3" s="25"/>
      <c r="I3" s="29"/>
      <c r="J3" s="29"/>
      <c r="K3" s="29"/>
      <c r="L3" s="29"/>
    </row>
    <row r="4" spans="8:14" x14ac:dyDescent="0.2">
      <c r="H4" s="25"/>
      <c r="I4" s="29"/>
      <c r="J4" s="29"/>
      <c r="K4" s="29"/>
      <c r="L4" s="29"/>
    </row>
    <row r="5" spans="8:14" x14ac:dyDescent="0.2">
      <c r="H5" s="25"/>
      <c r="I5" s="29"/>
      <c r="J5" s="29"/>
      <c r="K5" s="29"/>
      <c r="L5" s="28"/>
      <c r="M5" s="27"/>
      <c r="N5" s="27"/>
    </row>
    <row r="6" spans="8:14" x14ac:dyDescent="0.2">
      <c r="H6" s="25"/>
      <c r="I6" s="29"/>
      <c r="J6" s="29"/>
      <c r="K6" s="29"/>
      <c r="L6" s="29"/>
      <c r="N6" s="30"/>
    </row>
    <row r="7" spans="8:14" x14ac:dyDescent="0.2">
      <c r="H7" s="25"/>
      <c r="I7" s="29"/>
      <c r="J7" s="29"/>
      <c r="K7" s="29"/>
      <c r="L7" s="29"/>
      <c r="N7" s="30"/>
    </row>
    <row r="8" spans="8:14" x14ac:dyDescent="0.2">
      <c r="I8" s="28"/>
      <c r="J8" s="28"/>
      <c r="K8" s="28"/>
      <c r="L8" s="29"/>
    </row>
    <row r="9" spans="8:14" x14ac:dyDescent="0.2">
      <c r="I9" s="29"/>
      <c r="J9" s="29"/>
      <c r="K9" s="29"/>
      <c r="L9" s="29"/>
    </row>
    <row r="10" spans="8:14" x14ac:dyDescent="0.2">
      <c r="I10" s="29"/>
      <c r="J10" s="29"/>
      <c r="K10" s="29"/>
      <c r="L10" s="29"/>
    </row>
    <row r="11" spans="8:14" x14ac:dyDescent="0.2">
      <c r="I11" s="29"/>
      <c r="J11" s="29"/>
      <c r="K11" s="29"/>
      <c r="L11" s="29"/>
    </row>
    <row r="12" spans="8:14" x14ac:dyDescent="0.2">
      <c r="I12" s="29"/>
      <c r="J12" s="31"/>
      <c r="K12" s="29"/>
      <c r="L12" s="32"/>
    </row>
    <row r="18" spans="1:10" s="66" customFormat="1" ht="26.25" x14ac:dyDescent="0.4">
      <c r="B18" s="67" t="s">
        <v>29</v>
      </c>
      <c r="C18" s="67"/>
      <c r="J18" s="67" t="s">
        <v>30</v>
      </c>
    </row>
    <row r="19" spans="1:10" s="66" customFormat="1" ht="26.25" x14ac:dyDescent="0.4">
      <c r="B19" s="67"/>
      <c r="C19" s="67"/>
      <c r="J19" s="67"/>
    </row>
    <row r="20" spans="1:10" x14ac:dyDescent="0.2">
      <c r="A20" s="35" t="s">
        <v>94</v>
      </c>
      <c r="B20" s="33" t="s">
        <v>1</v>
      </c>
      <c r="C20" s="33" t="s">
        <v>2</v>
      </c>
      <c r="D20" s="33" t="s">
        <v>3</v>
      </c>
      <c r="E20" s="33" t="s">
        <v>4</v>
      </c>
      <c r="F20" s="33" t="s">
        <v>5</v>
      </c>
      <c r="G20" s="33" t="s">
        <v>6</v>
      </c>
    </row>
    <row r="21" spans="1:10" x14ac:dyDescent="0.2">
      <c r="A21" s="34" t="s">
        <v>31</v>
      </c>
      <c r="B21" s="26">
        <v>271</v>
      </c>
      <c r="C21" s="26">
        <v>255</v>
      </c>
      <c r="D21" s="26">
        <v>319</v>
      </c>
      <c r="E21" s="26">
        <v>320</v>
      </c>
      <c r="F21" s="26">
        <v>352</v>
      </c>
      <c r="G21" s="26">
        <v>356</v>
      </c>
    </row>
    <row r="22" spans="1:10" x14ac:dyDescent="0.2">
      <c r="A22" s="34" t="s">
        <v>32</v>
      </c>
      <c r="B22" s="26">
        <v>266</v>
      </c>
      <c r="C22" s="26">
        <v>297</v>
      </c>
      <c r="D22" s="26">
        <v>295</v>
      </c>
      <c r="E22" s="26">
        <v>318</v>
      </c>
      <c r="F22" s="26">
        <v>317</v>
      </c>
      <c r="G22" s="26">
        <v>353</v>
      </c>
    </row>
    <row r="23" spans="1:10" x14ac:dyDescent="0.2">
      <c r="A23" s="34" t="s">
        <v>77</v>
      </c>
      <c r="B23" s="26">
        <v>257</v>
      </c>
      <c r="C23" s="26">
        <v>275</v>
      </c>
      <c r="D23" s="26">
        <v>300</v>
      </c>
      <c r="E23" s="26">
        <v>282</v>
      </c>
      <c r="F23" s="26">
        <v>300</v>
      </c>
      <c r="G23" s="26">
        <v>324</v>
      </c>
    </row>
    <row r="24" spans="1:10" x14ac:dyDescent="0.2">
      <c r="A24" s="34" t="s">
        <v>78</v>
      </c>
      <c r="B24" s="26">
        <v>163</v>
      </c>
      <c r="C24" s="26">
        <v>177</v>
      </c>
      <c r="D24" s="26">
        <v>193</v>
      </c>
      <c r="E24" s="26">
        <v>214</v>
      </c>
      <c r="F24" s="26">
        <v>198</v>
      </c>
      <c r="G24" s="26">
        <v>199</v>
      </c>
    </row>
    <row r="25" spans="1:10" x14ac:dyDescent="0.2">
      <c r="A25" s="34" t="s">
        <v>79</v>
      </c>
      <c r="B25" s="26">
        <v>95</v>
      </c>
      <c r="C25" s="26">
        <v>159</v>
      </c>
      <c r="D25" s="26">
        <v>173</v>
      </c>
      <c r="E25" s="26">
        <v>177</v>
      </c>
      <c r="F25" s="26">
        <v>221</v>
      </c>
      <c r="G25" s="26">
        <v>212</v>
      </c>
    </row>
    <row r="26" spans="1:10" x14ac:dyDescent="0.2">
      <c r="A26" s="34" t="s">
        <v>80</v>
      </c>
      <c r="B26" s="26">
        <v>156</v>
      </c>
      <c r="C26" s="26">
        <v>134</v>
      </c>
      <c r="D26" s="26">
        <v>153</v>
      </c>
      <c r="E26" s="26">
        <v>159</v>
      </c>
      <c r="F26" s="26">
        <v>147</v>
      </c>
      <c r="G26" s="26">
        <v>193</v>
      </c>
    </row>
  </sheetData>
  <autoFilter ref="A20:A26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20"/>
  <sheetViews>
    <sheetView workbookViewId="0"/>
  </sheetViews>
  <sheetFormatPr defaultColWidth="9.140625" defaultRowHeight="12.75" x14ac:dyDescent="0.2"/>
  <cols>
    <col min="1" max="1" width="8.7109375" style="26" bestFit="1" customWidth="1"/>
    <col min="2" max="2" width="15.7109375" style="26" bestFit="1" customWidth="1"/>
    <col min="3" max="3" width="12" style="26" customWidth="1"/>
    <col min="4" max="4" width="9.28515625" style="26" bestFit="1" customWidth="1"/>
    <col min="5" max="13" width="9.28515625" style="26" customWidth="1"/>
    <col min="14" max="14" width="9.28515625" style="26" bestFit="1" customWidth="1"/>
    <col min="15" max="16" width="9.140625" style="26"/>
    <col min="17" max="17" width="11.140625" style="26" customWidth="1"/>
    <col min="18" max="16384" width="9.140625" style="26"/>
  </cols>
  <sheetData>
    <row r="1" spans="1:15" x14ac:dyDescent="0.2">
      <c r="A1" s="35" t="s">
        <v>28</v>
      </c>
      <c r="B1" s="36" t="s">
        <v>33</v>
      </c>
      <c r="C1" s="27"/>
      <c r="D1" s="26">
        <v>4</v>
      </c>
      <c r="F1" s="37" t="str">
        <f>IF(ISNA(B2),"","Sales through "&amp;TEXT(DATE(YEAR(A2),D1,1),"MMMM"))</f>
        <v>Sales through April</v>
      </c>
      <c r="N1" s="36" t="s">
        <v>33</v>
      </c>
    </row>
    <row r="2" spans="1:15" x14ac:dyDescent="0.2">
      <c r="A2" s="38">
        <v>39448</v>
      </c>
      <c r="B2" s="27">
        <f t="shared" ref="B2:B13" si="0">IF($D$1&gt;=MONTH(A2),N2,NA())</f>
        <v>500</v>
      </c>
      <c r="C2" s="27"/>
      <c r="N2" s="27">
        <v>500</v>
      </c>
      <c r="O2" s="39"/>
    </row>
    <row r="3" spans="1:15" x14ac:dyDescent="0.2">
      <c r="A3" s="38">
        <v>39479</v>
      </c>
      <c r="B3" s="27">
        <f t="shared" si="0"/>
        <v>750</v>
      </c>
      <c r="N3" s="27">
        <v>750</v>
      </c>
    </row>
    <row r="4" spans="1:15" x14ac:dyDescent="0.2">
      <c r="A4" s="38">
        <v>39508</v>
      </c>
      <c r="B4" s="27">
        <f t="shared" si="0"/>
        <v>800</v>
      </c>
      <c r="N4" s="27">
        <v>800</v>
      </c>
    </row>
    <row r="5" spans="1:15" x14ac:dyDescent="0.2">
      <c r="A5" s="38">
        <v>39539</v>
      </c>
      <c r="B5" s="27">
        <f t="shared" si="0"/>
        <v>740</v>
      </c>
      <c r="N5" s="27">
        <v>740</v>
      </c>
    </row>
    <row r="6" spans="1:15" x14ac:dyDescent="0.2">
      <c r="A6" s="38">
        <v>39569</v>
      </c>
      <c r="B6" s="27" t="e">
        <f t="shared" si="0"/>
        <v>#N/A</v>
      </c>
      <c r="N6" s="27">
        <v>950</v>
      </c>
    </row>
    <row r="7" spans="1:15" x14ac:dyDescent="0.2">
      <c r="A7" s="38">
        <v>39600</v>
      </c>
      <c r="B7" s="27" t="e">
        <f t="shared" si="0"/>
        <v>#N/A</v>
      </c>
      <c r="N7" s="27">
        <v>890</v>
      </c>
    </row>
    <row r="8" spans="1:15" x14ac:dyDescent="0.2">
      <c r="A8" s="38">
        <v>39630</v>
      </c>
      <c r="B8" s="27" t="e">
        <f t="shared" si="0"/>
        <v>#N/A</v>
      </c>
      <c r="C8" s="26">
        <v>730</v>
      </c>
      <c r="N8" s="27">
        <v>1000</v>
      </c>
    </row>
    <row r="9" spans="1:15" x14ac:dyDescent="0.2">
      <c r="A9" s="38">
        <v>39661</v>
      </c>
      <c r="B9" s="27" t="e">
        <f t="shared" si="0"/>
        <v>#N/A</v>
      </c>
      <c r="N9" s="27">
        <v>1200</v>
      </c>
    </row>
    <row r="10" spans="1:15" x14ac:dyDescent="0.2">
      <c r="A10" s="38">
        <v>39692</v>
      </c>
      <c r="B10" s="27" t="e">
        <f t="shared" si="0"/>
        <v>#N/A</v>
      </c>
      <c r="N10" s="27">
        <v>1150</v>
      </c>
    </row>
    <row r="11" spans="1:15" x14ac:dyDescent="0.2">
      <c r="A11" s="38">
        <v>39722</v>
      </c>
      <c r="B11" s="27" t="e">
        <f t="shared" si="0"/>
        <v>#N/A</v>
      </c>
      <c r="N11" s="27">
        <v>1230</v>
      </c>
    </row>
    <row r="12" spans="1:15" x14ac:dyDescent="0.2">
      <c r="A12" s="38">
        <v>39753</v>
      </c>
      <c r="B12" s="27" t="e">
        <f t="shared" si="0"/>
        <v>#N/A</v>
      </c>
      <c r="N12" s="27">
        <v>1260</v>
      </c>
    </row>
    <row r="13" spans="1:15" x14ac:dyDescent="0.2">
      <c r="A13" s="38">
        <v>39783</v>
      </c>
      <c r="B13" s="27" t="e">
        <f t="shared" si="0"/>
        <v>#N/A</v>
      </c>
      <c r="N13" s="27">
        <v>1400</v>
      </c>
    </row>
    <row r="16" spans="1:15" ht="51" x14ac:dyDescent="0.2">
      <c r="B16" s="40"/>
      <c r="C16" s="41" t="s">
        <v>34</v>
      </c>
    </row>
    <row r="20" spans="3:3" x14ac:dyDescent="0.2">
      <c r="C20" s="26">
        <v>366</v>
      </c>
    </row>
  </sheetData>
  <phoneticPr fontId="8" type="noConversion"/>
  <conditionalFormatting sqref="B3:B13">
    <cfRule type="expression" dxfId="5" priority="1" stopIfTrue="1">
      <formula>ISNA(B3)</formula>
    </cfRule>
    <cfRule type="expression" dxfId="4" priority="2" stopIfTrue="1">
      <formula>N3&lt;N2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2</xdr:col>
                    <xdr:colOff>57150</xdr:colOff>
                    <xdr:row>0</xdr:row>
                    <xdr:rowOff>28575</xdr:rowOff>
                  </from>
                  <to>
                    <xdr:col>3</xdr:col>
                    <xdr:colOff>466725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9"/>
  <sheetViews>
    <sheetView zoomScale="85" workbookViewId="0"/>
  </sheetViews>
  <sheetFormatPr defaultColWidth="9.140625" defaultRowHeight="12.75" x14ac:dyDescent="0.2"/>
  <cols>
    <col min="1" max="1" width="7.28515625" style="26" bestFit="1" customWidth="1"/>
    <col min="2" max="3" width="12.28515625" style="26" bestFit="1" customWidth="1"/>
    <col min="4" max="4" width="17.140625" style="26" bestFit="1" customWidth="1"/>
    <col min="5" max="5" width="16.28515625" style="26" bestFit="1" customWidth="1"/>
    <col min="6" max="6" width="22" style="26" customWidth="1"/>
    <col min="7" max="7" width="16.42578125" style="26" bestFit="1" customWidth="1"/>
    <col min="8" max="8" width="16.5703125" style="26" customWidth="1"/>
    <col min="9" max="9" width="15.7109375" style="26" customWidth="1"/>
    <col min="10" max="12" width="12.42578125" style="26" bestFit="1" customWidth="1"/>
    <col min="13" max="16384" width="9.140625" style="26"/>
  </cols>
  <sheetData>
    <row r="1" spans="1:10" x14ac:dyDescent="0.2">
      <c r="A1" s="35" t="s">
        <v>28</v>
      </c>
      <c r="B1" s="36" t="s">
        <v>14</v>
      </c>
      <c r="C1" s="36" t="s">
        <v>35</v>
      </c>
      <c r="D1" s="36" t="s">
        <v>36</v>
      </c>
      <c r="G1" s="35" t="s">
        <v>37</v>
      </c>
    </row>
    <row r="2" spans="1:10" ht="25.5" x14ac:dyDescent="0.35">
      <c r="A2" s="38">
        <v>39448</v>
      </c>
      <c r="B2" s="27">
        <v>1000</v>
      </c>
      <c r="C2" s="27">
        <v>1500</v>
      </c>
      <c r="D2" s="42">
        <f>E2/1000</f>
        <v>7.0000000000000007E-2</v>
      </c>
      <c r="E2" s="65">
        <v>70</v>
      </c>
      <c r="G2" s="43">
        <f>H2/1000</f>
        <v>3.5000000000000003E-2</v>
      </c>
      <c r="H2" s="26">
        <v>35</v>
      </c>
      <c r="J2" s="26">
        <v>68.388248020982502</v>
      </c>
    </row>
    <row r="3" spans="1:10" x14ac:dyDescent="0.2">
      <c r="A3" s="38">
        <v>39479</v>
      </c>
      <c r="B3" s="27">
        <f t="shared" ref="B3:B25" si="0">B2*(1+$D$2)</f>
        <v>1070</v>
      </c>
      <c r="C3" s="27">
        <f t="shared" ref="C3:C25" si="1">C2*(1+$G$2)</f>
        <v>1552.4999999999998</v>
      </c>
      <c r="D3" s="44" t="s">
        <v>38</v>
      </c>
      <c r="G3" s="44" t="s">
        <v>38</v>
      </c>
      <c r="J3" s="26">
        <f>B2*(1+$D$2)^J2</f>
        <v>102212.75073816178</v>
      </c>
    </row>
    <row r="4" spans="1:10" x14ac:dyDescent="0.2">
      <c r="A4" s="38">
        <v>39508</v>
      </c>
      <c r="B4" s="27">
        <f t="shared" si="0"/>
        <v>1144.9000000000001</v>
      </c>
      <c r="C4" s="27">
        <f t="shared" si="1"/>
        <v>1606.8374999999996</v>
      </c>
      <c r="J4" s="26">
        <f>C2*(1+$G$2)^J2</f>
        <v>15770.142084457397</v>
      </c>
    </row>
    <row r="5" spans="1:10" x14ac:dyDescent="0.2">
      <c r="A5" s="38">
        <v>39539</v>
      </c>
      <c r="B5" s="27">
        <f t="shared" si="0"/>
        <v>1225.0430000000001</v>
      </c>
      <c r="C5" s="27">
        <f t="shared" si="1"/>
        <v>1663.0768124999995</v>
      </c>
      <c r="J5" s="26">
        <f>J4-J3</f>
        <v>-86442.608653704374</v>
      </c>
    </row>
    <row r="6" spans="1:10" x14ac:dyDescent="0.2">
      <c r="A6" s="38">
        <v>39569</v>
      </c>
      <c r="B6" s="27">
        <f t="shared" si="0"/>
        <v>1310.7960100000003</v>
      </c>
      <c r="C6" s="27">
        <f t="shared" si="1"/>
        <v>1721.2845009374994</v>
      </c>
    </row>
    <row r="7" spans="1:10" x14ac:dyDescent="0.2">
      <c r="A7" s="38">
        <v>39600</v>
      </c>
      <c r="B7" s="27">
        <f t="shared" si="0"/>
        <v>1402.5517307000005</v>
      </c>
      <c r="C7" s="27">
        <f t="shared" si="1"/>
        <v>1781.5294584703117</v>
      </c>
    </row>
    <row r="8" spans="1:10" x14ac:dyDescent="0.2">
      <c r="A8" s="38">
        <v>39630</v>
      </c>
      <c r="B8" s="27">
        <f t="shared" si="0"/>
        <v>1500.7303518490005</v>
      </c>
      <c r="C8" s="27">
        <f t="shared" si="1"/>
        <v>1843.8829895167726</v>
      </c>
    </row>
    <row r="9" spans="1:10" x14ac:dyDescent="0.2">
      <c r="A9" s="38">
        <v>39661</v>
      </c>
      <c r="B9" s="27">
        <f t="shared" si="0"/>
        <v>1605.7814764784307</v>
      </c>
      <c r="C9" s="27">
        <f t="shared" si="1"/>
        <v>1908.4188941498594</v>
      </c>
    </row>
    <row r="10" spans="1:10" x14ac:dyDescent="0.2">
      <c r="A10" s="38">
        <v>39692</v>
      </c>
      <c r="B10" s="27">
        <f t="shared" si="0"/>
        <v>1718.186179831921</v>
      </c>
      <c r="C10" s="27">
        <f t="shared" si="1"/>
        <v>1975.2135554451042</v>
      </c>
    </row>
    <row r="11" spans="1:10" x14ac:dyDescent="0.2">
      <c r="A11" s="38">
        <v>39722</v>
      </c>
      <c r="B11" s="27">
        <f t="shared" si="0"/>
        <v>1838.4592124201556</v>
      </c>
      <c r="C11" s="27">
        <f t="shared" si="1"/>
        <v>2044.3460298856828</v>
      </c>
    </row>
    <row r="12" spans="1:10" x14ac:dyDescent="0.2">
      <c r="A12" s="38">
        <v>39753</v>
      </c>
      <c r="B12" s="27">
        <f t="shared" si="0"/>
        <v>1967.1513572895667</v>
      </c>
      <c r="C12" s="27">
        <f t="shared" si="1"/>
        <v>2115.8981409316816</v>
      </c>
    </row>
    <row r="13" spans="1:10" x14ac:dyDescent="0.2">
      <c r="A13" s="38">
        <v>39783</v>
      </c>
      <c r="B13" s="27">
        <f t="shared" si="0"/>
        <v>2104.8519522998363</v>
      </c>
      <c r="C13" s="27">
        <f t="shared" si="1"/>
        <v>2189.9545758642903</v>
      </c>
    </row>
    <row r="14" spans="1:10" x14ac:dyDescent="0.2">
      <c r="A14" s="38">
        <v>39814</v>
      </c>
      <c r="B14" s="27">
        <f t="shared" si="0"/>
        <v>2252.1915889608249</v>
      </c>
      <c r="C14" s="27">
        <f t="shared" si="1"/>
        <v>2266.6029860195404</v>
      </c>
    </row>
    <row r="15" spans="1:10" x14ac:dyDescent="0.2">
      <c r="A15" s="38">
        <v>39845</v>
      </c>
      <c r="B15" s="27">
        <f t="shared" si="0"/>
        <v>2409.8450001880828</v>
      </c>
      <c r="C15" s="27">
        <f t="shared" si="1"/>
        <v>2345.9340905302242</v>
      </c>
    </row>
    <row r="16" spans="1:10" x14ac:dyDescent="0.2">
      <c r="A16" s="38">
        <v>39873</v>
      </c>
      <c r="B16" s="27">
        <f t="shared" si="0"/>
        <v>2578.5341502012488</v>
      </c>
      <c r="C16" s="27">
        <f t="shared" si="1"/>
        <v>2428.0417836987817</v>
      </c>
    </row>
    <row r="17" spans="1:4" x14ac:dyDescent="0.2">
      <c r="A17" s="38">
        <v>39904</v>
      </c>
      <c r="B17" s="27">
        <f t="shared" si="0"/>
        <v>2759.0315407153366</v>
      </c>
      <c r="C17" s="27">
        <f t="shared" si="1"/>
        <v>2513.023246128239</v>
      </c>
    </row>
    <row r="18" spans="1:4" x14ac:dyDescent="0.2">
      <c r="A18" s="38">
        <v>39934</v>
      </c>
      <c r="B18" s="27">
        <f t="shared" si="0"/>
        <v>2952.1637485654105</v>
      </c>
      <c r="C18" s="27">
        <f t="shared" si="1"/>
        <v>2600.9790597427273</v>
      </c>
    </row>
    <row r="19" spans="1:4" x14ac:dyDescent="0.2">
      <c r="A19" s="38">
        <v>39965</v>
      </c>
      <c r="B19" s="27">
        <f t="shared" si="0"/>
        <v>3158.8152109649895</v>
      </c>
      <c r="C19" s="27">
        <f t="shared" si="1"/>
        <v>2692.0133268337227</v>
      </c>
    </row>
    <row r="20" spans="1:4" x14ac:dyDescent="0.2">
      <c r="A20" s="38">
        <v>39995</v>
      </c>
      <c r="B20" s="27">
        <f t="shared" si="0"/>
        <v>3379.932275732539</v>
      </c>
      <c r="C20" s="27">
        <f t="shared" si="1"/>
        <v>2786.2337932729029</v>
      </c>
    </row>
    <row r="21" spans="1:4" x14ac:dyDescent="0.2">
      <c r="A21" s="38">
        <v>40026</v>
      </c>
      <c r="B21" s="27">
        <f t="shared" si="0"/>
        <v>3616.527535033817</v>
      </c>
      <c r="C21" s="27">
        <f t="shared" si="1"/>
        <v>2883.7519760374544</v>
      </c>
    </row>
    <row r="22" spans="1:4" x14ac:dyDescent="0.2">
      <c r="A22" s="38">
        <v>40057</v>
      </c>
      <c r="B22" s="27">
        <f t="shared" si="0"/>
        <v>3869.6844624861842</v>
      </c>
      <c r="C22" s="27">
        <f t="shared" si="1"/>
        <v>2984.6832951987649</v>
      </c>
    </row>
    <row r="23" spans="1:4" x14ac:dyDescent="0.2">
      <c r="A23" s="38">
        <v>40087</v>
      </c>
      <c r="B23" s="27">
        <f t="shared" si="0"/>
        <v>4140.5623748602175</v>
      </c>
      <c r="C23" s="27">
        <f t="shared" si="1"/>
        <v>3089.1472105307216</v>
      </c>
    </row>
    <row r="24" spans="1:4" x14ac:dyDescent="0.2">
      <c r="A24" s="38">
        <v>40118</v>
      </c>
      <c r="B24" s="27">
        <f t="shared" si="0"/>
        <v>4430.4017411004334</v>
      </c>
      <c r="C24" s="27">
        <f t="shared" si="1"/>
        <v>3197.2673628992966</v>
      </c>
    </row>
    <row r="25" spans="1:4" x14ac:dyDescent="0.2">
      <c r="A25" s="38">
        <v>40148</v>
      </c>
      <c r="B25" s="27">
        <f t="shared" si="0"/>
        <v>4740.5298629774643</v>
      </c>
      <c r="C25" s="27">
        <f t="shared" si="1"/>
        <v>3309.1717206007716</v>
      </c>
    </row>
    <row r="27" spans="1:4" x14ac:dyDescent="0.2">
      <c r="A27" s="35" t="s">
        <v>7</v>
      </c>
      <c r="B27" s="45">
        <f>SUM(B2:B23)</f>
        <v>49005.739158577569</v>
      </c>
      <c r="C27" s="45">
        <f>SUM(C2:C23)</f>
        <v>48493.353225694285</v>
      </c>
      <c r="D27" s="46">
        <f>B27-C27</f>
        <v>512.38593288328411</v>
      </c>
    </row>
    <row r="29" spans="1:4" ht="24" customHeight="1" x14ac:dyDescent="0.2">
      <c r="A29" s="40"/>
      <c r="B29" s="115" t="s">
        <v>39</v>
      </c>
      <c r="C29" s="115"/>
    </row>
  </sheetData>
  <mergeCells count="1">
    <mergeCell ref="B29:C29"/>
  </mergeCells>
  <phoneticPr fontId="8" type="noConversion"/>
  <conditionalFormatting sqref="C2:C27">
    <cfRule type="expression" dxfId="3" priority="1" stopIfTrue="1">
      <formula>C2&gt;B2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Scroll Bar 2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Scroll Bar 3">
              <controlPr defaultSize="0" autoPict="0">
                <anchor moveWithCells="1">
                  <from>
                    <xdr:col>7</xdr:col>
                    <xdr:colOff>9525</xdr:colOff>
                    <xdr:row>1</xdr:row>
                    <xdr:rowOff>0</xdr:rowOff>
                  </from>
                  <to>
                    <xdr:col>7</xdr:col>
                    <xdr:colOff>1400175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ColWidth="9.140625" defaultRowHeight="12.75" x14ac:dyDescent="0.2"/>
  <cols>
    <col min="1" max="13" width="9.140625" style="11"/>
    <col min="14" max="14" width="61.5703125" style="11" customWidth="1"/>
    <col min="15" max="16384" width="9.140625" style="11"/>
  </cols>
  <sheetData/>
  <phoneticPr fontId="11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15"/>
  <sheetViews>
    <sheetView zoomScale="85" workbookViewId="0"/>
  </sheetViews>
  <sheetFormatPr defaultColWidth="9.140625" defaultRowHeight="12.75" x14ac:dyDescent="0.2"/>
  <cols>
    <col min="1" max="1" width="9.140625" style="11"/>
    <col min="2" max="2" width="10.5703125" style="11" customWidth="1"/>
    <col min="3" max="15" width="9.140625" style="11"/>
    <col min="16" max="16" width="9.7109375" style="11" bestFit="1" customWidth="1"/>
    <col min="17" max="16384" width="9.140625" style="11"/>
  </cols>
  <sheetData>
    <row r="1" spans="1:16" x14ac:dyDescent="0.2">
      <c r="A1" s="47" t="s">
        <v>40</v>
      </c>
      <c r="B1" s="47" t="s">
        <v>14</v>
      </c>
    </row>
    <row r="2" spans="1:16" x14ac:dyDescent="0.2">
      <c r="A2" s="12">
        <v>39448</v>
      </c>
      <c r="B2" s="13">
        <v>1592398</v>
      </c>
      <c r="O2" s="12"/>
      <c r="P2" s="13"/>
    </row>
    <row r="3" spans="1:16" x14ac:dyDescent="0.2">
      <c r="A3" s="12">
        <v>39479</v>
      </c>
      <c r="B3" s="13">
        <v>1597197</v>
      </c>
      <c r="O3" s="12"/>
      <c r="P3" s="13"/>
    </row>
    <row r="4" spans="1:16" x14ac:dyDescent="0.2">
      <c r="A4" s="12">
        <v>39508</v>
      </c>
      <c r="B4" s="13">
        <v>1666080</v>
      </c>
    </row>
    <row r="5" spans="1:16" x14ac:dyDescent="0.2">
      <c r="A5" s="12">
        <v>39539</v>
      </c>
      <c r="B5" s="13">
        <v>2484340</v>
      </c>
    </row>
    <row r="6" spans="1:16" x14ac:dyDescent="0.2">
      <c r="A6" s="12"/>
      <c r="B6" s="13"/>
      <c r="O6" s="12"/>
      <c r="P6" s="13"/>
    </row>
    <row r="7" spans="1:16" x14ac:dyDescent="0.2">
      <c r="A7" s="12"/>
      <c r="B7" s="13"/>
      <c r="O7" s="12"/>
      <c r="P7" s="13"/>
    </row>
    <row r="8" spans="1:16" x14ac:dyDescent="0.2">
      <c r="A8" s="12"/>
      <c r="B8" s="13"/>
      <c r="O8" s="12"/>
      <c r="P8" s="13"/>
    </row>
    <row r="9" spans="1:16" x14ac:dyDescent="0.2">
      <c r="A9" s="12"/>
      <c r="B9" s="13"/>
      <c r="O9" s="12"/>
      <c r="P9" s="13"/>
    </row>
    <row r="10" spans="1:16" x14ac:dyDescent="0.2">
      <c r="A10" s="12"/>
      <c r="B10" s="13"/>
      <c r="O10" s="12"/>
      <c r="P10" s="13"/>
    </row>
    <row r="11" spans="1:16" x14ac:dyDescent="0.2">
      <c r="A11" s="12"/>
      <c r="B11" s="13"/>
      <c r="O11" s="12"/>
      <c r="P11" s="13"/>
    </row>
    <row r="12" spans="1:16" x14ac:dyDescent="0.2">
      <c r="A12" s="12"/>
      <c r="B12" s="13"/>
      <c r="O12" s="12"/>
      <c r="P12" s="13"/>
    </row>
    <row r="13" spans="1:16" x14ac:dyDescent="0.2">
      <c r="A13" s="12"/>
      <c r="B13" s="13"/>
      <c r="O13" s="12"/>
      <c r="P13" s="13"/>
    </row>
    <row r="14" spans="1:16" x14ac:dyDescent="0.2">
      <c r="A14" s="12"/>
      <c r="B14" s="13"/>
    </row>
    <row r="15" spans="1:16" x14ac:dyDescent="0.2">
      <c r="A15" s="12"/>
      <c r="B15" s="13"/>
    </row>
  </sheetData>
  <phoneticPr fontId="1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H3:H16"/>
  <sheetViews>
    <sheetView workbookViewId="0"/>
  </sheetViews>
  <sheetFormatPr defaultRowHeight="12.75" x14ac:dyDescent="0.2"/>
  <cols>
    <col min="7" max="7" width="4.140625" customWidth="1"/>
    <col min="8" max="8" width="73" bestFit="1" customWidth="1"/>
  </cols>
  <sheetData>
    <row r="3" spans="8:8" x14ac:dyDescent="0.2">
      <c r="H3" s="56" t="s">
        <v>65</v>
      </c>
    </row>
    <row r="4" spans="8:8" x14ac:dyDescent="0.2">
      <c r="H4" t="s">
        <v>96</v>
      </c>
    </row>
    <row r="5" spans="8:8" x14ac:dyDescent="0.2">
      <c r="H5" t="s">
        <v>66</v>
      </c>
    </row>
    <row r="6" spans="8:8" x14ac:dyDescent="0.2">
      <c r="H6" t="s">
        <v>95</v>
      </c>
    </row>
    <row r="7" spans="8:8" x14ac:dyDescent="0.2">
      <c r="H7" t="s">
        <v>67</v>
      </c>
    </row>
    <row r="8" spans="8:8" x14ac:dyDescent="0.2">
      <c r="H8" t="s">
        <v>69</v>
      </c>
    </row>
    <row r="9" spans="8:8" x14ac:dyDescent="0.2">
      <c r="H9" t="s">
        <v>70</v>
      </c>
    </row>
    <row r="10" spans="8:8" x14ac:dyDescent="0.2">
      <c r="H10" t="s">
        <v>71</v>
      </c>
    </row>
    <row r="11" spans="8:8" x14ac:dyDescent="0.2">
      <c r="H11" t="s">
        <v>72</v>
      </c>
    </row>
    <row r="12" spans="8:8" x14ac:dyDescent="0.2">
      <c r="H12" t="s">
        <v>73</v>
      </c>
    </row>
    <row r="13" spans="8:8" x14ac:dyDescent="0.2">
      <c r="H13" t="s">
        <v>74</v>
      </c>
    </row>
    <row r="14" spans="8:8" x14ac:dyDescent="0.2">
      <c r="H14" t="s">
        <v>75</v>
      </c>
    </row>
    <row r="15" spans="8:8" x14ac:dyDescent="0.2">
      <c r="H15" t="s">
        <v>68</v>
      </c>
    </row>
    <row r="16" spans="8:8" x14ac:dyDescent="0.2">
      <c r="H16" t="s">
        <v>76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8"/>
  <sheetViews>
    <sheetView showGridLines="0" workbookViewId="0"/>
  </sheetViews>
  <sheetFormatPr defaultColWidth="9.140625" defaultRowHeight="12.75" x14ac:dyDescent="0.2"/>
  <cols>
    <col min="1" max="1" width="5.85546875" style="48" bestFit="1" customWidth="1"/>
    <col min="2" max="2" width="3.7109375" style="48" customWidth="1"/>
    <col min="3" max="3" width="10.28515625" style="48" bestFit="1" customWidth="1"/>
    <col min="4" max="6" width="6.42578125" style="48" customWidth="1"/>
    <col min="7" max="7" width="15.28515625" style="35" bestFit="1" customWidth="1"/>
    <col min="8" max="8" width="6.85546875" style="48" customWidth="1"/>
    <col min="9" max="9" width="10.85546875" style="48" bestFit="1" customWidth="1"/>
    <col min="10" max="16384" width="9.140625" style="48"/>
  </cols>
  <sheetData>
    <row r="1" spans="1:14" x14ac:dyDescent="0.2">
      <c r="G1" s="49"/>
      <c r="H1" s="50"/>
      <c r="I1" s="50"/>
      <c r="J1" s="50"/>
      <c r="K1" s="50"/>
      <c r="L1" s="50"/>
      <c r="M1" s="50"/>
      <c r="N1" s="50"/>
    </row>
    <row r="2" spans="1:14" ht="25.5" x14ac:dyDescent="0.2">
      <c r="A2" s="48">
        <v>3</v>
      </c>
      <c r="G2" s="51" t="s">
        <v>41</v>
      </c>
      <c r="H2" s="50"/>
      <c r="I2" s="50"/>
      <c r="J2" s="50"/>
      <c r="K2" s="68"/>
      <c r="L2" s="50"/>
      <c r="M2" s="50"/>
      <c r="N2" s="50"/>
    </row>
    <row r="3" spans="1:14" x14ac:dyDescent="0.2">
      <c r="G3" s="49"/>
      <c r="H3" s="50"/>
      <c r="I3" s="50"/>
      <c r="J3" s="50"/>
      <c r="K3" s="50"/>
      <c r="L3" s="50"/>
      <c r="M3" s="50"/>
      <c r="N3" s="50"/>
    </row>
    <row r="4" spans="1:14" x14ac:dyDescent="0.2">
      <c r="G4" s="49"/>
      <c r="H4" s="50">
        <v>1</v>
      </c>
      <c r="I4" s="50" t="s">
        <v>42</v>
      </c>
      <c r="J4" s="50"/>
      <c r="K4" s="50"/>
      <c r="L4" s="50"/>
      <c r="M4" s="50"/>
      <c r="N4" s="50"/>
    </row>
    <row r="5" spans="1:14" x14ac:dyDescent="0.2">
      <c r="G5" s="49"/>
      <c r="H5" s="50">
        <v>2</v>
      </c>
      <c r="I5" s="50" t="s">
        <v>43</v>
      </c>
      <c r="J5" s="50"/>
      <c r="K5" s="50"/>
      <c r="L5" s="50"/>
      <c r="M5" s="50"/>
      <c r="N5" s="50"/>
    </row>
    <row r="6" spans="1:14" x14ac:dyDescent="0.2">
      <c r="G6" s="49"/>
      <c r="H6" s="50">
        <v>3</v>
      </c>
      <c r="I6" s="50" t="s">
        <v>44</v>
      </c>
      <c r="J6" s="50"/>
      <c r="K6" s="50"/>
      <c r="L6" s="50"/>
      <c r="M6" s="50"/>
      <c r="N6" s="50"/>
    </row>
    <row r="7" spans="1:14" x14ac:dyDescent="0.2">
      <c r="G7" s="49"/>
      <c r="H7" s="50"/>
      <c r="I7" s="50"/>
      <c r="J7" s="50"/>
      <c r="K7" s="50"/>
      <c r="L7" s="50"/>
      <c r="M7" s="50"/>
      <c r="N7" s="50"/>
    </row>
    <row r="8" spans="1:14" x14ac:dyDescent="0.2">
      <c r="G8" s="49"/>
      <c r="H8" s="50"/>
      <c r="I8" s="50"/>
      <c r="J8" s="50"/>
      <c r="K8" s="50"/>
      <c r="L8" s="50"/>
      <c r="M8" s="50"/>
      <c r="N8" s="50"/>
    </row>
    <row r="9" spans="1:14" x14ac:dyDescent="0.2">
      <c r="G9" s="49"/>
      <c r="H9" s="50"/>
      <c r="I9" s="50"/>
      <c r="J9" s="50"/>
      <c r="K9" s="50"/>
      <c r="L9" s="50"/>
      <c r="M9" s="50"/>
      <c r="N9" s="50"/>
    </row>
    <row r="10" spans="1:14" x14ac:dyDescent="0.2">
      <c r="G10" s="49"/>
      <c r="H10" s="50"/>
      <c r="I10" s="50"/>
      <c r="J10" s="50"/>
      <c r="K10" s="50"/>
      <c r="L10" s="50"/>
      <c r="M10" s="50"/>
      <c r="N10" s="50"/>
    </row>
    <row r="11" spans="1:14" x14ac:dyDescent="0.2">
      <c r="G11" s="49"/>
      <c r="H11" s="50"/>
      <c r="I11" s="50"/>
      <c r="J11" s="50"/>
      <c r="K11" s="50"/>
      <c r="L11" s="50"/>
      <c r="M11" s="50"/>
      <c r="N11" s="50"/>
    </row>
    <row r="12" spans="1:14" x14ac:dyDescent="0.2">
      <c r="A12" s="52" t="b">
        <v>1</v>
      </c>
      <c r="B12" s="52"/>
      <c r="G12" s="49" t="s">
        <v>45</v>
      </c>
      <c r="H12" s="50" t="b">
        <v>1</v>
      </c>
      <c r="I12" s="68" t="str">
        <f>IF(H12,"Resident","Non-Resident")</f>
        <v>Resident</v>
      </c>
      <c r="J12" s="50"/>
      <c r="K12" s="50"/>
      <c r="L12" s="50"/>
      <c r="M12" s="50"/>
      <c r="N12" s="50"/>
    </row>
    <row r="13" spans="1:14" x14ac:dyDescent="0.2">
      <c r="A13" s="52"/>
      <c r="B13" s="52"/>
      <c r="G13" s="49"/>
      <c r="H13" s="50">
        <v>1</v>
      </c>
      <c r="I13" s="53" t="s">
        <v>46</v>
      </c>
      <c r="J13" s="50"/>
      <c r="K13" s="50"/>
      <c r="L13" s="50"/>
      <c r="M13" s="50"/>
      <c r="N13" s="50"/>
    </row>
    <row r="14" spans="1:14" x14ac:dyDescent="0.2">
      <c r="G14" s="49"/>
      <c r="H14" s="50">
        <v>2</v>
      </c>
      <c r="I14" s="53" t="s">
        <v>47</v>
      </c>
      <c r="J14" s="50"/>
      <c r="K14" s="50"/>
      <c r="L14" s="50"/>
      <c r="M14" s="50"/>
      <c r="N14" s="50"/>
    </row>
    <row r="15" spans="1:14" x14ac:dyDescent="0.2">
      <c r="A15" s="48">
        <v>5</v>
      </c>
      <c r="G15" s="49"/>
      <c r="H15" s="50">
        <v>3</v>
      </c>
      <c r="I15" s="53" t="s">
        <v>49</v>
      </c>
      <c r="J15" s="50"/>
      <c r="K15" s="50"/>
      <c r="L15" s="50"/>
      <c r="M15" s="50"/>
      <c r="N15" s="50"/>
    </row>
    <row r="16" spans="1:14" x14ac:dyDescent="0.2">
      <c r="G16" s="49" t="s">
        <v>48</v>
      </c>
      <c r="H16" s="50">
        <v>4</v>
      </c>
      <c r="I16" s="53" t="s">
        <v>50</v>
      </c>
      <c r="J16" s="50"/>
      <c r="K16" s="50"/>
      <c r="L16" s="50"/>
      <c r="M16" s="50"/>
      <c r="N16" s="50"/>
    </row>
    <row r="17" spans="1:14" x14ac:dyDescent="0.2">
      <c r="G17" s="49"/>
      <c r="H17" s="50">
        <v>5</v>
      </c>
      <c r="I17" s="53" t="s">
        <v>51</v>
      </c>
      <c r="J17" s="50"/>
      <c r="K17" s="50"/>
      <c r="L17" s="50"/>
      <c r="M17" s="50"/>
      <c r="N17" s="50"/>
    </row>
    <row r="18" spans="1:14" x14ac:dyDescent="0.2">
      <c r="G18" s="49"/>
      <c r="H18" s="50">
        <v>6</v>
      </c>
      <c r="I18" s="53" t="s">
        <v>53</v>
      </c>
      <c r="J18" s="50"/>
      <c r="K18" s="50"/>
      <c r="L18" s="50"/>
      <c r="M18" s="50"/>
      <c r="N18" s="50"/>
    </row>
    <row r="19" spans="1:14" x14ac:dyDescent="0.2">
      <c r="A19" s="48">
        <v>3</v>
      </c>
      <c r="G19" s="49" t="s">
        <v>52</v>
      </c>
      <c r="H19" s="50">
        <v>1</v>
      </c>
      <c r="I19" s="53" t="s">
        <v>55</v>
      </c>
      <c r="J19" s="50"/>
      <c r="K19" s="50"/>
      <c r="L19" s="50"/>
      <c r="M19" s="50"/>
      <c r="N19" s="50"/>
    </row>
    <row r="20" spans="1:14" x14ac:dyDescent="0.2">
      <c r="G20" s="49"/>
      <c r="H20" s="50">
        <v>2</v>
      </c>
      <c r="I20" s="53" t="s">
        <v>57</v>
      </c>
      <c r="J20" s="50"/>
      <c r="K20" s="50"/>
      <c r="L20" s="50"/>
      <c r="M20" s="50"/>
      <c r="N20" s="50"/>
    </row>
    <row r="21" spans="1:14" x14ac:dyDescent="0.2">
      <c r="A21" s="48">
        <v>77</v>
      </c>
      <c r="C21" s="54" t="s">
        <v>54</v>
      </c>
      <c r="G21" s="49"/>
      <c r="H21" s="50">
        <v>3</v>
      </c>
      <c r="I21" s="53" t="s">
        <v>58</v>
      </c>
      <c r="J21" s="50"/>
      <c r="K21" s="50"/>
      <c r="L21" s="50"/>
      <c r="M21" s="50"/>
      <c r="N21" s="50"/>
    </row>
    <row r="22" spans="1:14" x14ac:dyDescent="0.2">
      <c r="G22" s="49" t="s">
        <v>56</v>
      </c>
      <c r="H22" s="50">
        <v>4</v>
      </c>
      <c r="I22" s="53" t="s">
        <v>60</v>
      </c>
      <c r="J22" s="50"/>
      <c r="K22" s="50"/>
      <c r="L22" s="50"/>
      <c r="M22" s="50"/>
      <c r="N22" s="50"/>
    </row>
    <row r="23" spans="1:14" x14ac:dyDescent="0.2">
      <c r="G23" s="49"/>
      <c r="H23" s="50">
        <v>5</v>
      </c>
      <c r="I23" s="53" t="s">
        <v>61</v>
      </c>
      <c r="J23" s="50"/>
      <c r="K23" s="50"/>
      <c r="L23" s="50"/>
      <c r="M23" s="50"/>
      <c r="N23" s="50"/>
    </row>
    <row r="24" spans="1:14" x14ac:dyDescent="0.2">
      <c r="A24" s="55">
        <v>47</v>
      </c>
      <c r="C24" s="54" t="s">
        <v>59</v>
      </c>
      <c r="G24" s="49"/>
      <c r="H24" s="50">
        <v>6</v>
      </c>
      <c r="I24" s="53" t="s">
        <v>63</v>
      </c>
      <c r="J24" s="50"/>
      <c r="K24" s="50"/>
      <c r="L24" s="50"/>
      <c r="M24" s="50"/>
      <c r="N24" s="50"/>
    </row>
    <row r="25" spans="1:14" x14ac:dyDescent="0.2">
      <c r="G25" s="49"/>
      <c r="H25" s="50">
        <v>7</v>
      </c>
      <c r="I25" s="53" t="s">
        <v>64</v>
      </c>
      <c r="J25" s="50"/>
      <c r="K25" s="50"/>
      <c r="L25" s="50"/>
      <c r="M25" s="50"/>
      <c r="N25" s="50"/>
    </row>
    <row r="26" spans="1:14" x14ac:dyDescent="0.2">
      <c r="G26" s="49" t="s">
        <v>62</v>
      </c>
      <c r="H26" s="50"/>
      <c r="I26" s="53"/>
      <c r="J26" s="50"/>
      <c r="K26" s="50"/>
      <c r="L26" s="50"/>
      <c r="M26" s="50"/>
      <c r="N26" s="50"/>
    </row>
    <row r="27" spans="1:14" x14ac:dyDescent="0.2">
      <c r="G27" s="49"/>
      <c r="H27" s="50"/>
      <c r="I27" s="53"/>
      <c r="J27" s="50"/>
      <c r="K27" s="50"/>
      <c r="L27" s="50"/>
      <c r="M27" s="50"/>
      <c r="N27" s="50"/>
    </row>
    <row r="28" spans="1:14" x14ac:dyDescent="0.2">
      <c r="G28" s="49"/>
      <c r="H28" s="50"/>
      <c r="I28" s="53"/>
      <c r="J28" s="50"/>
      <c r="K28" s="50"/>
      <c r="L28" s="50"/>
      <c r="M28" s="50"/>
      <c r="N28" s="50"/>
    </row>
  </sheetData>
  <phoneticPr fontId="8" type="noConversion"/>
  <conditionalFormatting sqref="I19:I27">
    <cfRule type="expression" dxfId="2" priority="1" stopIfTrue="1">
      <formula>I19=INDEX($I$26:$I$27,MATCH($A$15,$H$26:$H$27))</formula>
    </cfRule>
  </conditionalFormatting>
  <conditionalFormatting sqref="I13:I18">
    <cfRule type="expression" dxfId="1" priority="2" stopIfTrue="1">
      <formula>I13=INDEX($I$19:$I$24,MATCH($A$19,$H$19:$H$24))</formula>
    </cfRule>
  </conditionalFormatting>
  <conditionalFormatting sqref="I4:I6">
    <cfRule type="cellIs" dxfId="0" priority="3" stopIfTrue="1" operator="equal">
      <formula>INDEX($I$4:$I$6,MATCH($A$2,$H$4:$H$6))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Group Box 1">
              <controlPr defaultSize="0" autoFill="0" autoPict="0" altText="Highest Degree Achieved">
                <anchor moveWithCells="1">
                  <from>
                    <xdr:col>2</xdr:col>
                    <xdr:colOff>0</xdr:colOff>
                    <xdr:row>0</xdr:row>
                    <xdr:rowOff>133350</xdr:rowOff>
                  </from>
                  <to>
                    <xdr:col>5</xdr:col>
                    <xdr:colOff>95250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Option Button 2">
              <controlPr defaultSize="0" autoFill="0" autoLine="0" autoPict="0">
                <anchor moveWithCells="1">
                  <from>
                    <xdr:col>2</xdr:col>
                    <xdr:colOff>304800</xdr:colOff>
                    <xdr:row>1</xdr:row>
                    <xdr:rowOff>276225</xdr:rowOff>
                  </from>
                  <to>
                    <xdr:col>4</xdr:col>
                    <xdr:colOff>142875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Option Button 3">
              <controlPr defaultSize="0" autoFill="0" autoLine="0" autoPict="0">
                <anchor moveWithCells="1">
                  <from>
                    <xdr:col>2</xdr:col>
                    <xdr:colOff>304800</xdr:colOff>
                    <xdr:row>4</xdr:row>
                    <xdr:rowOff>76200</xdr:rowOff>
                  </from>
                  <to>
                    <xdr:col>4</xdr:col>
                    <xdr:colOff>114300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Option Button 4">
              <controlPr defaultSize="0" autoFill="0" autoLine="0" autoPict="0">
                <anchor moveWithCells="1">
                  <from>
                    <xdr:col>2</xdr:col>
                    <xdr:colOff>304800</xdr:colOff>
                    <xdr:row>6</xdr:row>
                    <xdr:rowOff>200025</xdr:rowOff>
                  </from>
                  <to>
                    <xdr:col>4</xdr:col>
                    <xdr:colOff>133350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85725</xdr:rowOff>
                  </from>
                  <to>
                    <xdr:col>5</xdr:col>
                    <xdr:colOff>76200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List Box 6">
              <controlPr defaultSize="0" autoLine="0" autoPict="0">
                <anchor moveWithCells="1">
                  <from>
                    <xdr:col>2</xdr:col>
                    <xdr:colOff>0</xdr:colOff>
                    <xdr:row>13</xdr:row>
                    <xdr:rowOff>47625</xdr:rowOff>
                  </from>
                  <to>
                    <xdr:col>5</xdr:col>
                    <xdr:colOff>95250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Drop Down 7">
              <controlPr defaultSize="0" autoLine="0" autoPict="0">
                <anchor moveWithCells="1">
                  <from>
                    <xdr:col>2</xdr:col>
                    <xdr:colOff>0</xdr:colOff>
                    <xdr:row>17</xdr:row>
                    <xdr:rowOff>180975</xdr:rowOff>
                  </from>
                  <to>
                    <xdr:col>5</xdr:col>
                    <xdr:colOff>95250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Scroll Bar 8">
              <controlPr defaultSiz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5</xdr:col>
                    <xdr:colOff>95250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Spinner 9">
              <controlPr defaultSize="0" autoPict="0">
                <anchor moveWithCells="1" sizeWithCells="1">
                  <from>
                    <xdr:col>2</xdr:col>
                    <xdr:colOff>0</xdr:colOff>
                    <xdr:row>24</xdr:row>
                    <xdr:rowOff>57150</xdr:rowOff>
                  </from>
                  <to>
                    <xdr:col>5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FF00"/>
  </sheetPr>
  <dimension ref="A1:K18"/>
  <sheetViews>
    <sheetView tabSelected="1" zoomScale="115" zoomScaleNormal="115" workbookViewId="0">
      <selection sqref="A1:I1"/>
    </sheetView>
  </sheetViews>
  <sheetFormatPr defaultColWidth="9.140625" defaultRowHeight="12.75" x14ac:dyDescent="0.2"/>
  <cols>
    <col min="1" max="1" width="13.42578125" style="72" customWidth="1"/>
    <col min="2" max="8" width="6.7109375" style="72" customWidth="1"/>
    <col min="9" max="9" width="8.5703125" style="72" bestFit="1" customWidth="1"/>
    <col min="10" max="17" width="9.5703125" style="72" customWidth="1"/>
    <col min="18" max="16384" width="9.140625" style="72"/>
  </cols>
  <sheetData>
    <row r="1" spans="1:11" ht="18.75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</row>
    <row r="2" spans="1:11" ht="15" x14ac:dyDescent="0.25">
      <c r="A2" s="101"/>
      <c r="B2" s="101"/>
      <c r="C2" s="101"/>
      <c r="D2" s="101"/>
      <c r="E2" s="101"/>
      <c r="F2" s="101"/>
      <c r="G2" s="101"/>
      <c r="H2" s="101"/>
      <c r="I2" s="101"/>
    </row>
    <row r="3" spans="1:11" ht="15" x14ac:dyDescent="0.25">
      <c r="A3" s="102"/>
      <c r="B3" s="103" t="s">
        <v>1</v>
      </c>
      <c r="C3" s="103" t="s">
        <v>2</v>
      </c>
      <c r="D3" s="103" t="s">
        <v>3</v>
      </c>
      <c r="E3" s="103" t="s">
        <v>4</v>
      </c>
      <c r="F3" s="103" t="s">
        <v>5</v>
      </c>
      <c r="G3" s="103" t="s">
        <v>6</v>
      </c>
      <c r="H3" s="104" t="s">
        <v>7</v>
      </c>
      <c r="I3" s="105" t="s">
        <v>8</v>
      </c>
    </row>
    <row r="4" spans="1:11" ht="15" x14ac:dyDescent="0.25">
      <c r="A4" s="106" t="s">
        <v>9</v>
      </c>
      <c r="B4" s="107">
        <v>80</v>
      </c>
      <c r="C4" s="107">
        <v>130</v>
      </c>
      <c r="D4" s="107">
        <v>125</v>
      </c>
      <c r="E4" s="107">
        <v>130</v>
      </c>
      <c r="F4" s="107">
        <v>140</v>
      </c>
      <c r="G4" s="107">
        <v>180</v>
      </c>
      <c r="H4" s="107">
        <f>SUM(B4:G4)</f>
        <v>785</v>
      </c>
      <c r="I4" s="108">
        <f>H4/$H$8</f>
        <v>0.33052631578947367</v>
      </c>
      <c r="J4"/>
      <c r="K4"/>
    </row>
    <row r="5" spans="1:11" ht="15" x14ac:dyDescent="0.25">
      <c r="A5" s="106" t="s">
        <v>10</v>
      </c>
      <c r="B5" s="107">
        <v>60</v>
      </c>
      <c r="C5" s="107">
        <v>80</v>
      </c>
      <c r="D5" s="107">
        <v>80</v>
      </c>
      <c r="E5" s="107">
        <v>100</v>
      </c>
      <c r="F5" s="107">
        <v>90</v>
      </c>
      <c r="G5" s="107">
        <v>100</v>
      </c>
      <c r="H5" s="107">
        <f>SUM(B5:G5)</f>
        <v>510</v>
      </c>
      <c r="I5" s="108">
        <f>H5/$H$8</f>
        <v>0.21473684210526317</v>
      </c>
      <c r="J5"/>
      <c r="K5"/>
    </row>
    <row r="6" spans="1:11" ht="15" x14ac:dyDescent="0.25">
      <c r="A6" s="106" t="s">
        <v>11</v>
      </c>
      <c r="B6" s="107">
        <v>110</v>
      </c>
      <c r="C6" s="107">
        <v>120</v>
      </c>
      <c r="D6" s="107">
        <v>110</v>
      </c>
      <c r="E6" s="107">
        <v>120</v>
      </c>
      <c r="F6" s="107">
        <v>120</v>
      </c>
      <c r="G6" s="107">
        <v>130</v>
      </c>
      <c r="H6" s="107">
        <f>SUM(B6:G6)</f>
        <v>710</v>
      </c>
      <c r="I6" s="108">
        <f>H6/$H$8</f>
        <v>0.29894736842105263</v>
      </c>
      <c r="J6"/>
      <c r="K6"/>
    </row>
    <row r="7" spans="1:11" ht="15" x14ac:dyDescent="0.25">
      <c r="A7" s="106" t="s">
        <v>12</v>
      </c>
      <c r="B7" s="107">
        <v>40</v>
      </c>
      <c r="C7" s="107">
        <v>60</v>
      </c>
      <c r="D7" s="107">
        <v>70</v>
      </c>
      <c r="E7" s="107">
        <v>60</v>
      </c>
      <c r="F7" s="107">
        <v>60</v>
      </c>
      <c r="G7" s="107">
        <v>80</v>
      </c>
      <c r="H7" s="107">
        <f>SUM(B7:G7)</f>
        <v>370</v>
      </c>
      <c r="I7" s="108">
        <f>H7/$H$8</f>
        <v>0.15578947368421053</v>
      </c>
      <c r="J7"/>
      <c r="K7"/>
    </row>
    <row r="8" spans="1:11" ht="15" x14ac:dyDescent="0.25">
      <c r="A8" s="101" t="s">
        <v>7</v>
      </c>
      <c r="B8" s="107">
        <f t="shared" ref="B8:I8" si="0">SUM(B4:B7)</f>
        <v>290</v>
      </c>
      <c r="C8" s="107">
        <f t="shared" si="0"/>
        <v>390</v>
      </c>
      <c r="D8" s="107">
        <f t="shared" si="0"/>
        <v>385</v>
      </c>
      <c r="E8" s="107">
        <f t="shared" si="0"/>
        <v>410</v>
      </c>
      <c r="F8" s="107">
        <f t="shared" si="0"/>
        <v>410</v>
      </c>
      <c r="G8" s="107">
        <f t="shared" si="0"/>
        <v>490</v>
      </c>
      <c r="H8" s="107">
        <f t="shared" si="0"/>
        <v>2375</v>
      </c>
      <c r="I8" s="108">
        <f t="shared" si="0"/>
        <v>1</v>
      </c>
    </row>
    <row r="9" spans="1:11" ht="15" x14ac:dyDescent="0.25">
      <c r="A9" s="101" t="s">
        <v>13</v>
      </c>
      <c r="B9" s="107">
        <f t="shared" ref="B9:H9" si="1">AVERAGE(B4:B7)</f>
        <v>72.5</v>
      </c>
      <c r="C9" s="107">
        <f t="shared" si="1"/>
        <v>97.5</v>
      </c>
      <c r="D9" s="107">
        <f t="shared" si="1"/>
        <v>96.25</v>
      </c>
      <c r="E9" s="107">
        <f t="shared" si="1"/>
        <v>102.5</v>
      </c>
      <c r="F9" s="107">
        <f t="shared" si="1"/>
        <v>102.5</v>
      </c>
      <c r="G9" s="107">
        <f t="shared" si="1"/>
        <v>122.5</v>
      </c>
      <c r="H9" s="107">
        <f t="shared" si="1"/>
        <v>593.75</v>
      </c>
      <c r="I9" s="109"/>
    </row>
    <row r="12" spans="1:11" ht="15" x14ac:dyDescent="0.25">
      <c r="A12" s="106"/>
      <c r="B12" s="106">
        <v>2013</v>
      </c>
      <c r="C12" s="106">
        <v>2014</v>
      </c>
      <c r="D12" s="106">
        <v>2015</v>
      </c>
      <c r="E12" s="106">
        <v>2016</v>
      </c>
    </row>
    <row r="13" spans="1:11" ht="15" x14ac:dyDescent="0.25">
      <c r="A13" s="103" t="s">
        <v>1</v>
      </c>
      <c r="B13" s="72">
        <v>90</v>
      </c>
      <c r="C13" s="72">
        <v>77</v>
      </c>
      <c r="D13" s="72">
        <v>140</v>
      </c>
      <c r="E13" s="72">
        <v>56</v>
      </c>
    </row>
    <row r="14" spans="1:11" ht="15" x14ac:dyDescent="0.25">
      <c r="A14" s="103" t="s">
        <v>2</v>
      </c>
      <c r="B14" s="72">
        <v>142</v>
      </c>
      <c r="C14" s="72">
        <v>110</v>
      </c>
      <c r="D14" s="72">
        <v>143</v>
      </c>
      <c r="E14" s="72">
        <v>82</v>
      </c>
    </row>
    <row r="15" spans="1:11" ht="15" x14ac:dyDescent="0.25">
      <c r="A15" s="103" t="s">
        <v>3</v>
      </c>
      <c r="B15" s="72">
        <v>151</v>
      </c>
      <c r="C15" s="72">
        <v>94</v>
      </c>
      <c r="D15" s="72">
        <v>133</v>
      </c>
      <c r="E15" s="72">
        <v>90</v>
      </c>
    </row>
    <row r="16" spans="1:11" ht="15" x14ac:dyDescent="0.25">
      <c r="A16" s="103" t="s">
        <v>4</v>
      </c>
      <c r="B16" s="72">
        <v>145</v>
      </c>
      <c r="C16" s="72">
        <v>126</v>
      </c>
      <c r="D16" s="72">
        <v>143</v>
      </c>
      <c r="E16" s="72">
        <v>81</v>
      </c>
    </row>
    <row r="17" spans="1:5" ht="15" x14ac:dyDescent="0.25">
      <c r="A17" s="103" t="s">
        <v>5</v>
      </c>
      <c r="B17" s="72">
        <v>169</v>
      </c>
      <c r="C17" s="72">
        <v>110</v>
      </c>
      <c r="D17" s="72">
        <v>148</v>
      </c>
      <c r="E17" s="72">
        <v>88</v>
      </c>
    </row>
    <row r="18" spans="1:5" ht="15" x14ac:dyDescent="0.25">
      <c r="A18" s="103" t="s">
        <v>6</v>
      </c>
      <c r="B18" s="72">
        <v>193</v>
      </c>
      <c r="C18" s="72">
        <v>129</v>
      </c>
      <c r="D18" s="72">
        <v>143</v>
      </c>
      <c r="E18" s="72">
        <v>102</v>
      </c>
    </row>
  </sheetData>
  <mergeCells count="1">
    <mergeCell ref="A1:I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F34"/>
  <sheetViews>
    <sheetView zoomScale="115" zoomScaleNormal="115" workbookViewId="0">
      <selection activeCell="N8" sqref="N8"/>
    </sheetView>
  </sheetViews>
  <sheetFormatPr defaultColWidth="9.140625" defaultRowHeight="15" x14ac:dyDescent="0.25"/>
  <cols>
    <col min="1" max="1" width="10.140625" style="82" bestFit="1" customWidth="1"/>
    <col min="2" max="2" width="11.7109375" style="82" bestFit="1" customWidth="1"/>
    <col min="3" max="3" width="3" style="82" customWidth="1"/>
    <col min="4" max="4" width="11.42578125" style="82" customWidth="1"/>
    <col min="5" max="5" width="9.140625" style="82"/>
    <col min="6" max="6" width="44.42578125" style="82" customWidth="1"/>
    <col min="7" max="16384" width="9.140625" style="82"/>
  </cols>
  <sheetData>
    <row r="1" spans="1:6" x14ac:dyDescent="0.25">
      <c r="A1" s="81" t="s">
        <v>28</v>
      </c>
      <c r="B1" s="81" t="s">
        <v>14</v>
      </c>
    </row>
    <row r="2" spans="1:6" x14ac:dyDescent="0.25">
      <c r="A2" s="100">
        <v>41640</v>
      </c>
      <c r="B2" s="83">
        <v>1592398</v>
      </c>
      <c r="C2" s="84"/>
      <c r="D2" s="82" t="str">
        <f>CHOOSE(MONTH(A2),"January","February","March","April","May","June","July","August","September","October","November","December")</f>
        <v>January</v>
      </c>
      <c r="E2" s="82" t="str">
        <f>CHOOSE(MONTH(INDEX(A:A,COUNTA(A:A))),"January","February","March","April","May","June","July","August","September","October","November","December")</f>
        <v>June</v>
      </c>
      <c r="F2" s="82" t="str">
        <f>"Home Product Sales - "&amp;D2&amp;" "&amp;YEAR(A2)&amp;" - "&amp;E2&amp;" "&amp;YEAR(INDEX(A:A,COUNTA(A:A)))</f>
        <v>Home Product Sales - January 2014 - June 2016</v>
      </c>
    </row>
    <row r="3" spans="1:6" x14ac:dyDescent="0.25">
      <c r="A3" s="100">
        <v>41671</v>
      </c>
      <c r="B3" s="83">
        <v>1597197</v>
      </c>
      <c r="C3" s="84"/>
    </row>
    <row r="4" spans="1:6" x14ac:dyDescent="0.25">
      <c r="A4" s="100">
        <v>41699</v>
      </c>
      <c r="B4" s="83">
        <v>1666080</v>
      </c>
      <c r="C4" s="84"/>
    </row>
    <row r="5" spans="1:6" x14ac:dyDescent="0.25">
      <c r="A5" s="100">
        <v>41730</v>
      </c>
      <c r="B5" s="83">
        <v>2484340</v>
      </c>
      <c r="C5" s="84"/>
    </row>
    <row r="6" spans="1:6" x14ac:dyDescent="0.25">
      <c r="A6" s="100">
        <v>41760</v>
      </c>
      <c r="B6" s="83">
        <v>2669994</v>
      </c>
      <c r="C6" s="84"/>
    </row>
    <row r="7" spans="1:6" x14ac:dyDescent="0.25">
      <c r="A7" s="100">
        <v>41791</v>
      </c>
      <c r="B7" s="83">
        <v>5081937</v>
      </c>
      <c r="C7" s="84"/>
    </row>
    <row r="8" spans="1:6" x14ac:dyDescent="0.25">
      <c r="A8" s="100">
        <v>41821</v>
      </c>
      <c r="B8" s="83">
        <v>3360840</v>
      </c>
      <c r="C8" s="84"/>
    </row>
    <row r="9" spans="1:6" x14ac:dyDescent="0.25">
      <c r="A9" s="100">
        <v>41852</v>
      </c>
      <c r="B9" s="83">
        <v>6989238</v>
      </c>
      <c r="C9" s="84"/>
    </row>
    <row r="10" spans="1:6" x14ac:dyDescent="0.25">
      <c r="A10" s="100">
        <v>41883</v>
      </c>
      <c r="B10" s="83">
        <v>7729650</v>
      </c>
      <c r="C10" s="84"/>
    </row>
    <row r="11" spans="1:6" x14ac:dyDescent="0.25">
      <c r="A11" s="100">
        <v>41913</v>
      </c>
      <c r="B11" s="83">
        <v>6038549</v>
      </c>
      <c r="C11" s="84"/>
    </row>
    <row r="12" spans="1:6" x14ac:dyDescent="0.25">
      <c r="A12" s="100">
        <v>41944</v>
      </c>
      <c r="B12" s="83">
        <v>5484312</v>
      </c>
      <c r="C12" s="84"/>
    </row>
    <row r="13" spans="1:6" x14ac:dyDescent="0.25">
      <c r="A13" s="100">
        <v>41974</v>
      </c>
      <c r="B13" s="83">
        <v>8551452</v>
      </c>
      <c r="C13" s="84"/>
    </row>
    <row r="14" spans="1:6" x14ac:dyDescent="0.25">
      <c r="A14" s="100">
        <v>42005</v>
      </c>
      <c r="B14" s="83">
        <v>8238174</v>
      </c>
      <c r="C14" s="84"/>
    </row>
    <row r="15" spans="1:6" x14ac:dyDescent="0.25">
      <c r="A15" s="100">
        <v>42036</v>
      </c>
      <c r="B15" s="83">
        <v>8831025</v>
      </c>
      <c r="C15" s="84"/>
    </row>
    <row r="16" spans="1:6" x14ac:dyDescent="0.25">
      <c r="A16" s="100">
        <v>42064</v>
      </c>
      <c r="B16" s="83">
        <v>6924096</v>
      </c>
      <c r="C16" s="84"/>
    </row>
    <row r="17" spans="1:3" x14ac:dyDescent="0.25">
      <c r="A17" s="100">
        <v>42095</v>
      </c>
      <c r="B17" s="83">
        <v>13085376</v>
      </c>
      <c r="C17" s="84"/>
    </row>
    <row r="18" spans="1:3" x14ac:dyDescent="0.25">
      <c r="A18" s="100">
        <v>42125</v>
      </c>
      <c r="B18" s="83">
        <v>8230572</v>
      </c>
      <c r="C18" s="84"/>
    </row>
    <row r="19" spans="1:3" x14ac:dyDescent="0.25">
      <c r="A19" s="100">
        <v>42156</v>
      </c>
      <c r="B19" s="83">
        <v>12352014</v>
      </c>
      <c r="C19" s="84"/>
    </row>
    <row r="20" spans="1:3" x14ac:dyDescent="0.25">
      <c r="A20" s="100">
        <v>42186</v>
      </c>
      <c r="B20" s="83">
        <v>8246180</v>
      </c>
      <c r="C20" s="84"/>
    </row>
    <row r="21" spans="1:3" x14ac:dyDescent="0.25">
      <c r="A21" s="100">
        <v>42217</v>
      </c>
      <c r="B21" s="83">
        <v>12531645</v>
      </c>
      <c r="C21" s="84"/>
    </row>
    <row r="22" spans="1:3" x14ac:dyDescent="0.25">
      <c r="A22" s="100">
        <v>42248</v>
      </c>
      <c r="B22" s="83">
        <v>11636328</v>
      </c>
      <c r="C22" s="84"/>
    </row>
    <row r="23" spans="1:3" x14ac:dyDescent="0.25">
      <c r="A23" s="100">
        <v>42278</v>
      </c>
      <c r="B23" s="83">
        <v>14015464</v>
      </c>
      <c r="C23" s="84"/>
    </row>
    <row r="24" spans="1:3" x14ac:dyDescent="0.25">
      <c r="A24" s="100">
        <v>42309</v>
      </c>
      <c r="B24" s="83">
        <v>19252800</v>
      </c>
      <c r="C24" s="84"/>
    </row>
    <row r="25" spans="1:3" x14ac:dyDescent="0.25">
      <c r="A25" s="100">
        <v>42339</v>
      </c>
      <c r="B25" s="83">
        <v>19362725</v>
      </c>
      <c r="C25" s="84"/>
    </row>
    <row r="26" spans="1:3" x14ac:dyDescent="0.25">
      <c r="A26" s="100">
        <v>42370</v>
      </c>
      <c r="B26" s="83">
        <v>12495600</v>
      </c>
      <c r="C26" s="84"/>
    </row>
    <row r="27" spans="1:3" x14ac:dyDescent="0.25">
      <c r="A27" s="100">
        <v>42401</v>
      </c>
      <c r="B27" s="83">
        <v>19798587</v>
      </c>
      <c r="C27" s="84"/>
    </row>
    <row r="28" spans="1:3" x14ac:dyDescent="0.25">
      <c r="A28" s="100">
        <v>42430</v>
      </c>
      <c r="B28" s="83">
        <v>17511312</v>
      </c>
      <c r="C28" s="84"/>
    </row>
    <row r="29" spans="1:3" x14ac:dyDescent="0.25">
      <c r="A29" s="100">
        <v>42461</v>
      </c>
      <c r="B29" s="83">
        <v>22216929</v>
      </c>
      <c r="C29" s="84"/>
    </row>
    <row r="30" spans="1:3" x14ac:dyDescent="0.25">
      <c r="A30" s="100">
        <v>42491</v>
      </c>
      <c r="B30" s="83">
        <v>14804280</v>
      </c>
      <c r="C30" s="84"/>
    </row>
    <row r="31" spans="1:3" x14ac:dyDescent="0.25">
      <c r="A31" s="100">
        <v>42522</v>
      </c>
      <c r="B31" s="83">
        <v>17176170</v>
      </c>
      <c r="C31" s="84"/>
    </row>
    <row r="34" spans="1:1" x14ac:dyDescent="0.25">
      <c r="A34" s="8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00"/>
  <sheetViews>
    <sheetView zoomScale="130" zoomScaleNormal="130" workbookViewId="0">
      <selection activeCell="A2" sqref="A2"/>
    </sheetView>
  </sheetViews>
  <sheetFormatPr defaultColWidth="9.140625" defaultRowHeight="12.75" x14ac:dyDescent="0.2"/>
  <cols>
    <col min="1" max="1" width="4.42578125" style="99" bestFit="1" customWidth="1"/>
    <col min="2" max="2" width="7.5703125" style="99" bestFit="1" customWidth="1"/>
    <col min="3" max="16384" width="9.140625" style="86"/>
  </cols>
  <sheetData>
    <row r="1" spans="1:2" ht="15" x14ac:dyDescent="0.25">
      <c r="A1" s="96" t="s">
        <v>104</v>
      </c>
      <c r="B1" s="96" t="s">
        <v>105</v>
      </c>
    </row>
    <row r="2" spans="1:2" ht="15" x14ac:dyDescent="0.25">
      <c r="A2" s="97">
        <v>26</v>
      </c>
      <c r="B2" s="98">
        <v>3.1817129629629633E-2</v>
      </c>
    </row>
    <row r="3" spans="1:2" ht="15" x14ac:dyDescent="0.25">
      <c r="A3" s="97">
        <v>24</v>
      </c>
      <c r="B3" s="98">
        <v>3.3020833333333333E-2</v>
      </c>
    </row>
    <row r="4" spans="1:2" ht="15" x14ac:dyDescent="0.25">
      <c r="A4" s="97">
        <v>36</v>
      </c>
      <c r="B4" s="98">
        <v>3.3217592592592597E-2</v>
      </c>
    </row>
    <row r="5" spans="1:2" ht="15" x14ac:dyDescent="0.25">
      <c r="A5" s="97">
        <v>31</v>
      </c>
      <c r="B5" s="98">
        <v>3.3738425925925929E-2</v>
      </c>
    </row>
    <row r="6" spans="1:2" ht="15" x14ac:dyDescent="0.25">
      <c r="A6" s="97">
        <v>33</v>
      </c>
      <c r="B6" s="98">
        <v>3.4548611111111113E-2</v>
      </c>
    </row>
    <row r="7" spans="1:2" ht="15" x14ac:dyDescent="0.25">
      <c r="A7" s="97">
        <v>27</v>
      </c>
      <c r="B7" s="98">
        <v>3.4745370370370371E-2</v>
      </c>
    </row>
    <row r="8" spans="1:2" ht="15" x14ac:dyDescent="0.25">
      <c r="A8" s="97">
        <v>27</v>
      </c>
      <c r="B8" s="98">
        <v>3.5034722222222224E-2</v>
      </c>
    </row>
    <row r="9" spans="1:2" ht="15" x14ac:dyDescent="0.25">
      <c r="A9" s="97">
        <v>33</v>
      </c>
      <c r="B9" s="98">
        <v>3.5127314814814813E-2</v>
      </c>
    </row>
    <row r="10" spans="1:2" ht="15" x14ac:dyDescent="0.25">
      <c r="A10" s="97">
        <v>28</v>
      </c>
      <c r="B10" s="98">
        <v>3.5833333333333335E-2</v>
      </c>
    </row>
    <row r="11" spans="1:2" ht="15" x14ac:dyDescent="0.25">
      <c r="A11" s="97">
        <v>44</v>
      </c>
      <c r="B11" s="98">
        <v>3.7037037037037042E-2</v>
      </c>
    </row>
    <row r="12" spans="1:2" ht="15" x14ac:dyDescent="0.25">
      <c r="A12" s="97">
        <v>32</v>
      </c>
      <c r="B12" s="98">
        <v>3.7291666666666667E-2</v>
      </c>
    </row>
    <row r="13" spans="1:2" ht="15" x14ac:dyDescent="0.25">
      <c r="A13" s="97">
        <v>22</v>
      </c>
      <c r="B13" s="98">
        <v>3.7361111111111109E-2</v>
      </c>
    </row>
    <row r="14" spans="1:2" ht="15" x14ac:dyDescent="0.25">
      <c r="A14" s="97">
        <v>27</v>
      </c>
      <c r="B14" s="98">
        <v>3.7384259259259263E-2</v>
      </c>
    </row>
    <row r="15" spans="1:2" ht="15" x14ac:dyDescent="0.25">
      <c r="A15" s="97">
        <v>24</v>
      </c>
      <c r="B15" s="98">
        <v>3.7499999999999999E-2</v>
      </c>
    </row>
    <row r="16" spans="1:2" ht="15" x14ac:dyDescent="0.25">
      <c r="A16" s="97">
        <v>40</v>
      </c>
      <c r="B16" s="98">
        <v>3.7800925925925925E-2</v>
      </c>
    </row>
    <row r="17" spans="1:2" ht="15" x14ac:dyDescent="0.25">
      <c r="A17" s="97">
        <v>47</v>
      </c>
      <c r="B17" s="98">
        <v>3.7870370370370367E-2</v>
      </c>
    </row>
    <row r="18" spans="1:2" ht="15" x14ac:dyDescent="0.25">
      <c r="A18" s="97">
        <v>28</v>
      </c>
      <c r="B18" s="98">
        <v>3.8101851851851852E-2</v>
      </c>
    </row>
    <row r="19" spans="1:2" ht="15" x14ac:dyDescent="0.25">
      <c r="A19" s="97">
        <v>23</v>
      </c>
      <c r="B19" s="98">
        <v>3.8194444444444441E-2</v>
      </c>
    </row>
    <row r="20" spans="1:2" ht="15" x14ac:dyDescent="0.25">
      <c r="A20" s="97">
        <v>29</v>
      </c>
      <c r="B20" s="98">
        <v>3.8622685185185184E-2</v>
      </c>
    </row>
    <row r="21" spans="1:2" ht="15" x14ac:dyDescent="0.25">
      <c r="A21" s="97">
        <v>28</v>
      </c>
      <c r="B21" s="98">
        <v>3.90625E-2</v>
      </c>
    </row>
    <row r="22" spans="1:2" ht="15" x14ac:dyDescent="0.25">
      <c r="A22" s="97">
        <v>33</v>
      </c>
      <c r="B22" s="98">
        <v>3.9155092592592596E-2</v>
      </c>
    </row>
    <row r="23" spans="1:2" ht="15" x14ac:dyDescent="0.25">
      <c r="A23" s="97">
        <v>36</v>
      </c>
      <c r="B23" s="98">
        <v>3.9270833333333331E-2</v>
      </c>
    </row>
    <row r="24" spans="1:2" ht="15" x14ac:dyDescent="0.25">
      <c r="A24" s="97">
        <v>36</v>
      </c>
      <c r="B24" s="98">
        <v>3.9583333333333331E-2</v>
      </c>
    </row>
    <row r="25" spans="1:2" ht="15" x14ac:dyDescent="0.25">
      <c r="A25" s="97">
        <v>51</v>
      </c>
      <c r="B25" s="98">
        <v>3.9756944444444449E-2</v>
      </c>
    </row>
    <row r="26" spans="1:2" ht="15" x14ac:dyDescent="0.25">
      <c r="A26" s="97">
        <v>39</v>
      </c>
      <c r="B26" s="98">
        <v>3.9780092592592589E-2</v>
      </c>
    </row>
    <row r="27" spans="1:2" ht="15" x14ac:dyDescent="0.25">
      <c r="A27" s="97">
        <v>25</v>
      </c>
      <c r="B27" s="98">
        <v>4.0300925925925928E-2</v>
      </c>
    </row>
    <row r="28" spans="1:2" ht="15" x14ac:dyDescent="0.25">
      <c r="A28" s="97">
        <v>33</v>
      </c>
      <c r="B28" s="98">
        <v>4.0486111111111105E-2</v>
      </c>
    </row>
    <row r="29" spans="1:2" ht="15" x14ac:dyDescent="0.25">
      <c r="A29" s="97">
        <v>29</v>
      </c>
      <c r="B29" s="98">
        <v>4.0706018518518523E-2</v>
      </c>
    </row>
    <row r="30" spans="1:2" ht="15" x14ac:dyDescent="0.25">
      <c r="A30" s="97">
        <v>46</v>
      </c>
      <c r="B30" s="98">
        <v>4.0914351851851848E-2</v>
      </c>
    </row>
    <row r="31" spans="1:2" ht="15" x14ac:dyDescent="0.25">
      <c r="A31" s="97">
        <v>36</v>
      </c>
      <c r="B31" s="98">
        <v>4.0925925925925928E-2</v>
      </c>
    </row>
    <row r="32" spans="1:2" ht="15" x14ac:dyDescent="0.25">
      <c r="A32" s="97">
        <v>51</v>
      </c>
      <c r="B32" s="98">
        <v>4.1550925925925929E-2</v>
      </c>
    </row>
    <row r="33" spans="1:2" ht="15" x14ac:dyDescent="0.25">
      <c r="A33" s="97">
        <v>36</v>
      </c>
      <c r="B33" s="98">
        <v>4.162037037037037E-2</v>
      </c>
    </row>
    <row r="34" spans="1:2" ht="15" x14ac:dyDescent="0.25">
      <c r="A34" s="97">
        <v>35</v>
      </c>
      <c r="B34" s="98">
        <v>4.1689814814814818E-2</v>
      </c>
    </row>
    <row r="35" spans="1:2" ht="15" x14ac:dyDescent="0.25">
      <c r="A35" s="97">
        <v>32</v>
      </c>
      <c r="B35" s="98">
        <v>4.2303240740740738E-2</v>
      </c>
    </row>
    <row r="36" spans="1:2" ht="15" x14ac:dyDescent="0.25">
      <c r="A36" s="97">
        <v>30</v>
      </c>
      <c r="B36" s="98">
        <v>4.2442129629629628E-2</v>
      </c>
    </row>
    <row r="37" spans="1:2" ht="15" x14ac:dyDescent="0.25">
      <c r="A37" s="97">
        <v>41</v>
      </c>
      <c r="B37" s="98">
        <v>4.2766203703703702E-2</v>
      </c>
    </row>
    <row r="38" spans="1:2" ht="15" x14ac:dyDescent="0.25">
      <c r="A38" s="97">
        <v>47</v>
      </c>
      <c r="B38" s="98">
        <v>4.3055555555555562E-2</v>
      </c>
    </row>
    <row r="39" spans="1:2" ht="15" x14ac:dyDescent="0.25">
      <c r="A39" s="97">
        <v>37</v>
      </c>
      <c r="B39" s="98">
        <v>4.3298611111111107E-2</v>
      </c>
    </row>
    <row r="40" spans="1:2" ht="15" x14ac:dyDescent="0.25">
      <c r="A40" s="97">
        <v>38</v>
      </c>
      <c r="B40" s="98">
        <v>4.3576388888888894E-2</v>
      </c>
    </row>
    <row r="41" spans="1:2" ht="15" x14ac:dyDescent="0.25">
      <c r="A41" s="97">
        <v>23</v>
      </c>
      <c r="B41" s="98">
        <v>4.4097222222222225E-2</v>
      </c>
    </row>
    <row r="42" spans="1:2" ht="15" x14ac:dyDescent="0.25">
      <c r="A42" s="97">
        <v>34</v>
      </c>
      <c r="B42" s="98">
        <v>4.4120370370370372E-2</v>
      </c>
    </row>
    <row r="43" spans="1:2" ht="15" x14ac:dyDescent="0.25">
      <c r="A43" s="97">
        <v>33</v>
      </c>
      <c r="B43" s="98">
        <v>4.4143518518518519E-2</v>
      </c>
    </row>
    <row r="44" spans="1:2" ht="15" x14ac:dyDescent="0.25">
      <c r="A44" s="97">
        <v>39</v>
      </c>
      <c r="B44" s="98">
        <v>4.4166666666666667E-2</v>
      </c>
    </row>
    <row r="45" spans="1:2" ht="15" x14ac:dyDescent="0.25">
      <c r="A45" s="97">
        <v>33</v>
      </c>
      <c r="B45" s="98">
        <v>4.4212962962962961E-2</v>
      </c>
    </row>
    <row r="46" spans="1:2" ht="15" x14ac:dyDescent="0.25">
      <c r="A46" s="97">
        <v>48</v>
      </c>
      <c r="B46" s="98">
        <v>4.4328703703703703E-2</v>
      </c>
    </row>
    <row r="47" spans="1:2" ht="15" x14ac:dyDescent="0.25">
      <c r="A47" s="97">
        <v>30</v>
      </c>
      <c r="B47" s="98">
        <v>4.4351851851851858E-2</v>
      </c>
    </row>
    <row r="48" spans="1:2" ht="15" x14ac:dyDescent="0.25">
      <c r="A48" s="97">
        <v>49</v>
      </c>
      <c r="B48" s="98">
        <v>4.4710648148148152E-2</v>
      </c>
    </row>
    <row r="49" spans="1:2" ht="15" x14ac:dyDescent="0.25">
      <c r="A49" s="97">
        <v>39</v>
      </c>
      <c r="B49" s="98">
        <v>4.4826388888888895E-2</v>
      </c>
    </row>
    <row r="50" spans="1:2" ht="15" x14ac:dyDescent="0.25">
      <c r="A50" s="97">
        <v>47</v>
      </c>
      <c r="B50" s="98">
        <v>4.4907407407407403E-2</v>
      </c>
    </row>
    <row r="51" spans="1:2" ht="15" x14ac:dyDescent="0.25">
      <c r="A51" s="97">
        <v>38</v>
      </c>
      <c r="B51" s="98">
        <v>4.5833333333333337E-2</v>
      </c>
    </row>
    <row r="52" spans="1:2" ht="15" x14ac:dyDescent="0.25">
      <c r="A52" s="97">
        <v>38</v>
      </c>
      <c r="B52" s="98">
        <v>4.6527777777777779E-2</v>
      </c>
    </row>
    <row r="53" spans="1:2" ht="15" x14ac:dyDescent="0.25">
      <c r="A53" s="97">
        <v>38</v>
      </c>
      <c r="B53" s="98">
        <v>4.6527777777777779E-2</v>
      </c>
    </row>
    <row r="54" spans="1:2" ht="15" x14ac:dyDescent="0.25">
      <c r="A54" s="97">
        <v>43</v>
      </c>
      <c r="B54" s="98">
        <v>4.6643518518518522E-2</v>
      </c>
    </row>
    <row r="55" spans="1:2" ht="15" x14ac:dyDescent="0.25">
      <c r="A55" s="97">
        <v>47</v>
      </c>
      <c r="B55" s="98">
        <v>4.670138888888889E-2</v>
      </c>
    </row>
    <row r="56" spans="1:2" ht="15" x14ac:dyDescent="0.25">
      <c r="A56" s="97">
        <v>37</v>
      </c>
      <c r="B56" s="98">
        <v>4.6759259259259257E-2</v>
      </c>
    </row>
    <row r="57" spans="1:2" ht="15" x14ac:dyDescent="0.25">
      <c r="A57" s="97">
        <v>37</v>
      </c>
      <c r="B57" s="98">
        <v>4.6828703703703706E-2</v>
      </c>
    </row>
    <row r="58" spans="1:2" ht="15" x14ac:dyDescent="0.25">
      <c r="A58" s="97">
        <v>28</v>
      </c>
      <c r="B58" s="98">
        <v>4.704861111111111E-2</v>
      </c>
    </row>
    <row r="59" spans="1:2" ht="15" x14ac:dyDescent="0.25">
      <c r="A59" s="97">
        <v>25</v>
      </c>
      <c r="B59" s="98">
        <v>4.7337962962962964E-2</v>
      </c>
    </row>
    <row r="60" spans="1:2" ht="15" x14ac:dyDescent="0.25">
      <c r="A60" s="97">
        <v>40</v>
      </c>
      <c r="B60" s="98">
        <v>4.780092592592592E-2</v>
      </c>
    </row>
    <row r="61" spans="1:2" ht="15" x14ac:dyDescent="0.25">
      <c r="A61" s="97">
        <v>30</v>
      </c>
      <c r="B61" s="98">
        <v>4.7893518518518523E-2</v>
      </c>
    </row>
    <row r="62" spans="1:2" ht="15" x14ac:dyDescent="0.25">
      <c r="A62" s="97">
        <v>36</v>
      </c>
      <c r="B62" s="98">
        <v>4.7916666666666663E-2</v>
      </c>
    </row>
    <row r="63" spans="1:2" ht="15" x14ac:dyDescent="0.25">
      <c r="A63" s="97">
        <v>36</v>
      </c>
      <c r="B63" s="98">
        <v>4.8495370370370376E-2</v>
      </c>
    </row>
    <row r="64" spans="1:2" ht="15" x14ac:dyDescent="0.25">
      <c r="A64" s="97">
        <v>58</v>
      </c>
      <c r="B64" s="98">
        <v>4.9189814814814818E-2</v>
      </c>
    </row>
    <row r="65" spans="1:2" ht="15" x14ac:dyDescent="0.25">
      <c r="A65" s="97">
        <v>33</v>
      </c>
      <c r="B65" s="98">
        <v>4.9768518518518517E-2</v>
      </c>
    </row>
    <row r="66" spans="1:2" ht="15" x14ac:dyDescent="0.25">
      <c r="A66" s="97">
        <v>25</v>
      </c>
      <c r="B66" s="98">
        <v>5.0115740740740738E-2</v>
      </c>
    </row>
    <row r="67" spans="1:2" ht="15" x14ac:dyDescent="0.25">
      <c r="A67" s="97">
        <v>59</v>
      </c>
      <c r="B67" s="98">
        <v>5.0520833333333327E-2</v>
      </c>
    </row>
    <row r="68" spans="1:2" ht="15" x14ac:dyDescent="0.25">
      <c r="A68" s="97">
        <v>27</v>
      </c>
      <c r="B68" s="98">
        <v>5.0578703703703709E-2</v>
      </c>
    </row>
    <row r="69" spans="1:2" ht="15" x14ac:dyDescent="0.25">
      <c r="A69" s="97">
        <v>36</v>
      </c>
      <c r="B69" s="98">
        <v>5.0648148148148144E-2</v>
      </c>
    </row>
    <row r="70" spans="1:2" ht="15" x14ac:dyDescent="0.25">
      <c r="A70" s="97">
        <v>50</v>
      </c>
      <c r="B70" s="98">
        <v>5.1076388888888886E-2</v>
      </c>
    </row>
    <row r="71" spans="1:2" ht="15" x14ac:dyDescent="0.25">
      <c r="A71" s="97">
        <v>37</v>
      </c>
      <c r="B71" s="98">
        <v>5.1388888888888894E-2</v>
      </c>
    </row>
    <row r="72" spans="1:2" ht="15" x14ac:dyDescent="0.25">
      <c r="A72" s="97">
        <v>34</v>
      </c>
      <c r="B72" s="98">
        <v>5.1562499999999997E-2</v>
      </c>
    </row>
    <row r="73" spans="1:2" ht="15" x14ac:dyDescent="0.25">
      <c r="A73" s="97">
        <v>29</v>
      </c>
      <c r="B73" s="98">
        <v>5.2962962962962962E-2</v>
      </c>
    </row>
    <row r="74" spans="1:2" ht="15" x14ac:dyDescent="0.25">
      <c r="A74" s="97">
        <v>41</v>
      </c>
      <c r="B74" s="98">
        <v>5.3067129629629638E-2</v>
      </c>
    </row>
    <row r="75" spans="1:2" ht="15" x14ac:dyDescent="0.25">
      <c r="A75" s="97">
        <v>36</v>
      </c>
      <c r="B75" s="98">
        <v>5.3159722222222226E-2</v>
      </c>
    </row>
    <row r="76" spans="1:2" ht="15" x14ac:dyDescent="0.25">
      <c r="A76" s="97">
        <v>31</v>
      </c>
      <c r="B76" s="98">
        <v>5.347222222222222E-2</v>
      </c>
    </row>
    <row r="77" spans="1:2" ht="15" x14ac:dyDescent="0.25">
      <c r="A77" s="97">
        <v>31</v>
      </c>
      <c r="B77" s="98">
        <v>5.347222222222222E-2</v>
      </c>
    </row>
    <row r="78" spans="1:2" ht="15" x14ac:dyDescent="0.25">
      <c r="A78" s="97">
        <v>50</v>
      </c>
      <c r="B78" s="98">
        <v>5.4421296296296294E-2</v>
      </c>
    </row>
    <row r="79" spans="1:2" ht="15" x14ac:dyDescent="0.25">
      <c r="A79" s="97">
        <v>25</v>
      </c>
      <c r="B79" s="98">
        <v>5.4571759259259257E-2</v>
      </c>
    </row>
    <row r="80" spans="1:2" ht="15" x14ac:dyDescent="0.25">
      <c r="A80" s="97">
        <v>29</v>
      </c>
      <c r="B80" s="98">
        <v>5.4618055555555552E-2</v>
      </c>
    </row>
    <row r="81" spans="1:2" ht="15" x14ac:dyDescent="0.25">
      <c r="A81" s="97">
        <v>36</v>
      </c>
      <c r="B81" s="98">
        <v>5.4942129629629632E-2</v>
      </c>
    </row>
    <row r="82" spans="1:2" ht="15" x14ac:dyDescent="0.25">
      <c r="A82" s="97">
        <v>52</v>
      </c>
      <c r="B82" s="98">
        <v>5.5671296296296302E-2</v>
      </c>
    </row>
    <row r="83" spans="1:2" ht="15" x14ac:dyDescent="0.25">
      <c r="A83" s="97">
        <v>29</v>
      </c>
      <c r="B83" s="98">
        <v>5.6076388888888884E-2</v>
      </c>
    </row>
    <row r="84" spans="1:2" ht="15" x14ac:dyDescent="0.25">
      <c r="A84" s="97">
        <v>37</v>
      </c>
      <c r="B84" s="98">
        <v>5.6365740740740744E-2</v>
      </c>
    </row>
    <row r="85" spans="1:2" ht="15" x14ac:dyDescent="0.25">
      <c r="A85" s="97">
        <v>32</v>
      </c>
      <c r="B85" s="98">
        <v>5.6365740740740744E-2</v>
      </c>
    </row>
    <row r="86" spans="1:2" ht="15" x14ac:dyDescent="0.25">
      <c r="A86" s="97">
        <v>30</v>
      </c>
      <c r="B86" s="98">
        <v>5.6944444444444443E-2</v>
      </c>
    </row>
    <row r="87" spans="1:2" ht="15" x14ac:dyDescent="0.25">
      <c r="A87" s="97">
        <v>54</v>
      </c>
      <c r="B87" s="98">
        <v>5.7881944444444444E-2</v>
      </c>
    </row>
    <row r="88" spans="1:2" ht="15" x14ac:dyDescent="0.25">
      <c r="A88" s="97">
        <v>54</v>
      </c>
      <c r="B88" s="98">
        <v>5.8414351851851849E-2</v>
      </c>
    </row>
    <row r="89" spans="1:2" ht="15" x14ac:dyDescent="0.25">
      <c r="A89" s="97">
        <v>54</v>
      </c>
      <c r="B89" s="98">
        <v>5.842592592592593E-2</v>
      </c>
    </row>
    <row r="90" spans="1:2" ht="15" x14ac:dyDescent="0.25">
      <c r="A90" s="97">
        <v>33</v>
      </c>
      <c r="B90" s="98">
        <v>5.9247685185185188E-2</v>
      </c>
    </row>
    <row r="91" spans="1:2" ht="15" x14ac:dyDescent="0.25">
      <c r="A91" s="97">
        <v>64</v>
      </c>
      <c r="B91" s="98">
        <v>5.9293981481481482E-2</v>
      </c>
    </row>
    <row r="92" spans="1:2" ht="15" x14ac:dyDescent="0.25">
      <c r="A92" s="97">
        <v>43</v>
      </c>
      <c r="B92" s="98">
        <v>5.9456018518518526E-2</v>
      </c>
    </row>
    <row r="93" spans="1:2" ht="15" x14ac:dyDescent="0.25">
      <c r="A93" s="97">
        <v>41</v>
      </c>
      <c r="B93" s="98">
        <v>6.5092592592592591E-2</v>
      </c>
    </row>
    <row r="94" spans="1:2" ht="15" x14ac:dyDescent="0.25">
      <c r="A94" s="97">
        <v>46</v>
      </c>
      <c r="B94" s="98">
        <v>6.7824074074074078E-2</v>
      </c>
    </row>
    <row r="95" spans="1:2" ht="15" x14ac:dyDescent="0.25">
      <c r="A95" s="97">
        <v>40</v>
      </c>
      <c r="B95" s="98">
        <v>6.9143518518518521E-2</v>
      </c>
    </row>
    <row r="96" spans="1:2" ht="15" x14ac:dyDescent="0.25">
      <c r="A96" s="97">
        <v>36</v>
      </c>
      <c r="B96" s="98">
        <v>7.013888888888889E-2</v>
      </c>
    </row>
    <row r="97" spans="1:2" ht="15" x14ac:dyDescent="0.25">
      <c r="A97" s="97">
        <v>36</v>
      </c>
      <c r="B97" s="98">
        <v>7.03125E-2</v>
      </c>
    </row>
    <row r="98" spans="1:2" ht="15" x14ac:dyDescent="0.25">
      <c r="A98" s="97">
        <v>43</v>
      </c>
      <c r="B98" s="98">
        <v>7.1608796296296295E-2</v>
      </c>
    </row>
    <row r="99" spans="1:2" ht="15" x14ac:dyDescent="0.25">
      <c r="A99" s="97">
        <v>43</v>
      </c>
      <c r="B99" s="98">
        <v>7.3240740740740731E-2</v>
      </c>
    </row>
    <row r="100" spans="1:2" ht="15" x14ac:dyDescent="0.25">
      <c r="A100" s="97">
        <v>50</v>
      </c>
      <c r="B100" s="98">
        <v>7.5648148148148145E-2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7"/>
  <sheetViews>
    <sheetView zoomScale="235" zoomScaleNormal="235" workbookViewId="0">
      <selection activeCell="A2" sqref="A2"/>
    </sheetView>
  </sheetViews>
  <sheetFormatPr defaultColWidth="9.140625" defaultRowHeight="12.75" x14ac:dyDescent="0.2"/>
  <cols>
    <col min="1" max="1" width="8.85546875" style="86" bestFit="1" customWidth="1"/>
    <col min="2" max="3" width="4.28515625" style="86" bestFit="1" customWidth="1"/>
    <col min="4" max="4" width="4.5703125" style="86" bestFit="1" customWidth="1"/>
    <col min="5" max="5" width="4.28515625" style="86" bestFit="1" customWidth="1"/>
    <col min="6" max="6" width="4.7109375" style="86" bestFit="1" customWidth="1"/>
    <col min="7" max="8" width="4.28515625" style="86" bestFit="1" customWidth="1"/>
    <col min="9" max="9" width="4.42578125" style="86" bestFit="1" customWidth="1"/>
    <col min="10" max="11" width="4.28515625" style="86" bestFit="1" customWidth="1"/>
    <col min="12" max="12" width="4.5703125" style="86" bestFit="1" customWidth="1"/>
    <col min="13" max="13" width="4.28515625" style="86" bestFit="1" customWidth="1"/>
    <col min="14" max="16384" width="9.140625" style="86"/>
  </cols>
  <sheetData>
    <row r="1" spans="1:13" ht="18.75" x14ac:dyDescent="0.3">
      <c r="A1" s="113" t="s">
        <v>106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5" x14ac:dyDescent="0.2">
      <c r="A2" s="87" t="s">
        <v>102</v>
      </c>
      <c r="B2" s="87">
        <v>40558</v>
      </c>
      <c r="C2" s="87">
        <v>40589</v>
      </c>
      <c r="D2" s="87">
        <v>40617</v>
      </c>
      <c r="E2" s="87">
        <v>40648</v>
      </c>
      <c r="F2" s="87">
        <v>40678</v>
      </c>
      <c r="G2" s="87">
        <v>40709</v>
      </c>
      <c r="H2" s="87">
        <v>40739</v>
      </c>
      <c r="I2" s="87">
        <v>40770</v>
      </c>
      <c r="J2" s="87">
        <v>40801</v>
      </c>
      <c r="K2" s="87">
        <v>40831</v>
      </c>
      <c r="L2" s="87">
        <v>40862</v>
      </c>
      <c r="M2" s="87">
        <v>40892</v>
      </c>
    </row>
    <row r="3" spans="1:13" ht="15" x14ac:dyDescent="0.25">
      <c r="A3" s="88" t="s">
        <v>98</v>
      </c>
      <c r="B3" s="110">
        <v>75</v>
      </c>
      <c r="C3" s="110">
        <v>34</v>
      </c>
      <c r="D3" s="110">
        <v>234</v>
      </c>
      <c r="E3" s="110">
        <v>296</v>
      </c>
      <c r="F3" s="110">
        <v>184</v>
      </c>
      <c r="G3" s="110">
        <v>144</v>
      </c>
      <c r="H3" s="110">
        <v>102</v>
      </c>
      <c r="I3" s="110">
        <v>-50</v>
      </c>
      <c r="J3" s="110">
        <v>100</v>
      </c>
      <c r="K3" s="110">
        <v>201</v>
      </c>
      <c r="L3" s="110">
        <v>145</v>
      </c>
      <c r="M3" s="110">
        <v>222</v>
      </c>
    </row>
    <row r="4" spans="1:13" ht="15" x14ac:dyDescent="0.25">
      <c r="A4" s="88" t="s">
        <v>99</v>
      </c>
      <c r="B4" s="110">
        <v>-87</v>
      </c>
      <c r="C4" s="110">
        <v>339</v>
      </c>
      <c r="D4" s="110">
        <v>114</v>
      </c>
      <c r="E4" s="110">
        <v>-25</v>
      </c>
      <c r="F4" s="110">
        <v>127</v>
      </c>
      <c r="G4" s="110">
        <v>248</v>
      </c>
      <c r="H4" s="110">
        <v>373</v>
      </c>
      <c r="I4" s="110">
        <v>227</v>
      </c>
      <c r="J4" s="110">
        <v>-45</v>
      </c>
      <c r="K4" s="110">
        <v>251</v>
      </c>
      <c r="L4" s="110">
        <v>201</v>
      </c>
      <c r="M4" s="110">
        <v>201</v>
      </c>
    </row>
    <row r="5" spans="1:13" ht="15" x14ac:dyDescent="0.25">
      <c r="A5" s="88" t="s">
        <v>100</v>
      </c>
      <c r="B5" s="110">
        <v>125</v>
      </c>
      <c r="C5" s="110">
        <v>-40</v>
      </c>
      <c r="D5" s="110">
        <v>257</v>
      </c>
      <c r="E5" s="110">
        <v>420</v>
      </c>
      <c r="F5" s="110">
        <v>300</v>
      </c>
      <c r="G5" s="110">
        <v>250</v>
      </c>
      <c r="H5" s="110">
        <v>128</v>
      </c>
      <c r="I5" s="110">
        <v>-50</v>
      </c>
      <c r="J5" s="110">
        <v>43</v>
      </c>
      <c r="K5" s="110">
        <v>136</v>
      </c>
      <c r="L5" s="110">
        <v>258</v>
      </c>
      <c r="M5" s="110">
        <v>250</v>
      </c>
    </row>
    <row r="6" spans="1:13" ht="15" x14ac:dyDescent="0.25">
      <c r="A6" s="90" t="s">
        <v>101</v>
      </c>
      <c r="B6" s="110">
        <v>43</v>
      </c>
      <c r="C6" s="110">
        <v>500</v>
      </c>
      <c r="D6" s="110">
        <v>251</v>
      </c>
      <c r="E6" s="110">
        <v>-82</v>
      </c>
      <c r="F6" s="110">
        <v>75</v>
      </c>
      <c r="G6" s="110">
        <v>203</v>
      </c>
      <c r="H6" s="110">
        <v>341</v>
      </c>
      <c r="I6" s="110">
        <v>416</v>
      </c>
      <c r="J6" s="110">
        <v>345</v>
      </c>
      <c r="K6" s="110">
        <v>234</v>
      </c>
      <c r="L6" s="110">
        <v>380</v>
      </c>
      <c r="M6" s="110">
        <v>320</v>
      </c>
    </row>
    <row r="7" spans="1:13" ht="15" x14ac:dyDescent="0.25">
      <c r="A7" s="90" t="s">
        <v>7</v>
      </c>
      <c r="B7" s="111">
        <f t="shared" ref="B7:M7" si="0">SUM(B3:B6)</f>
        <v>156</v>
      </c>
      <c r="C7" s="111">
        <f t="shared" si="0"/>
        <v>833</v>
      </c>
      <c r="D7" s="111">
        <f t="shared" si="0"/>
        <v>856</v>
      </c>
      <c r="E7" s="111">
        <f t="shared" si="0"/>
        <v>609</v>
      </c>
      <c r="F7" s="111">
        <f t="shared" si="0"/>
        <v>686</v>
      </c>
      <c r="G7" s="111">
        <f t="shared" si="0"/>
        <v>845</v>
      </c>
      <c r="H7" s="111">
        <f t="shared" si="0"/>
        <v>944</v>
      </c>
      <c r="I7" s="111">
        <f t="shared" si="0"/>
        <v>543</v>
      </c>
      <c r="J7" s="111">
        <f t="shared" si="0"/>
        <v>443</v>
      </c>
      <c r="K7" s="111">
        <f t="shared" si="0"/>
        <v>822</v>
      </c>
      <c r="L7" s="111">
        <f>SUM(L3:L6)</f>
        <v>984</v>
      </c>
      <c r="M7" s="111">
        <f t="shared" si="0"/>
        <v>993</v>
      </c>
    </row>
    <row r="8" spans="1:13" ht="15" x14ac:dyDescent="0.25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 ht="15" x14ac:dyDescent="0.2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42" spans="8:9" x14ac:dyDescent="0.2">
      <c r="H42" s="91"/>
      <c r="I42" s="91"/>
    </row>
    <row r="43" spans="8:9" x14ac:dyDescent="0.2">
      <c r="H43" s="92"/>
      <c r="I43" s="92"/>
    </row>
    <row r="46" spans="8:9" x14ac:dyDescent="0.2">
      <c r="I46" s="93"/>
    </row>
    <row r="47" spans="8:9" x14ac:dyDescent="0.2">
      <c r="I47" s="94"/>
    </row>
  </sheetData>
  <mergeCells count="1">
    <mergeCell ref="A1:M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7"/>
  <sheetViews>
    <sheetView zoomScale="130" zoomScaleNormal="130" workbookViewId="0">
      <selection activeCell="Q3" sqref="Q3"/>
    </sheetView>
  </sheetViews>
  <sheetFormatPr defaultColWidth="9.140625" defaultRowHeight="12.75" x14ac:dyDescent="0.2"/>
  <cols>
    <col min="1" max="1" width="8.85546875" style="86" bestFit="1" customWidth="1"/>
    <col min="2" max="3" width="4.28515625" style="86" bestFit="1" customWidth="1"/>
    <col min="4" max="4" width="4.5703125" style="86" bestFit="1" customWidth="1"/>
    <col min="5" max="5" width="4.28515625" style="86" bestFit="1" customWidth="1"/>
    <col min="6" max="6" width="4.7109375" style="86" bestFit="1" customWidth="1"/>
    <col min="7" max="8" width="4.28515625" style="86" bestFit="1" customWidth="1"/>
    <col min="9" max="9" width="4.42578125" style="86" bestFit="1" customWidth="1"/>
    <col min="10" max="11" width="4.28515625" style="86" bestFit="1" customWidth="1"/>
    <col min="12" max="12" width="4.5703125" style="86" bestFit="1" customWidth="1"/>
    <col min="13" max="13" width="4.28515625" style="86" bestFit="1" customWidth="1"/>
    <col min="14" max="14" width="9.85546875" style="86" customWidth="1"/>
    <col min="15" max="16384" width="9.140625" style="86"/>
  </cols>
  <sheetData>
    <row r="1" spans="1:14" ht="18.75" x14ac:dyDescent="0.3">
      <c r="A1" s="113" t="s">
        <v>103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4" ht="15" x14ac:dyDescent="0.2">
      <c r="A2" s="87" t="s">
        <v>102</v>
      </c>
      <c r="B2" s="87">
        <v>40558</v>
      </c>
      <c r="C2" s="87">
        <v>40589</v>
      </c>
      <c r="D2" s="87">
        <v>40617</v>
      </c>
      <c r="E2" s="87">
        <v>40648</v>
      </c>
      <c r="F2" s="87">
        <v>40678</v>
      </c>
      <c r="G2" s="87">
        <v>40709</v>
      </c>
      <c r="H2" s="87">
        <v>40739</v>
      </c>
      <c r="I2" s="87">
        <v>40770</v>
      </c>
      <c r="J2" s="87">
        <v>40801</v>
      </c>
      <c r="K2" s="87">
        <v>40831</v>
      </c>
      <c r="L2" s="87">
        <v>40862</v>
      </c>
      <c r="M2" s="87">
        <v>40892</v>
      </c>
    </row>
    <row r="3" spans="1:14" ht="15" x14ac:dyDescent="0.25">
      <c r="A3" s="88" t="s">
        <v>98</v>
      </c>
      <c r="B3" s="89">
        <v>75</v>
      </c>
      <c r="C3" s="89">
        <v>34</v>
      </c>
      <c r="D3" s="89">
        <v>234</v>
      </c>
      <c r="E3" s="89">
        <v>296</v>
      </c>
      <c r="F3" s="89">
        <v>184</v>
      </c>
      <c r="G3" s="89">
        <v>144</v>
      </c>
      <c r="H3" s="89">
        <v>102</v>
      </c>
      <c r="I3" s="89">
        <v>-50</v>
      </c>
      <c r="J3" s="89">
        <v>100</v>
      </c>
      <c r="K3" s="89">
        <v>201</v>
      </c>
      <c r="L3" s="89">
        <v>145</v>
      </c>
      <c r="M3" s="89">
        <v>222</v>
      </c>
      <c r="N3"/>
    </row>
    <row r="4" spans="1:14" ht="15" x14ac:dyDescent="0.25">
      <c r="A4" s="88" t="s">
        <v>99</v>
      </c>
      <c r="B4" s="89">
        <v>-87</v>
      </c>
      <c r="C4" s="89">
        <v>339</v>
      </c>
      <c r="D4" s="89">
        <v>114</v>
      </c>
      <c r="E4" s="89">
        <v>-25</v>
      </c>
      <c r="F4" s="89">
        <v>127</v>
      </c>
      <c r="G4" s="89">
        <v>248</v>
      </c>
      <c r="H4" s="89">
        <v>373</v>
      </c>
      <c r="I4" s="89">
        <v>227</v>
      </c>
      <c r="J4" s="89">
        <v>-45</v>
      </c>
      <c r="K4" s="89">
        <v>251</v>
      </c>
      <c r="L4" s="89">
        <v>201</v>
      </c>
      <c r="M4" s="89">
        <v>201</v>
      </c>
      <c r="N4"/>
    </row>
    <row r="5" spans="1:14" ht="15" x14ac:dyDescent="0.25">
      <c r="A5" s="88" t="s">
        <v>100</v>
      </c>
      <c r="B5" s="89">
        <v>125</v>
      </c>
      <c r="C5" s="89">
        <v>-40</v>
      </c>
      <c r="D5" s="89">
        <v>257</v>
      </c>
      <c r="E5" s="89">
        <v>420</v>
      </c>
      <c r="F5" s="89">
        <v>300</v>
      </c>
      <c r="G5" s="89">
        <v>250</v>
      </c>
      <c r="H5" s="89">
        <v>128</v>
      </c>
      <c r="I5" s="89">
        <v>-50</v>
      </c>
      <c r="J5" s="89">
        <v>43</v>
      </c>
      <c r="K5" s="89">
        <v>136</v>
      </c>
      <c r="L5" s="89">
        <v>258</v>
      </c>
      <c r="M5" s="89">
        <v>250</v>
      </c>
      <c r="N5"/>
    </row>
    <row r="6" spans="1:14" ht="15" x14ac:dyDescent="0.25">
      <c r="A6" s="90" t="s">
        <v>101</v>
      </c>
      <c r="B6" s="89">
        <v>43</v>
      </c>
      <c r="C6" s="89">
        <v>500</v>
      </c>
      <c r="D6" s="89">
        <v>251</v>
      </c>
      <c r="E6" s="89">
        <v>-82</v>
      </c>
      <c r="F6" s="89">
        <v>75</v>
      </c>
      <c r="G6" s="89">
        <v>203</v>
      </c>
      <c r="H6" s="89">
        <v>341</v>
      </c>
      <c r="I6" s="89">
        <v>416</v>
      </c>
      <c r="J6" s="89">
        <v>345</v>
      </c>
      <c r="K6" s="89">
        <v>234</v>
      </c>
      <c r="L6" s="89">
        <v>380</v>
      </c>
      <c r="M6" s="89">
        <v>320</v>
      </c>
      <c r="N6"/>
    </row>
    <row r="7" spans="1:14" ht="15" x14ac:dyDescent="0.25">
      <c r="A7" s="90" t="s">
        <v>7</v>
      </c>
      <c r="B7" s="95">
        <f t="shared" ref="B7:M7" si="0">SUM(B3:B6)</f>
        <v>156</v>
      </c>
      <c r="C7" s="95">
        <f t="shared" si="0"/>
        <v>833</v>
      </c>
      <c r="D7" s="95">
        <f t="shared" si="0"/>
        <v>856</v>
      </c>
      <c r="E7" s="95">
        <f t="shared" si="0"/>
        <v>609</v>
      </c>
      <c r="F7" s="95">
        <f t="shared" si="0"/>
        <v>686</v>
      </c>
      <c r="G7" s="95">
        <f t="shared" si="0"/>
        <v>845</v>
      </c>
      <c r="H7" s="95">
        <f t="shared" si="0"/>
        <v>944</v>
      </c>
      <c r="I7" s="95">
        <f t="shared" si="0"/>
        <v>543</v>
      </c>
      <c r="J7" s="95">
        <f t="shared" si="0"/>
        <v>443</v>
      </c>
      <c r="K7" s="95">
        <f t="shared" si="0"/>
        <v>822</v>
      </c>
      <c r="L7" s="95">
        <f>SUM(L3:L6)</f>
        <v>984</v>
      </c>
      <c r="M7" s="95">
        <f t="shared" si="0"/>
        <v>993</v>
      </c>
      <c r="N7"/>
    </row>
    <row r="8" spans="1:14" ht="15" x14ac:dyDescent="0.25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4" ht="15" x14ac:dyDescent="0.2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42" spans="8:9" x14ac:dyDescent="0.2">
      <c r="H42" s="91"/>
      <c r="I42" s="91"/>
    </row>
    <row r="43" spans="8:9" x14ac:dyDescent="0.2">
      <c r="H43" s="92"/>
      <c r="I43" s="92"/>
    </row>
    <row r="46" spans="8:9" x14ac:dyDescent="0.2">
      <c r="I46" s="93"/>
    </row>
    <row r="47" spans="8:9" x14ac:dyDescent="0.2">
      <c r="I47" s="94"/>
    </row>
  </sheetData>
  <mergeCells count="1">
    <mergeCell ref="A1:M1"/>
  </mergeCells>
  <conditionalFormatting sqref="B3:M6">
    <cfRule type="cellIs" dxfId="6" priority="1" operator="lessThan">
      <formula>0</formula>
    </cfRule>
  </conditionalFormatting>
  <pageMargins left="0.75" right="0.75" top="1" bottom="1" header="0.5" footer="0.5"/>
  <pageSetup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'SalesResults (2)'!B3:M3</xm:f>
              <xm:sqref>P3</xm:sqref>
            </x14:sparkline>
            <x14:sparkline>
              <xm:f>'SalesResults (2)'!B4:M4</xm:f>
              <xm:sqref>P4</xm:sqref>
            </x14:sparkline>
            <x14:sparkline>
              <xm:f>'SalesResults (2)'!B5:M5</xm:f>
              <xm:sqref>P5</xm:sqref>
            </x14:sparkline>
            <x14:sparkline>
              <xm:f>'SalesResults (2)'!B6:M6</xm:f>
              <xm:sqref>P6</xm:sqref>
            </x14:sparkline>
            <x14:sparkline>
              <xm:f>'SalesResults (2)'!B7:M7</xm:f>
              <xm:sqref>P7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'SalesResults (2)'!B3:M3</xm:f>
              <xm:sqref>O3</xm:sqref>
            </x14:sparkline>
            <x14:sparkline>
              <xm:f>'SalesResults (2)'!B4:M4</xm:f>
              <xm:sqref>O4</xm:sqref>
            </x14:sparkline>
            <x14:sparkline>
              <xm:f>'SalesResults (2)'!B5:M5</xm:f>
              <xm:sqref>O5</xm:sqref>
            </x14:sparkline>
            <x14:sparkline>
              <xm:f>'SalesResults (2)'!B6:M6</xm:f>
              <xm:sqref>O6</xm:sqref>
            </x14:sparkline>
            <x14:sparkline>
              <xm:f>'SalesResults (2)'!B7:M7</xm:f>
              <xm:sqref>O7</xm:sqref>
            </x14:sparkline>
          </x14:sparklines>
        </x14:sparklineGroup>
        <x14:sparklineGroup displayEmptyCellsAs="gap" high="1" low="1" displayXAxis="1" displayHidden="1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'SalesResults (2)'!B3:M3</xm:f>
              <xm:sqref>N3</xm:sqref>
            </x14:sparkline>
            <x14:sparkline>
              <xm:f>'SalesResults (2)'!B4:M4</xm:f>
              <xm:sqref>N4</xm:sqref>
            </x14:sparkline>
            <x14:sparkline>
              <xm:f>'SalesResults (2)'!B5:M5</xm:f>
              <xm:sqref>N5</xm:sqref>
            </x14:sparkline>
            <x14:sparkline>
              <xm:f>'SalesResults (2)'!B6:M6</xm:f>
              <xm:sqref>N6</xm:sqref>
            </x14:sparkline>
            <x14:sparkline>
              <xm:f>'SalesResults (2)'!B7:M7</xm:f>
              <xm:sqref>N7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C13"/>
  <sheetViews>
    <sheetView zoomScale="150" workbookViewId="0">
      <selection activeCell="J16" sqref="J16"/>
    </sheetView>
  </sheetViews>
  <sheetFormatPr defaultColWidth="9.140625" defaultRowHeight="12.75" x14ac:dyDescent="0.2"/>
  <cols>
    <col min="1" max="1" width="6.5703125" style="80" bestFit="1" customWidth="1"/>
    <col min="2" max="2" width="7" style="73" bestFit="1" customWidth="1"/>
    <col min="3" max="3" width="5.28515625" style="73" bestFit="1" customWidth="1"/>
    <col min="4" max="16384" width="9.140625" style="1"/>
  </cols>
  <sheetData>
    <row r="1" spans="1:3" x14ac:dyDescent="0.2">
      <c r="A1" s="75" t="s">
        <v>28</v>
      </c>
      <c r="B1" s="76" t="s">
        <v>15</v>
      </c>
      <c r="C1" s="76" t="s">
        <v>16</v>
      </c>
    </row>
    <row r="2" spans="1:3" x14ac:dyDescent="0.2">
      <c r="A2" s="77" t="s">
        <v>1</v>
      </c>
      <c r="B2" s="78">
        <v>8670</v>
      </c>
      <c r="C2" s="79">
        <v>24.5</v>
      </c>
    </row>
    <row r="3" spans="1:3" x14ac:dyDescent="0.2">
      <c r="A3" s="77" t="s">
        <v>2</v>
      </c>
      <c r="B3" s="78">
        <v>6396</v>
      </c>
      <c r="C3" s="79">
        <v>22.3</v>
      </c>
    </row>
    <row r="4" spans="1:3" x14ac:dyDescent="0.2">
      <c r="A4" s="77" t="s">
        <v>3</v>
      </c>
      <c r="B4" s="78">
        <v>8304</v>
      </c>
      <c r="C4" s="79">
        <v>25.9</v>
      </c>
    </row>
    <row r="5" spans="1:3" x14ac:dyDescent="0.2">
      <c r="A5" s="77" t="s">
        <v>4</v>
      </c>
      <c r="B5" s="78">
        <v>4797</v>
      </c>
      <c r="C5" s="79">
        <v>37.1</v>
      </c>
    </row>
    <row r="6" spans="1:3" x14ac:dyDescent="0.2">
      <c r="A6" s="77" t="s">
        <v>5</v>
      </c>
      <c r="B6" s="78">
        <v>8826</v>
      </c>
      <c r="C6" s="79">
        <v>18</v>
      </c>
    </row>
    <row r="7" spans="1:3" x14ac:dyDescent="0.2">
      <c r="A7" s="77" t="s">
        <v>6</v>
      </c>
      <c r="B7" s="78">
        <v>6675</v>
      </c>
      <c r="C7" s="79">
        <v>21.5</v>
      </c>
    </row>
    <row r="8" spans="1:3" x14ac:dyDescent="0.2">
      <c r="A8" s="77" t="s">
        <v>83</v>
      </c>
      <c r="B8" s="78">
        <v>8616</v>
      </c>
      <c r="C8" s="79">
        <v>15.5</v>
      </c>
    </row>
    <row r="9" spans="1:3" x14ac:dyDescent="0.2">
      <c r="A9" s="77" t="s">
        <v>84</v>
      </c>
      <c r="B9" s="78">
        <v>7512</v>
      </c>
      <c r="C9" s="79">
        <v>25.5</v>
      </c>
    </row>
    <row r="10" spans="1:3" x14ac:dyDescent="0.2">
      <c r="A10" s="77" t="s">
        <v>85</v>
      </c>
      <c r="B10" s="78">
        <v>5001</v>
      </c>
      <c r="C10" s="79">
        <v>20</v>
      </c>
    </row>
    <row r="11" spans="1:3" x14ac:dyDescent="0.2">
      <c r="A11" s="77" t="s">
        <v>86</v>
      </c>
      <c r="B11" s="78">
        <v>5718</v>
      </c>
      <c r="C11" s="79">
        <v>29</v>
      </c>
    </row>
    <row r="12" spans="1:3" x14ac:dyDescent="0.2">
      <c r="A12" s="77" t="s">
        <v>87</v>
      </c>
      <c r="B12" s="78">
        <v>5226</v>
      </c>
      <c r="C12" s="79">
        <v>26.4</v>
      </c>
    </row>
    <row r="13" spans="1:3" x14ac:dyDescent="0.2">
      <c r="A13" s="77" t="s">
        <v>88</v>
      </c>
      <c r="B13" s="78">
        <v>5943</v>
      </c>
      <c r="C13" s="79">
        <v>23.3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8"/>
  <sheetViews>
    <sheetView workbookViewId="0">
      <selection activeCell="Q23" sqref="Q23"/>
    </sheetView>
  </sheetViews>
  <sheetFormatPr defaultColWidth="9.140625" defaultRowHeight="12.75" x14ac:dyDescent="0.2"/>
  <cols>
    <col min="1" max="1" width="11.28515625" style="17" customWidth="1"/>
    <col min="2" max="2" width="9.5703125" style="17" bestFit="1" customWidth="1"/>
    <col min="3" max="3" width="14.42578125" style="17" bestFit="1" customWidth="1"/>
    <col min="4" max="4" width="9.42578125" style="17" customWidth="1"/>
    <col min="5" max="5" width="11" style="17" bestFit="1" customWidth="1"/>
    <col min="6" max="6" width="9.28515625" style="17" bestFit="1" customWidth="1"/>
    <col min="7" max="7" width="9.140625" style="17"/>
    <col min="8" max="8" width="4.140625" style="17" customWidth="1"/>
    <col min="9" max="13" width="9.140625" style="17"/>
    <col min="14" max="14" width="13.42578125" style="17" customWidth="1"/>
    <col min="15" max="19" width="9.140625" style="17"/>
    <col min="20" max="20" width="26.5703125" style="17" customWidth="1"/>
    <col min="21" max="21" width="12.140625" style="17" customWidth="1"/>
    <col min="22" max="16384" width="9.140625" style="17"/>
  </cols>
  <sheetData>
    <row r="1" spans="1:21" x14ac:dyDescent="0.2">
      <c r="A1" s="16"/>
      <c r="B1" s="16" t="s">
        <v>18</v>
      </c>
      <c r="C1" s="17" t="s">
        <v>19</v>
      </c>
      <c r="E1" s="18"/>
      <c r="F1" s="16"/>
      <c r="K1" s="19"/>
      <c r="T1" s="18" t="s">
        <v>20</v>
      </c>
      <c r="U1" s="16" t="s">
        <v>21</v>
      </c>
    </row>
    <row r="2" spans="1:21" x14ac:dyDescent="0.2">
      <c r="A2" s="16" t="s">
        <v>22</v>
      </c>
      <c r="B2" s="20">
        <v>40553</v>
      </c>
      <c r="C2" s="21">
        <v>20</v>
      </c>
      <c r="E2" s="22"/>
      <c r="F2" s="74">
        <f t="shared" ref="F2:F7" si="0">B2</f>
        <v>40553</v>
      </c>
      <c r="K2" s="19"/>
      <c r="T2" s="23">
        <f t="shared" ref="T2:T7" si="1">U2-B2</f>
        <v>28</v>
      </c>
      <c r="U2" s="24">
        <f t="shared" ref="U2:U7" si="2">WORKDAY(B2,C2)</f>
        <v>40581</v>
      </c>
    </row>
    <row r="3" spans="1:21" x14ac:dyDescent="0.2">
      <c r="A3" s="16" t="s">
        <v>23</v>
      </c>
      <c r="B3" s="20">
        <v>40574</v>
      </c>
      <c r="C3" s="21">
        <v>30</v>
      </c>
      <c r="E3" s="22"/>
      <c r="F3" s="74">
        <f t="shared" si="0"/>
        <v>40574</v>
      </c>
      <c r="K3" s="19"/>
      <c r="T3" s="23">
        <f t="shared" si="1"/>
        <v>42</v>
      </c>
      <c r="U3" s="24">
        <f t="shared" si="2"/>
        <v>40616</v>
      </c>
    </row>
    <row r="4" spans="1:21" ht="25.5" x14ac:dyDescent="0.2">
      <c r="A4" s="16" t="s">
        <v>24</v>
      </c>
      <c r="B4" s="20">
        <v>40598</v>
      </c>
      <c r="C4" s="21">
        <v>45</v>
      </c>
      <c r="E4" s="22"/>
      <c r="F4" s="74">
        <f t="shared" si="0"/>
        <v>40598</v>
      </c>
      <c r="K4" s="19"/>
      <c r="T4" s="23">
        <f t="shared" si="1"/>
        <v>63</v>
      </c>
      <c r="U4" s="24">
        <f t="shared" si="2"/>
        <v>40661</v>
      </c>
    </row>
    <row r="5" spans="1:21" x14ac:dyDescent="0.2">
      <c r="A5" s="16" t="s">
        <v>25</v>
      </c>
      <c r="B5" s="20">
        <v>40629</v>
      </c>
      <c r="C5" s="21">
        <v>60</v>
      </c>
      <c r="E5" s="22"/>
      <c r="F5" s="74">
        <f t="shared" si="0"/>
        <v>40629</v>
      </c>
      <c r="K5" s="19"/>
      <c r="T5" s="23">
        <f t="shared" si="1"/>
        <v>82</v>
      </c>
      <c r="U5" s="24">
        <f t="shared" si="2"/>
        <v>40711</v>
      </c>
    </row>
    <row r="6" spans="1:21" x14ac:dyDescent="0.2">
      <c r="A6" s="16" t="s">
        <v>26</v>
      </c>
      <c r="B6" s="20">
        <v>40674</v>
      </c>
      <c r="C6" s="21">
        <v>20</v>
      </c>
      <c r="E6" s="22"/>
      <c r="F6" s="74">
        <f t="shared" si="0"/>
        <v>40674</v>
      </c>
      <c r="K6" s="19"/>
      <c r="T6" s="23">
        <f t="shared" si="1"/>
        <v>28</v>
      </c>
      <c r="U6" s="24">
        <f t="shared" si="2"/>
        <v>40702</v>
      </c>
    </row>
    <row r="7" spans="1:21" x14ac:dyDescent="0.2">
      <c r="A7" s="16" t="s">
        <v>27</v>
      </c>
      <c r="B7" s="20">
        <v>40675</v>
      </c>
      <c r="C7" s="21">
        <v>30</v>
      </c>
      <c r="E7" s="22"/>
      <c r="F7" s="74">
        <f t="shared" si="0"/>
        <v>40675</v>
      </c>
      <c r="K7" s="19"/>
      <c r="T7" s="23">
        <f t="shared" si="1"/>
        <v>42</v>
      </c>
      <c r="U7" s="24">
        <f t="shared" si="2"/>
        <v>40717</v>
      </c>
    </row>
    <row r="8" spans="1:21" x14ac:dyDescent="0.2">
      <c r="K8" s="19"/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5"/>
  <sheetViews>
    <sheetView zoomScale="75" workbookViewId="0"/>
  </sheetViews>
  <sheetFormatPr defaultColWidth="9.140625" defaultRowHeight="12.75" x14ac:dyDescent="0.2"/>
  <cols>
    <col min="1" max="1" width="5.140625" style="11" bestFit="1" customWidth="1"/>
    <col min="2" max="2" width="8.42578125" style="11" bestFit="1" customWidth="1"/>
    <col min="3" max="3" width="2.7109375" style="11" customWidth="1"/>
    <col min="4" max="4" width="5.140625" style="11" bestFit="1" customWidth="1"/>
    <col min="5" max="5" width="7.7109375" style="11" customWidth="1"/>
    <col min="6" max="6" width="2.7109375" style="11" customWidth="1"/>
    <col min="7" max="14" width="9.140625" style="11"/>
    <col min="15" max="15" width="2.5703125" style="11" customWidth="1"/>
    <col min="16" max="16384" width="9.140625" style="11"/>
  </cols>
  <sheetData>
    <row r="1" spans="1:6" x14ac:dyDescent="0.2">
      <c r="A1" s="60" t="s">
        <v>81</v>
      </c>
      <c r="B1" s="11" t="s">
        <v>17</v>
      </c>
      <c r="D1" s="11" t="s">
        <v>81</v>
      </c>
      <c r="E1" s="11" t="s">
        <v>17</v>
      </c>
    </row>
    <row r="2" spans="1:6" x14ac:dyDescent="0.2">
      <c r="A2" s="61">
        <v>38565</v>
      </c>
      <c r="B2" s="58">
        <v>1.6</v>
      </c>
      <c r="C2" s="57"/>
      <c r="D2" s="61">
        <v>38565</v>
      </c>
      <c r="E2" s="58">
        <v>1.6</v>
      </c>
      <c r="F2" s="61"/>
    </row>
    <row r="3" spans="1:6" x14ac:dyDescent="0.2">
      <c r="A3" s="61">
        <v>38566</v>
      </c>
      <c r="B3" s="58">
        <v>1.7</v>
      </c>
      <c r="C3" s="57"/>
      <c r="D3" s="61">
        <v>38566</v>
      </c>
      <c r="E3" s="58">
        <v>1.7</v>
      </c>
      <c r="F3" s="61"/>
    </row>
    <row r="4" spans="1:6" x14ac:dyDescent="0.2">
      <c r="A4" s="61">
        <v>38567</v>
      </c>
      <c r="B4" s="58">
        <v>1.9</v>
      </c>
      <c r="C4" s="57"/>
      <c r="D4" s="61">
        <v>38567</v>
      </c>
      <c r="E4" s="58">
        <v>1.9</v>
      </c>
      <c r="F4" s="61"/>
    </row>
    <row r="5" spans="1:6" x14ac:dyDescent="0.2">
      <c r="A5" s="61">
        <v>38568</v>
      </c>
      <c r="B5" s="58">
        <v>2.1</v>
      </c>
      <c r="C5" s="57"/>
      <c r="D5" s="61">
        <v>38568</v>
      </c>
      <c r="E5" s="58">
        <v>2.1</v>
      </c>
      <c r="F5" s="61"/>
    </row>
    <row r="6" spans="1:6" x14ac:dyDescent="0.2">
      <c r="A6" s="61">
        <v>38569</v>
      </c>
      <c r="B6" s="58">
        <v>2.6</v>
      </c>
      <c r="C6" s="57"/>
      <c r="D6" s="61">
        <v>38569</v>
      </c>
      <c r="E6" s="58">
        <v>2.6</v>
      </c>
      <c r="F6" s="61"/>
    </row>
    <row r="7" spans="1:6" x14ac:dyDescent="0.2">
      <c r="A7" s="61">
        <v>38572</v>
      </c>
      <c r="B7" s="58">
        <v>3.9</v>
      </c>
      <c r="C7" s="57"/>
      <c r="D7" s="61">
        <v>38570</v>
      </c>
      <c r="E7" s="58"/>
      <c r="F7" s="61"/>
    </row>
    <row r="8" spans="1:6" x14ac:dyDescent="0.2">
      <c r="A8" s="61">
        <v>38573</v>
      </c>
      <c r="B8" s="58">
        <v>4.2</v>
      </c>
      <c r="C8" s="57"/>
      <c r="D8" s="61">
        <v>38571</v>
      </c>
      <c r="E8" s="58"/>
      <c r="F8" s="61"/>
    </row>
    <row r="9" spans="1:6" x14ac:dyDescent="0.2">
      <c r="A9" s="61">
        <v>38574</v>
      </c>
      <c r="B9" s="58">
        <v>5.2</v>
      </c>
      <c r="C9" s="57"/>
      <c r="D9" s="61">
        <v>38572</v>
      </c>
      <c r="E9" s="58">
        <v>3.9</v>
      </c>
      <c r="F9" s="61"/>
    </row>
    <row r="10" spans="1:6" x14ac:dyDescent="0.2">
      <c r="A10" s="61">
        <v>38575</v>
      </c>
      <c r="B10" s="58">
        <v>7.4</v>
      </c>
      <c r="C10" s="57"/>
      <c r="D10" s="61">
        <v>38573</v>
      </c>
      <c r="E10" s="58">
        <v>4.2</v>
      </c>
      <c r="F10" s="61"/>
    </row>
    <row r="11" spans="1:6" x14ac:dyDescent="0.2">
      <c r="A11" s="61">
        <v>38576</v>
      </c>
      <c r="B11" s="58">
        <v>6.9</v>
      </c>
      <c r="C11" s="57"/>
      <c r="D11" s="61">
        <v>38574</v>
      </c>
      <c r="E11" s="58">
        <v>5.2</v>
      </c>
      <c r="F11" s="61"/>
    </row>
    <row r="12" spans="1:6" x14ac:dyDescent="0.2">
      <c r="A12" s="61">
        <v>38579</v>
      </c>
      <c r="B12" s="58">
        <v>5.8</v>
      </c>
      <c r="C12" s="57"/>
      <c r="D12" s="61">
        <v>38575</v>
      </c>
      <c r="E12" s="58">
        <v>7.4</v>
      </c>
      <c r="F12" s="61"/>
    </row>
    <row r="13" spans="1:6" x14ac:dyDescent="0.2">
      <c r="A13" s="61">
        <v>38580</v>
      </c>
      <c r="B13" s="58">
        <v>7</v>
      </c>
      <c r="C13" s="57"/>
      <c r="D13" s="61">
        <v>38576</v>
      </c>
      <c r="E13" s="58">
        <v>6.9</v>
      </c>
      <c r="F13" s="61"/>
    </row>
    <row r="14" spans="1:6" x14ac:dyDescent="0.2">
      <c r="A14" s="61">
        <v>38581</v>
      </c>
      <c r="B14" s="58">
        <v>8.4</v>
      </c>
      <c r="C14" s="57"/>
      <c r="D14" s="61">
        <v>38577</v>
      </c>
      <c r="E14" s="58"/>
      <c r="F14" s="61"/>
    </row>
    <row r="15" spans="1:6" x14ac:dyDescent="0.2">
      <c r="A15" s="61">
        <v>38582</v>
      </c>
      <c r="B15" s="58">
        <v>8.5</v>
      </c>
      <c r="C15" s="57"/>
      <c r="D15" s="61">
        <v>38578</v>
      </c>
      <c r="E15" s="58"/>
      <c r="F15" s="61"/>
    </row>
    <row r="16" spans="1:6" x14ac:dyDescent="0.2">
      <c r="A16" s="61">
        <v>38583</v>
      </c>
      <c r="B16" s="58">
        <v>7.9</v>
      </c>
      <c r="C16" s="57"/>
      <c r="D16" s="61">
        <v>38579</v>
      </c>
      <c r="E16" s="58">
        <v>5.8</v>
      </c>
      <c r="F16" s="61"/>
    </row>
    <row r="17" spans="1:6" x14ac:dyDescent="0.2">
      <c r="A17" s="61">
        <v>38586</v>
      </c>
      <c r="B17" s="58">
        <v>10</v>
      </c>
      <c r="C17" s="57"/>
      <c r="D17" s="61">
        <v>38580</v>
      </c>
      <c r="E17" s="58">
        <v>7</v>
      </c>
      <c r="F17" s="61"/>
    </row>
    <row r="18" spans="1:6" x14ac:dyDescent="0.2">
      <c r="A18" s="61">
        <v>38587</v>
      </c>
      <c r="B18" s="58">
        <v>10.7</v>
      </c>
      <c r="C18" s="57"/>
      <c r="D18" s="61">
        <v>38581</v>
      </c>
      <c r="E18" s="58">
        <v>8.4</v>
      </c>
      <c r="F18" s="61"/>
    </row>
    <row r="19" spans="1:6" x14ac:dyDescent="0.2">
      <c r="A19" s="61">
        <v>38588</v>
      </c>
      <c r="B19" s="58">
        <v>10.3</v>
      </c>
      <c r="C19" s="57"/>
      <c r="D19" s="61">
        <v>38582</v>
      </c>
      <c r="E19" s="58">
        <v>8.5</v>
      </c>
      <c r="F19" s="61"/>
    </row>
    <row r="20" spans="1:6" x14ac:dyDescent="0.2">
      <c r="A20" s="61">
        <v>38589</v>
      </c>
      <c r="B20" s="58">
        <v>10.3</v>
      </c>
      <c r="C20" s="57"/>
      <c r="D20" s="61">
        <v>38583</v>
      </c>
      <c r="E20" s="58">
        <v>7.9</v>
      </c>
      <c r="F20" s="61"/>
    </row>
    <row r="21" spans="1:6" x14ac:dyDescent="0.2">
      <c r="A21" s="61">
        <v>38590</v>
      </c>
      <c r="B21" s="58">
        <v>10.4</v>
      </c>
      <c r="C21" s="57"/>
      <c r="D21" s="61">
        <v>38584</v>
      </c>
      <c r="E21" s="58"/>
      <c r="F21" s="61"/>
    </row>
    <row r="22" spans="1:6" x14ac:dyDescent="0.2">
      <c r="A22" s="61">
        <v>38593</v>
      </c>
      <c r="B22" s="58">
        <v>12.1</v>
      </c>
      <c r="C22" s="57"/>
      <c r="D22" s="61">
        <v>38585</v>
      </c>
      <c r="E22" s="58"/>
      <c r="F22" s="61"/>
    </row>
    <row r="23" spans="1:6" x14ac:dyDescent="0.2">
      <c r="A23" s="61">
        <v>38594</v>
      </c>
      <c r="B23" s="58">
        <v>11.8</v>
      </c>
      <c r="C23" s="57"/>
      <c r="D23" s="61">
        <v>38586</v>
      </c>
      <c r="E23" s="58">
        <v>10</v>
      </c>
      <c r="F23" s="61"/>
    </row>
    <row r="24" spans="1:6" x14ac:dyDescent="0.2">
      <c r="A24" s="61">
        <v>38595</v>
      </c>
      <c r="B24" s="58">
        <v>11.9</v>
      </c>
      <c r="C24" s="57"/>
      <c r="D24" s="61">
        <v>38587</v>
      </c>
      <c r="E24" s="58">
        <v>10.7</v>
      </c>
      <c r="F24" s="61"/>
    </row>
    <row r="25" spans="1:6" x14ac:dyDescent="0.2">
      <c r="A25" s="61"/>
      <c r="B25" s="58"/>
      <c r="C25" s="57"/>
      <c r="D25" s="61">
        <v>38588</v>
      </c>
      <c r="E25" s="58">
        <v>10.3</v>
      </c>
      <c r="F25" s="61"/>
    </row>
    <row r="26" spans="1:6" x14ac:dyDescent="0.2">
      <c r="A26" s="61"/>
      <c r="B26" s="58"/>
      <c r="C26" s="57"/>
      <c r="D26" s="61">
        <v>38589</v>
      </c>
      <c r="E26" s="58">
        <v>10.3</v>
      </c>
      <c r="F26" s="61"/>
    </row>
    <row r="27" spans="1:6" x14ac:dyDescent="0.2">
      <c r="A27" s="61"/>
      <c r="B27" s="58"/>
      <c r="C27" s="57"/>
      <c r="D27" s="61">
        <v>38590</v>
      </c>
      <c r="E27" s="58">
        <v>10.4</v>
      </c>
      <c r="F27" s="61"/>
    </row>
    <row r="28" spans="1:6" x14ac:dyDescent="0.2">
      <c r="A28" s="61"/>
      <c r="B28" s="58"/>
      <c r="C28" s="57"/>
      <c r="D28" s="61">
        <v>38591</v>
      </c>
      <c r="E28" s="58"/>
      <c r="F28" s="61"/>
    </row>
    <row r="29" spans="1:6" x14ac:dyDescent="0.2">
      <c r="A29" s="61"/>
      <c r="B29" s="58"/>
      <c r="C29" s="57"/>
      <c r="D29" s="61">
        <v>38592</v>
      </c>
      <c r="E29" s="58"/>
      <c r="F29" s="61"/>
    </row>
    <row r="30" spans="1:6" x14ac:dyDescent="0.2">
      <c r="A30" s="61"/>
      <c r="B30" s="58"/>
      <c r="C30" s="57"/>
      <c r="D30" s="61">
        <v>38593</v>
      </c>
      <c r="E30" s="58">
        <v>12.1</v>
      </c>
      <c r="F30" s="61"/>
    </row>
    <row r="31" spans="1:6" x14ac:dyDescent="0.2">
      <c r="A31" s="61"/>
      <c r="B31" s="58"/>
      <c r="C31" s="57"/>
      <c r="D31" s="61">
        <v>38594</v>
      </c>
      <c r="E31" s="58">
        <v>11.8</v>
      </c>
      <c r="F31" s="61"/>
    </row>
    <row r="32" spans="1:6" x14ac:dyDescent="0.2">
      <c r="A32" s="59"/>
      <c r="B32" s="58"/>
      <c r="C32" s="57"/>
      <c r="D32" s="61">
        <v>38595</v>
      </c>
      <c r="E32" s="58">
        <v>11.9</v>
      </c>
    </row>
    <row r="33" spans="3:5" x14ac:dyDescent="0.2">
      <c r="C33" s="15"/>
      <c r="D33" s="59"/>
      <c r="E33" s="58"/>
    </row>
    <row r="34" spans="3:5" x14ac:dyDescent="0.2">
      <c r="C34" s="15"/>
      <c r="D34" s="59"/>
      <c r="E34" s="58"/>
    </row>
    <row r="35" spans="3:5" x14ac:dyDescent="0.2">
      <c r="C35" s="15"/>
      <c r="D35" s="59"/>
      <c r="E35" s="58"/>
    </row>
    <row r="36" spans="3:5" x14ac:dyDescent="0.2">
      <c r="C36" s="15"/>
      <c r="D36" s="59"/>
      <c r="E36" s="58"/>
    </row>
    <row r="37" spans="3:5" x14ac:dyDescent="0.2">
      <c r="C37" s="15"/>
      <c r="D37" s="59"/>
      <c r="E37" s="58"/>
    </row>
    <row r="38" spans="3:5" x14ac:dyDescent="0.2">
      <c r="C38" s="15"/>
      <c r="D38" s="59"/>
      <c r="E38" s="58"/>
    </row>
    <row r="39" spans="3:5" x14ac:dyDescent="0.2">
      <c r="C39" s="15"/>
      <c r="D39" s="59"/>
      <c r="E39" s="58"/>
    </row>
    <row r="40" spans="3:5" x14ac:dyDescent="0.2">
      <c r="C40" s="15"/>
      <c r="D40" s="59"/>
      <c r="E40" s="58"/>
    </row>
    <row r="41" spans="3:5" x14ac:dyDescent="0.2">
      <c r="C41" s="15"/>
      <c r="D41" s="59"/>
      <c r="E41" s="58"/>
    </row>
    <row r="42" spans="3:5" x14ac:dyDescent="0.2">
      <c r="C42" s="15"/>
      <c r="D42" s="59"/>
      <c r="E42" s="58"/>
    </row>
    <row r="43" spans="3:5" x14ac:dyDescent="0.2">
      <c r="C43" s="15"/>
      <c r="D43" s="59"/>
      <c r="E43" s="58"/>
    </row>
    <row r="44" spans="3:5" x14ac:dyDescent="0.2">
      <c r="C44" s="15"/>
      <c r="D44" s="59"/>
      <c r="E44" s="58"/>
    </row>
    <row r="45" spans="3:5" x14ac:dyDescent="0.2">
      <c r="C45" s="15"/>
      <c r="D45" s="59"/>
      <c r="E45" s="58"/>
    </row>
  </sheetData>
  <phoneticPr fontId="8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Chart2007 Samples</vt:lpstr>
      <vt:lpstr>DataSelection</vt:lpstr>
      <vt:lpstr>Line Chart</vt:lpstr>
      <vt:lpstr>Race Results</vt:lpstr>
      <vt:lpstr>SalesResults</vt:lpstr>
      <vt:lpstr>SalesResults (2)</vt:lpstr>
      <vt:lpstr>Column-Line</vt:lpstr>
      <vt:lpstr>Gantt Chart</vt:lpstr>
      <vt:lpstr>BlankCellsCharts</vt:lpstr>
      <vt:lpstr>BlankOrNA</vt:lpstr>
      <vt:lpstr>XAxisLabels</vt:lpstr>
      <vt:lpstr>ChartFilter</vt:lpstr>
      <vt:lpstr>GrowingChart</vt:lpstr>
      <vt:lpstr>CalculatorChart</vt:lpstr>
      <vt:lpstr>LinkedFrozen</vt:lpstr>
      <vt:lpstr>Dynamic</vt:lpstr>
      <vt:lpstr>TransparentColumns</vt:lpstr>
      <vt:lpstr>Form</vt:lpstr>
      <vt:lpstr>Form!Days</vt:lpstr>
      <vt:lpstr>Form!DegreeLevel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dcterms:created xsi:type="dcterms:W3CDTF">2005-08-22T17:17:22Z</dcterms:created>
  <dcterms:modified xsi:type="dcterms:W3CDTF">2016-01-11T18:53:14Z</dcterms:modified>
</cp:coreProperties>
</file>