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 Biz\Tertiary Courses\Excel Dashboard Exercise Files\Templates\Others\"/>
    </mc:Choice>
  </mc:AlternateContent>
  <bookViews>
    <workbookView xWindow="0" yWindow="0" windowWidth="20490" windowHeight="7740"/>
  </bookViews>
  <sheets>
    <sheet name="Gauge" sheetId="1" r:id="rId1"/>
    <sheet name="Data" sheetId="2" r:id="rId2"/>
  </sheets>
  <definedNames>
    <definedName name="Gauge_ChartTitle" localSheetId="1">Data!$E$7</definedName>
    <definedName name="Gauge_ChartTitle" localSheetId="0">Gauge!$E$7</definedName>
    <definedName name="Gauge_PointerLabels" localSheetId="1">Data!$E$2:$E$4</definedName>
    <definedName name="Gauge_PointerLabels" localSheetId="0">Gauge!$E$2:$E$4</definedName>
    <definedName name="Gauge_PointerName" localSheetId="1">Data!$E$1</definedName>
    <definedName name="Gauge_PointerName" localSheetId="0">Gauge!$E$1</definedName>
    <definedName name="Gauge_PointerValues" localSheetId="1">Data!$G$2:$G$4</definedName>
    <definedName name="Gauge_PointerValues" localSheetId="0">Gauge!$G$2:$G$4</definedName>
    <definedName name="GaugeLabels" localSheetId="1">Data!$A$2:$A$8</definedName>
    <definedName name="GaugeLabels" localSheetId="0">Gauge!$A$2:$A$8</definedName>
    <definedName name="GaugeName" localSheetId="1">Data!$A$1</definedName>
    <definedName name="GaugeName" localSheetId="0">Gauge!$A$1</definedName>
    <definedName name="GaugeValues" localSheetId="1">Data!$B$2:$B$8</definedName>
    <definedName name="GaugeValues" localSheetId="0">Gauge!$B$2:$B$8</definedName>
    <definedName name="TimeSeriesValues_A" localSheetId="1">Data!$M$4:$R$4</definedName>
    <definedName name="TimeSeriesValues_B" localSheetId="1">Data!$M$5:$R$5</definedName>
    <definedName name="TimeSeriesValues_C" localSheetId="1">Data!$M$6:$R$6</definedName>
  </definedNames>
  <calcPr calcId="152511"/>
</workbook>
</file>

<file path=xl/calcChain.xml><?xml version="1.0" encoding="utf-8"?>
<calcChain xmlns="http://schemas.openxmlformats.org/spreadsheetml/2006/main">
  <c r="M10" i="2" l="1"/>
  <c r="F3" i="2"/>
  <c r="J5" i="2" l="1"/>
  <c r="J2" i="2"/>
  <c r="J6" i="2" s="1"/>
  <c r="J7" i="2" l="1"/>
  <c r="R14" i="2"/>
  <c r="Q14" i="2"/>
  <c r="P14" i="2"/>
  <c r="O14" i="2"/>
  <c r="N14" i="2"/>
  <c r="M14" i="2"/>
  <c r="R13" i="2"/>
  <c r="Q13" i="2"/>
  <c r="P13" i="2"/>
  <c r="O13" i="2"/>
  <c r="N13" i="2"/>
  <c r="M13" i="2"/>
  <c r="R12" i="2"/>
  <c r="Q12" i="2"/>
  <c r="P12" i="2"/>
  <c r="O12" i="2"/>
  <c r="N12" i="2"/>
  <c r="M12" i="2"/>
  <c r="M4" i="2" s="1"/>
  <c r="N11" i="2"/>
  <c r="B8" i="2"/>
  <c r="C5" i="2" s="1"/>
  <c r="Q16" i="2" l="1"/>
  <c r="R16" i="2"/>
  <c r="N16" i="2"/>
  <c r="M16" i="2"/>
  <c r="O16" i="2"/>
  <c r="P16" i="2"/>
  <c r="O15" i="2"/>
  <c r="P15" i="2"/>
  <c r="Q15" i="2"/>
  <c r="M15" i="2"/>
  <c r="R15" i="2"/>
  <c r="N15" i="2"/>
  <c r="D20" i="2"/>
  <c r="Q18" i="2"/>
  <c r="Q4" i="2" s="1"/>
  <c r="O11" i="2"/>
  <c r="M26" i="2"/>
  <c r="M6" i="2" s="1"/>
  <c r="C2" i="2"/>
  <c r="C6" i="2"/>
  <c r="P18" i="2"/>
  <c r="P4" i="2" s="1"/>
  <c r="R22" i="2"/>
  <c r="R5" i="2" s="1"/>
  <c r="N22" i="2"/>
  <c r="N5" i="2" s="1"/>
  <c r="P26" i="2"/>
  <c r="P6" i="2" s="1"/>
  <c r="R18" i="2"/>
  <c r="R4" i="2" s="1"/>
  <c r="M18" i="2"/>
  <c r="O22" i="2"/>
  <c r="O5" i="2" s="1"/>
  <c r="Q26" i="2"/>
  <c r="Q6" i="2" s="1"/>
  <c r="C7" i="2"/>
  <c r="P22" i="2"/>
  <c r="P5" i="2" s="1"/>
  <c r="R26" i="2"/>
  <c r="R6" i="2" s="1"/>
  <c r="N18" i="2"/>
  <c r="N4" i="2" s="1"/>
  <c r="N26" i="2"/>
  <c r="N6" i="2" s="1"/>
  <c r="O26" i="2"/>
  <c r="O6" i="2" s="1"/>
  <c r="C8" i="2"/>
  <c r="C3" i="2"/>
  <c r="C4" i="2"/>
  <c r="Q22" i="2"/>
  <c r="Q5" i="2" s="1"/>
  <c r="F4" i="2"/>
  <c r="O18" i="2"/>
  <c r="O4" i="2" s="1"/>
  <c r="M22" i="2"/>
  <c r="M5" i="2" s="1"/>
  <c r="G2" i="2"/>
  <c r="O24" i="2" l="1"/>
  <c r="N24" i="2"/>
  <c r="Q24" i="2"/>
  <c r="P24" i="2"/>
  <c r="Q28" i="2"/>
  <c r="O28" i="2"/>
  <c r="N28" i="2"/>
  <c r="P28" i="2"/>
  <c r="R28" i="2"/>
  <c r="R20" i="2"/>
  <c r="N20" i="2"/>
  <c r="Q20" i="2"/>
  <c r="P20" i="2"/>
  <c r="M28" i="2"/>
  <c r="M24" i="2"/>
  <c r="M20" i="2"/>
  <c r="D21" i="2"/>
  <c r="F2" i="2"/>
  <c r="J8" i="2"/>
  <c r="H13" i="2" s="1"/>
  <c r="R24" i="2"/>
  <c r="P11" i="2"/>
  <c r="O20" i="2"/>
  <c r="G4" i="2"/>
  <c r="B8" i="1"/>
  <c r="Q11" i="2" l="1"/>
  <c r="M27" i="2"/>
  <c r="R23" i="2"/>
  <c r="Q23" i="2"/>
  <c r="O19" i="2"/>
  <c r="M19" i="2"/>
  <c r="N23" i="2"/>
  <c r="O27" i="2"/>
  <c r="R19" i="2"/>
  <c r="P19" i="2"/>
  <c r="R27" i="2"/>
  <c r="P23" i="2"/>
  <c r="N19" i="2"/>
  <c r="O23" i="2"/>
  <c r="P27" i="2"/>
  <c r="M23" i="2"/>
  <c r="Q19" i="2"/>
  <c r="Q27" i="2"/>
  <c r="N27" i="2"/>
  <c r="C3" i="1"/>
  <c r="C4" i="1"/>
  <c r="C6" i="1"/>
  <c r="C8" i="1"/>
  <c r="F4" i="1"/>
  <c r="C2" i="1"/>
  <c r="C5" i="1"/>
  <c r="C7" i="1"/>
  <c r="R11" i="2" l="1"/>
  <c r="G2" i="1"/>
  <c r="G4" i="1" s="1"/>
  <c r="G3" i="1"/>
</calcChain>
</file>

<file path=xl/comments1.xml><?xml version="1.0" encoding="utf-8"?>
<comments xmlns="http://schemas.openxmlformats.org/spreadsheetml/2006/main">
  <authors>
    <author>ken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ken:</t>
        </r>
        <r>
          <rPr>
            <sz val="9"/>
            <color indexed="81"/>
            <rFont val="Tahoma"/>
            <family val="2"/>
          </rPr>
          <t xml:space="preserve">
Drop down Box Cell Index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ken:</t>
        </r>
        <r>
          <rPr>
            <sz val="9"/>
            <color indexed="81"/>
            <rFont val="Tahoma"/>
            <family val="2"/>
          </rPr>
          <t xml:space="preserve">
Time series Chart
Check Boxes cell link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ken:</t>
        </r>
        <r>
          <rPr>
            <sz val="9"/>
            <color indexed="81"/>
            <rFont val="Tahoma"/>
            <family val="2"/>
          </rPr>
          <t xml:space="preserve">
Scroll Bar Cell Link</t>
        </r>
      </text>
    </comment>
  </commentList>
</comments>
</file>

<file path=xl/sharedStrings.xml><?xml version="1.0" encoding="utf-8"?>
<sst xmlns="http://schemas.openxmlformats.org/spreadsheetml/2006/main" count="69" uniqueCount="41">
  <si>
    <t>End</t>
  </si>
  <si>
    <t>Value</t>
  </si>
  <si>
    <t>Pointer</t>
  </si>
  <si>
    <t>Index</t>
  </si>
  <si>
    <t>Red</t>
  </si>
  <si>
    <t>Orange</t>
  </si>
  <si>
    <t>Yellow</t>
  </si>
  <si>
    <t>Green</t>
  </si>
  <si>
    <t>Blue</t>
  </si>
  <si>
    <t>Violet</t>
  </si>
  <si>
    <t>Chart Title</t>
  </si>
  <si>
    <t>Gauge</t>
  </si>
  <si>
    <t>Gauge Indicator</t>
  </si>
  <si>
    <t>A</t>
  </si>
  <si>
    <t>Class A</t>
  </si>
  <si>
    <t>Class B</t>
  </si>
  <si>
    <t>Class C</t>
  </si>
  <si>
    <t>C</t>
  </si>
  <si>
    <t>B</t>
  </si>
  <si>
    <t>Year:</t>
  </si>
  <si>
    <t>Offset R:</t>
  </si>
  <si>
    <t>Offset C:</t>
  </si>
  <si>
    <t>H</t>
  </si>
  <si>
    <t>W</t>
  </si>
  <si>
    <t>Platinum</t>
  </si>
  <si>
    <t>Gold</t>
  </si>
  <si>
    <t>Silver</t>
  </si>
  <si>
    <t>Bronze</t>
  </si>
  <si>
    <t>Copper</t>
  </si>
  <si>
    <t>Iron</t>
  </si>
  <si>
    <t>Year Selected</t>
  </si>
  <si>
    <t>Address Row</t>
  </si>
  <si>
    <t>Address Column</t>
  </si>
  <si>
    <t>Cell Address</t>
  </si>
  <si>
    <t>Total</t>
  </si>
  <si>
    <t>Ranking</t>
  </si>
  <si>
    <t>Rank</t>
  </si>
  <si>
    <t>All Classes Score:</t>
  </si>
  <si>
    <t xml:space="preserve">Yearly Class Performance </t>
  </si>
  <si>
    <t>CheckBox:</t>
  </si>
  <si>
    <t>Table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</si>
</sst>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ont="1" applyFill="1"/>
    <xf numFmtId="0" fontId="0" fillId="8" borderId="0" xfId="0" applyFill="1"/>
    <xf numFmtId="0" fontId="0" fillId="9" borderId="0" xfId="0" applyFill="1"/>
    <xf numFmtId="0" fontId="3" fillId="8" borderId="0" xfId="0" applyFont="1" applyFill="1" applyAlignment="1">
      <alignment horizontal="center"/>
    </xf>
    <xf numFmtId="0" fontId="4" fillId="0" borderId="0" xfId="0" applyFont="1"/>
    <xf numFmtId="0" fontId="0" fillId="10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5" fillId="11" borderId="1" xfId="0" applyFont="1" applyFill="1" applyBorder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Protection="1">
      <protection locked="0"/>
    </xf>
    <xf numFmtId="0" fontId="4" fillId="12" borderId="0" xfId="0" applyFont="1" applyFill="1"/>
    <xf numFmtId="1" fontId="0" fillId="0" borderId="0" xfId="0" applyNumberFormat="1"/>
    <xf numFmtId="164" fontId="0" fillId="10" borderId="0" xfId="1" applyNumberFormat="1" applyFont="1" applyFill="1"/>
    <xf numFmtId="164" fontId="0" fillId="1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Gauge!Gauge_ChartTitle</c:f>
          <c:strCache>
            <c:ptCount val="1"/>
            <c:pt idx="0">
              <c:v>Gauge Indicator</c:v>
            </c:pt>
          </c:strCache>
        </c:strRef>
      </c:tx>
      <c:layout>
        <c:manualLayout>
          <c:xMode val="edge"/>
          <c:yMode val="edge"/>
          <c:x val="0.16147688035515281"/>
          <c:y val="0.55555555555555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130953468403455E-2"/>
          <c:y val="1.3888888888888888E-2"/>
          <c:w val="0.6589327146171694"/>
          <c:h val="0.98611111111111116"/>
        </c:manualLayout>
      </c:layout>
      <c:doughnutChart>
        <c:varyColors val="1"/>
        <c:ser>
          <c:idx val="0"/>
          <c:order val="0"/>
          <c:tx>
            <c:strRef>
              <c:f>Gauge!GaugeName</c:f>
              <c:strCache>
                <c:ptCount val="1"/>
                <c:pt idx="0">
                  <c:v>Gauge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noFill/>
              <a:ln>
                <a:noFill/>
              </a:ln>
              <a:effectLst/>
            </c:spPr>
          </c:dPt>
          <c:cat>
            <c:strRef>
              <c:f>Gauge!GaugeLabels</c:f>
              <c:strCache>
                <c:ptCount val="7"/>
                <c:pt idx="0">
                  <c:v>Red</c:v>
                </c:pt>
                <c:pt idx="1">
                  <c:v>Orange</c:v>
                </c:pt>
                <c:pt idx="2">
                  <c:v>Yellow</c:v>
                </c:pt>
                <c:pt idx="3">
                  <c:v>Green</c:v>
                </c:pt>
                <c:pt idx="4">
                  <c:v>Blue</c:v>
                </c:pt>
                <c:pt idx="5">
                  <c:v>Violet</c:v>
                </c:pt>
                <c:pt idx="6">
                  <c:v>End</c:v>
                </c:pt>
              </c:strCache>
            </c:strRef>
          </c:cat>
          <c:val>
            <c:numRef>
              <c:f>Gauge!GaugeValues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Gauge!Gauge_PointerName</c:f>
              <c:strCache>
                <c:ptCount val="1"/>
                <c:pt idx="0">
                  <c:v>Pointer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/>
              </a:solidFill>
              <a:ln w="9525" cap="sq">
                <a:solidFill>
                  <a:schemeClr val="tx1"/>
                </a:solidFill>
                <a:round/>
              </a:ln>
              <a:effectLst/>
            </c:spPr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</c:dPt>
          <c:dLbls>
            <c:dLbl>
              <c:idx val="0"/>
              <c:layout/>
              <c:numFmt formatCode="0%" sourceLinked="0"/>
              <c:spPr>
                <a:solidFill>
                  <a:schemeClr val="bg1">
                    <a:alpha val="95000"/>
                  </a:schemeClr>
                </a:solidFill>
                <a:ln w="190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Gauge!Gauge_PointerLabels</c:f>
              <c:strCache>
                <c:ptCount val="3"/>
                <c:pt idx="0">
                  <c:v>Value</c:v>
                </c:pt>
                <c:pt idx="1">
                  <c:v>Pointer</c:v>
                </c:pt>
                <c:pt idx="2">
                  <c:v>End</c:v>
                </c:pt>
              </c:strCache>
            </c:strRef>
          </c:cat>
          <c:val>
            <c:numRef>
              <c:f>Gauge!Gauge_PointerValues</c:f>
              <c:numCache>
                <c:formatCode>General</c:formatCode>
                <c:ptCount val="3"/>
                <c:pt idx="0">
                  <c:v>0.5</c:v>
                </c:pt>
                <c:pt idx="1">
                  <c:v>1.4999999999999999E-2</c:v>
                </c:pt>
                <c:pt idx="2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Data!$E$7</c:f>
          <c:strCache>
            <c:ptCount val="1"/>
            <c:pt idx="0">
              <c:v>Gauge Indicator</c:v>
            </c:pt>
          </c:strCache>
        </c:strRef>
      </c:tx>
      <c:layout>
        <c:manualLayout>
          <c:xMode val="edge"/>
          <c:yMode val="edge"/>
          <c:x val="2.7395386103052911E-2"/>
          <c:y val="3.4051408917804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17850531841414"/>
          <c:y val="0.21097495882289069"/>
          <c:w val="0.53239441911866281"/>
          <c:h val="0.78781131399132109"/>
        </c:manualLayout>
      </c:layout>
      <c:doughnutChart>
        <c:varyColors val="1"/>
        <c:ser>
          <c:idx val="0"/>
          <c:order val="0"/>
          <c:tx>
            <c:strRef>
              <c:f>Data!$A$1</c:f>
              <c:strCache>
                <c:ptCount val="1"/>
                <c:pt idx="0">
                  <c:v>Gauge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noFill/>
              <a:ln>
                <a:noFill/>
              </a:ln>
              <a:effectLst/>
            </c:spPr>
          </c:dPt>
          <c:cat>
            <c:strRef>
              <c:f>Data!$A$2:$A$8</c:f>
              <c:strCache>
                <c:ptCount val="7"/>
                <c:pt idx="0">
                  <c:v>Iron</c:v>
                </c:pt>
                <c:pt idx="1">
                  <c:v>Copper</c:v>
                </c:pt>
                <c:pt idx="2">
                  <c:v>Bronze</c:v>
                </c:pt>
                <c:pt idx="3">
                  <c:v>Silver</c:v>
                </c:pt>
                <c:pt idx="4">
                  <c:v>Gold</c:v>
                </c:pt>
                <c:pt idx="5">
                  <c:v>Platinum</c:v>
                </c:pt>
                <c:pt idx="6">
                  <c:v>End</c:v>
                </c:pt>
              </c:strCache>
            </c:strRef>
          </c:cat>
          <c:val>
            <c:numRef>
              <c:f>Data!$B$2:$B$8</c:f>
              <c:numCache>
                <c:formatCode>General</c:formatCode>
                <c:ptCount val="7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30</c:v>
                </c:pt>
                <c:pt idx="6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Data!$E$1</c:f>
              <c:strCache>
                <c:ptCount val="1"/>
                <c:pt idx="0">
                  <c:v>Pointer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/>
              </a:solidFill>
              <a:ln w="9525" cap="sq">
                <a:solidFill>
                  <a:schemeClr val="tx1"/>
                </a:solidFill>
                <a:round/>
              </a:ln>
              <a:effectLst/>
            </c:spPr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</c:dPt>
          <c:dLbls>
            <c:dLbl>
              <c:idx val="0"/>
              <c:numFmt formatCode="0%" sourceLinked="0"/>
              <c:spPr>
                <a:solidFill>
                  <a:schemeClr val="bg1">
                    <a:alpha val="95000"/>
                  </a:schemeClr>
                </a:solidFill>
                <a:ln w="19050">
                  <a:solidFill>
                    <a:schemeClr val="accent1">
                      <a:alpha val="9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solidFill>
                  <a:schemeClr val="accent1">
                    <a:alpha val="9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Data!$E$2:$E$4</c:f>
              <c:strCache>
                <c:ptCount val="3"/>
                <c:pt idx="0">
                  <c:v>Value</c:v>
                </c:pt>
                <c:pt idx="1">
                  <c:v>Pointer</c:v>
                </c:pt>
                <c:pt idx="2">
                  <c:v>End</c:v>
                </c:pt>
              </c:strCache>
            </c:strRef>
          </c:cat>
          <c:val>
            <c:numRef>
              <c:f>Data!$G$2:$G$4</c:f>
              <c:numCache>
                <c:formatCode>General</c:formatCode>
                <c:ptCount val="3"/>
                <c:pt idx="0">
                  <c:v>0.06</c:v>
                </c:pt>
                <c:pt idx="1">
                  <c:v>1.4999999999999999E-2</c:v>
                </c:pt>
                <c:pt idx="2">
                  <c:v>1.94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Data!$M$10</c:f>
          <c:strCache>
            <c:ptCount val="1"/>
            <c:pt idx="0">
              <c:v>Yearly Class Performance </c:v>
            </c:pt>
          </c:strCache>
        </c:strRef>
      </c:tx>
      <c:layout>
        <c:manualLayout>
          <c:xMode val="edge"/>
          <c:yMode val="edge"/>
          <c:x val="0.34645100306517629"/>
          <c:y val="6.913580246913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25659379990089"/>
          <c:y val="0.24524286316062344"/>
          <c:w val="0.76692491235798332"/>
          <c:h val="0.52008606331615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Data!$L$12</c:f>
              <c:strCache>
                <c:ptCount val="1"/>
                <c:pt idx="0">
                  <c:v>Class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Data!$M$11:$R$11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Data!TimeSeriesValues_A</c:f>
              <c:numCache>
                <c:formatCode>0</c:formatCode>
                <c:ptCount val="6"/>
                <c:pt idx="0">
                  <c:v>89</c:v>
                </c:pt>
                <c:pt idx="1">
                  <c:v>49</c:v>
                </c:pt>
                <c:pt idx="2">
                  <c:v>76</c:v>
                </c:pt>
                <c:pt idx="3">
                  <c:v>7</c:v>
                </c:pt>
                <c:pt idx="4">
                  <c:v>9</c:v>
                </c:pt>
                <c:pt idx="5">
                  <c:v>42</c:v>
                </c:pt>
              </c:numCache>
            </c:numRef>
          </c:val>
        </c:ser>
        <c:ser>
          <c:idx val="1"/>
          <c:order val="1"/>
          <c:tx>
            <c:strRef>
              <c:f>Data!$L$13</c:f>
              <c:strCache>
                <c:ptCount val="1"/>
                <c:pt idx="0">
                  <c:v>Class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Data!$M$11:$R$11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Data!TimeSeriesValues_B</c:f>
              <c:numCache>
                <c:formatCode>0</c:formatCode>
                <c:ptCount val="6"/>
                <c:pt idx="0">
                  <c:v>82</c:v>
                </c:pt>
                <c:pt idx="1">
                  <c:v>77</c:v>
                </c:pt>
                <c:pt idx="2">
                  <c:v>93</c:v>
                </c:pt>
                <c:pt idx="3">
                  <c:v>9</c:v>
                </c:pt>
                <c:pt idx="4">
                  <c:v>5</c:v>
                </c:pt>
                <c:pt idx="5">
                  <c:v>24</c:v>
                </c:pt>
              </c:numCache>
            </c:numRef>
          </c:val>
        </c:ser>
        <c:ser>
          <c:idx val="2"/>
          <c:order val="2"/>
          <c:tx>
            <c:strRef>
              <c:f>Data!$L$14</c:f>
              <c:strCache>
                <c:ptCount val="1"/>
                <c:pt idx="0">
                  <c:v>Class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Data!$M$11:$R$11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Data!TimeSeriesValues_C</c:f>
              <c:numCache>
                <c:formatCode>0</c:formatCode>
                <c:ptCount val="6"/>
                <c:pt idx="0">
                  <c:v>91</c:v>
                </c:pt>
                <c:pt idx="1">
                  <c:v>16</c:v>
                </c:pt>
                <c:pt idx="2">
                  <c:v>10</c:v>
                </c:pt>
                <c:pt idx="3">
                  <c:v>34</c:v>
                </c:pt>
                <c:pt idx="4">
                  <c:v>37</c:v>
                </c:pt>
                <c:pt idx="5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165120"/>
        <c:axId val="402162376"/>
      </c:barChart>
      <c:lineChart>
        <c:grouping val="standard"/>
        <c:varyColors val="0"/>
        <c:ser>
          <c:idx val="3"/>
          <c:order val="3"/>
          <c:tx>
            <c:strRef>
              <c:f>Data!$L$15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Data!$M$11:$R$11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Data!$M$15:$R$15</c:f>
              <c:numCache>
                <c:formatCode>General</c:formatCode>
                <c:ptCount val="6"/>
                <c:pt idx="0">
                  <c:v>262</c:v>
                </c:pt>
                <c:pt idx="1">
                  <c:v>142</c:v>
                </c:pt>
                <c:pt idx="2">
                  <c:v>179</c:v>
                </c:pt>
                <c:pt idx="3">
                  <c:v>50</c:v>
                </c:pt>
                <c:pt idx="4">
                  <c:v>51</c:v>
                </c:pt>
                <c:pt idx="5">
                  <c:v>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165512"/>
        <c:axId val="402164728"/>
      </c:lineChart>
      <c:catAx>
        <c:axId val="4021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2376"/>
        <c:crosses val="autoZero"/>
        <c:auto val="1"/>
        <c:lblAlgn val="ctr"/>
        <c:lblOffset val="100"/>
        <c:noMultiLvlLbl val="0"/>
      </c:catAx>
      <c:valAx>
        <c:axId val="40216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5120"/>
        <c:crosses val="autoZero"/>
        <c:crossBetween val="between"/>
      </c:valAx>
      <c:valAx>
        <c:axId val="402164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solidFill>
            <a:schemeClr val="accent4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5512"/>
        <c:crosses val="max"/>
        <c:crossBetween val="between"/>
      </c:valAx>
      <c:catAx>
        <c:axId val="4021655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02164728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F$2" horiz="1" max="100" page="10" val="50"/>
</file>

<file path=xl/ctrlProps/ctrlProp2.xml><?xml version="1.0" encoding="utf-8"?>
<formControlPr xmlns="http://schemas.microsoft.com/office/spreadsheetml/2009/9/main" objectType="Scroll" dx="22" fmlaLink="$J$9" horiz="1" max="2020" min="2015" page="2" val="2018"/>
</file>

<file path=xl/ctrlProps/ctrlProp3.xml><?xml version="1.0" encoding="utf-8"?>
<formControlPr xmlns="http://schemas.microsoft.com/office/spreadsheetml/2009/9/main" objectType="Drop" dropLines="3" dropStyle="combo" dx="16" fmlaLink="$J$1" fmlaRange="$L$12:$L$14" sel="2" val="0"/>
</file>

<file path=xl/ctrlProps/ctrlProp4.xml><?xml version="1.0" encoding="utf-8"?>
<formControlPr xmlns="http://schemas.microsoft.com/office/spreadsheetml/2009/9/main" objectType="Radio" checked="Checked" firstButton="1" fmlaLink="$M$1" lockText="1"/>
</file>

<file path=xl/ctrlProps/ctrlProp5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314325</xdr:colOff>
      <xdr:row>24</xdr:row>
      <xdr:rowOff>76200</xdr:rowOff>
    </xdr:to>
    <xdr:graphicFrame macro="">
      <xdr:nvGraphicFramePr>
        <xdr:cNvPr id="6" name="Gauge Indicator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571501</xdr:colOff>
          <xdr:row>10</xdr:row>
          <xdr:rowOff>133350</xdr:rowOff>
        </xdr:from>
        <xdr:to>
          <xdr:col>6</xdr:col>
          <xdr:colOff>209551</xdr:colOff>
          <xdr:row>12</xdr:row>
          <xdr:rowOff>114300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142876</xdr:rowOff>
    </xdr:from>
    <xdr:to>
      <xdr:col>8</xdr:col>
      <xdr:colOff>142875</xdr:colOff>
      <xdr:row>24</xdr:row>
      <xdr:rowOff>47625</xdr:rowOff>
    </xdr:to>
    <xdr:grpSp>
      <xdr:nvGrpSpPr>
        <xdr:cNvPr id="7" name="Group 6"/>
        <xdr:cNvGrpSpPr/>
      </xdr:nvGrpSpPr>
      <xdr:grpSpPr>
        <a:xfrm>
          <a:off x="0" y="1857376"/>
          <a:ext cx="4524375" cy="3057524"/>
          <a:chOff x="0" y="1857376"/>
          <a:chExt cx="4524375" cy="305752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049" name="Scroll Bar 1" hidden="1">
                <a:extLst>
                  <a:ext uri="{63B3BB69-23CF-44E3-9099-C40C66FF867C}">
                    <a14:compatExt spid="_x0000_s2049"/>
                  </a:ext>
                </a:extLst>
              </xdr:cNvPr>
              <xdr:cNvSpPr/>
            </xdr:nvSpPr>
            <xdr:spPr bwMode="auto">
              <a:xfrm>
                <a:off x="295275" y="4495800"/>
                <a:ext cx="3867150" cy="219075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050" name="Drop Down 2" hidden="1">
                <a:extLst>
                  <a:ext uri="{63B3BB69-23CF-44E3-9099-C40C66FF867C}">
                    <a14:compatExt spid="_x0000_s2050"/>
                  </a:ext>
                </a:extLst>
              </xdr:cNvPr>
              <xdr:cNvSpPr/>
            </xdr:nvSpPr>
            <xdr:spPr bwMode="auto">
              <a:xfrm>
                <a:off x="3352801" y="1952625"/>
                <a:ext cx="1028700" cy="29527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graphicFrame macro="">
        <xdr:nvGraphicFramePr>
          <xdr:cNvPr id="5" name="Gauge Indicator Chart"/>
          <xdr:cNvGraphicFramePr>
            <a:graphicFrameLocks/>
          </xdr:cNvGraphicFramePr>
        </xdr:nvGraphicFramePr>
        <xdr:xfrm>
          <a:off x="0" y="1857376"/>
          <a:ext cx="4524375" cy="30575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J$9">
        <xdr:nvSpPr>
          <xdr:cNvPr id="6" name="TextBox Year"/>
          <xdr:cNvSpPr txBox="1"/>
        </xdr:nvSpPr>
        <xdr:spPr>
          <a:xfrm>
            <a:off x="3390900" y="4191000"/>
            <a:ext cx="600677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9B7F3A57-FF7C-4137-9945-1982EC891007}" type="TxLink">
              <a:rPr lang="en-US" sz="16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/>
              <a:t>2018</a:t>
            </a:fld>
            <a:endParaRPr lang="en-SG" sz="16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371475</xdr:colOff>
      <xdr:row>25</xdr:row>
      <xdr:rowOff>123825</xdr:rowOff>
    </xdr:from>
    <xdr:to>
      <xdr:col>9</xdr:col>
      <xdr:colOff>523875</xdr:colOff>
      <xdr:row>45</xdr:row>
      <xdr:rowOff>171450</xdr:rowOff>
    </xdr:to>
    <xdr:grpSp>
      <xdr:nvGrpSpPr>
        <xdr:cNvPr id="11" name="Group 10"/>
        <xdr:cNvGrpSpPr/>
      </xdr:nvGrpSpPr>
      <xdr:grpSpPr>
        <a:xfrm>
          <a:off x="371475" y="5181600"/>
          <a:ext cx="5448300" cy="3857625"/>
          <a:chOff x="0" y="5048250"/>
          <a:chExt cx="5448300" cy="3857625"/>
        </a:xfrm>
      </xdr:grpSpPr>
      <xdr:graphicFrame macro="">
        <xdr:nvGraphicFramePr>
          <xdr:cNvPr id="3" name="Chart 2"/>
          <xdr:cNvGraphicFramePr/>
        </xdr:nvGraphicFramePr>
        <xdr:xfrm>
          <a:off x="0" y="5048250"/>
          <a:ext cx="5448300" cy="3857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grpSp>
            <xdr:nvGrpSpPr>
              <xdr:cNvPr id="8" name="Group 7"/>
              <xdr:cNvGrpSpPr/>
            </xdr:nvGrpSpPr>
            <xdr:grpSpPr>
              <a:xfrm>
                <a:off x="147280" y="5194576"/>
                <a:ext cx="655108" cy="639003"/>
                <a:chOff x="4876800" y="5857866"/>
                <a:chExt cx="571502" cy="514357"/>
              </a:xfrm>
            </xdr:grpSpPr>
            <xdr:sp macro="" textlink="">
              <xdr:nvSpPr>
                <xdr:cNvPr id="2053" name="Option Button 5" hidden="1">
                  <a:extLst>
                    <a:ext uri="{63B3BB69-23CF-44E3-9099-C40C66FF867C}">
                      <a14:compatExt spid="_x0000_s2053"/>
                    </a:ext>
                  </a:extLst>
                </xdr:cNvPr>
                <xdr:cNvSpPr/>
              </xdr:nvSpPr>
              <xdr:spPr bwMode="auto">
                <a:xfrm>
                  <a:off x="4876802" y="5857866"/>
                  <a:ext cx="571500" cy="25717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SG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Values</a:t>
                  </a:r>
                </a:p>
              </xdr:txBody>
            </xdr:sp>
            <xdr:sp macro="" textlink="">
              <xdr:nvSpPr>
                <xdr:cNvPr id="2054" name="Option Button 6" hidden="1">
                  <a:extLst>
                    <a:ext uri="{63B3BB69-23CF-44E3-9099-C40C66FF867C}">
                      <a14:compatExt spid="_x0000_s2054"/>
                    </a:ext>
                  </a:extLst>
                </xdr:cNvPr>
                <xdr:cNvSpPr/>
              </xdr:nvSpPr>
              <xdr:spPr bwMode="auto">
                <a:xfrm>
                  <a:off x="4876800" y="6115048"/>
                  <a:ext cx="552450" cy="25717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SG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Index</a:t>
                  </a:r>
                </a:p>
              </xdr:txBody>
            </xdr:sp>
          </xdr:grp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8"/>
  <sheetViews>
    <sheetView showGridLines="0" tabSelected="1" zoomScaleNormal="100" workbookViewId="0">
      <selection activeCell="F2" sqref="F2"/>
    </sheetView>
  </sheetViews>
  <sheetFormatPr defaultRowHeight="15" x14ac:dyDescent="0.25"/>
  <cols>
    <col min="1" max="1" width="11.140625" customWidth="1"/>
  </cols>
  <sheetData>
    <row r="1" spans="1:7" x14ac:dyDescent="0.25">
      <c r="A1" t="s">
        <v>11</v>
      </c>
      <c r="B1" t="s">
        <v>1</v>
      </c>
      <c r="C1" t="s">
        <v>3</v>
      </c>
      <c r="E1" t="s">
        <v>2</v>
      </c>
      <c r="F1" t="s">
        <v>1</v>
      </c>
      <c r="G1" t="s">
        <v>3</v>
      </c>
    </row>
    <row r="2" spans="1:7" x14ac:dyDescent="0.25">
      <c r="A2" s="6" t="s">
        <v>4</v>
      </c>
      <c r="B2" s="7">
        <v>10</v>
      </c>
      <c r="C2">
        <f t="shared" ref="C2:C7" si="0">B2/B$8</f>
        <v>0.1</v>
      </c>
      <c r="E2" t="s">
        <v>1</v>
      </c>
      <c r="F2" s="8">
        <v>50</v>
      </c>
      <c r="G2">
        <f>(F2/F4)</f>
        <v>0.5</v>
      </c>
    </row>
    <row r="3" spans="1:7" x14ac:dyDescent="0.25">
      <c r="A3" s="2" t="s">
        <v>5</v>
      </c>
      <c r="B3" s="7">
        <v>10</v>
      </c>
      <c r="C3">
        <f t="shared" si="0"/>
        <v>0.1</v>
      </c>
      <c r="E3" t="s">
        <v>2</v>
      </c>
      <c r="F3" s="8">
        <v>1.5</v>
      </c>
      <c r="G3">
        <f>F3/F4</f>
        <v>1.4999999999999999E-2</v>
      </c>
    </row>
    <row r="4" spans="1:7" x14ac:dyDescent="0.25">
      <c r="A4" s="1" t="s">
        <v>6</v>
      </c>
      <c r="B4" s="7">
        <v>10</v>
      </c>
      <c r="C4">
        <f t="shared" si="0"/>
        <v>0.1</v>
      </c>
      <c r="E4" t="s">
        <v>0</v>
      </c>
      <c r="F4">
        <f>B8</f>
        <v>100</v>
      </c>
      <c r="G4">
        <f>2-G2</f>
        <v>1.5</v>
      </c>
    </row>
    <row r="5" spans="1:7" x14ac:dyDescent="0.25">
      <c r="A5" s="4" t="s">
        <v>7</v>
      </c>
      <c r="B5" s="7">
        <v>20</v>
      </c>
      <c r="C5">
        <f t="shared" si="0"/>
        <v>0.2</v>
      </c>
    </row>
    <row r="6" spans="1:7" x14ac:dyDescent="0.25">
      <c r="A6" s="5" t="s">
        <v>8</v>
      </c>
      <c r="B6" s="7">
        <v>20</v>
      </c>
      <c r="C6">
        <f t="shared" si="0"/>
        <v>0.2</v>
      </c>
      <c r="E6" t="s">
        <v>10</v>
      </c>
    </row>
    <row r="7" spans="1:7" x14ac:dyDescent="0.25">
      <c r="A7" s="3" t="s">
        <v>9</v>
      </c>
      <c r="B7" s="7">
        <v>30</v>
      </c>
      <c r="C7">
        <f t="shared" si="0"/>
        <v>0.3</v>
      </c>
      <c r="E7" s="7" t="s">
        <v>12</v>
      </c>
    </row>
    <row r="8" spans="1:7" x14ac:dyDescent="0.25">
      <c r="A8" t="s">
        <v>0</v>
      </c>
      <c r="B8">
        <f>SUM(B2:B7)</f>
        <v>100</v>
      </c>
      <c r="C8">
        <f>B8/B$8</f>
        <v>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3</xdr:col>
                    <xdr:colOff>571500</xdr:colOff>
                    <xdr:row>10</xdr:row>
                    <xdr:rowOff>133350</xdr:rowOff>
                  </from>
                  <to>
                    <xdr:col>6</xdr:col>
                    <xdr:colOff>209550</xdr:colOff>
                    <xdr:row>12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R28"/>
  <sheetViews>
    <sheetView showGridLines="0" zoomScaleNormal="100" workbookViewId="0">
      <selection activeCell="M11" sqref="M11"/>
    </sheetView>
  </sheetViews>
  <sheetFormatPr defaultRowHeight="15" x14ac:dyDescent="0.25"/>
  <cols>
    <col min="1" max="1" width="11.140625" customWidth="1"/>
    <col min="2" max="2" width="8" customWidth="1"/>
    <col min="3" max="3" width="7.28515625" customWidth="1"/>
    <col min="4" max="4" width="6.85546875" customWidth="1"/>
    <col min="6" max="6" width="8" customWidth="1"/>
    <col min="7" max="7" width="11.28515625" customWidth="1"/>
    <col min="8" max="8" width="4" customWidth="1"/>
    <col min="9" max="9" width="13.7109375" customWidth="1"/>
  </cols>
  <sheetData>
    <row r="1" spans="1:18" x14ac:dyDescent="0.25">
      <c r="A1" t="s">
        <v>11</v>
      </c>
      <c r="B1" t="s">
        <v>1</v>
      </c>
      <c r="C1" t="s">
        <v>3</v>
      </c>
      <c r="E1" t="s">
        <v>2</v>
      </c>
      <c r="F1" t="s">
        <v>1</v>
      </c>
      <c r="G1" t="s">
        <v>3</v>
      </c>
      <c r="I1" t="s">
        <v>20</v>
      </c>
      <c r="J1" s="19">
        <v>2</v>
      </c>
      <c r="L1" t="s">
        <v>39</v>
      </c>
      <c r="M1">
        <v>1</v>
      </c>
    </row>
    <row r="2" spans="1:18" x14ac:dyDescent="0.25">
      <c r="A2" s="6" t="s">
        <v>29</v>
      </c>
      <c r="B2" s="7">
        <v>50</v>
      </c>
      <c r="C2">
        <f t="shared" ref="C2:C7" si="0">B2/B$8</f>
        <v>0.33333333333333331</v>
      </c>
      <c r="E2" t="s">
        <v>1</v>
      </c>
      <c r="F2" s="18">
        <f ca="1">G2*F4</f>
        <v>9</v>
      </c>
      <c r="G2" s="12">
        <f ca="1">INDIRECT(J7)</f>
        <v>0.06</v>
      </c>
      <c r="I2" t="s">
        <v>21</v>
      </c>
      <c r="J2">
        <f>$J$9-$M$11+1</f>
        <v>4</v>
      </c>
      <c r="L2" t="s">
        <v>40</v>
      </c>
      <c r="M2" s="8" t="s">
        <v>38</v>
      </c>
    </row>
    <row r="3" spans="1:18" x14ac:dyDescent="0.25">
      <c r="A3" s="2" t="s">
        <v>28</v>
      </c>
      <c r="B3" s="7">
        <v>10</v>
      </c>
      <c r="C3">
        <f t="shared" si="0"/>
        <v>6.6666666666666666E-2</v>
      </c>
      <c r="E3" t="s">
        <v>2</v>
      </c>
      <c r="F3" s="18">
        <f>G3*F4</f>
        <v>2.25</v>
      </c>
      <c r="G3" s="8">
        <v>1.4999999999999999E-2</v>
      </c>
      <c r="I3" t="s">
        <v>22</v>
      </c>
      <c r="J3">
        <v>3</v>
      </c>
    </row>
    <row r="4" spans="1:18" x14ac:dyDescent="0.25">
      <c r="A4" s="1" t="s">
        <v>27</v>
      </c>
      <c r="B4" s="7">
        <v>10</v>
      </c>
      <c r="C4">
        <f t="shared" si="0"/>
        <v>6.6666666666666666E-2</v>
      </c>
      <c r="E4" t="s">
        <v>0</v>
      </c>
      <c r="F4">
        <f>B8</f>
        <v>150</v>
      </c>
      <c r="G4">
        <f ca="1">2-G2</f>
        <v>1.94</v>
      </c>
      <c r="I4" t="s">
        <v>23</v>
      </c>
      <c r="J4">
        <v>1</v>
      </c>
      <c r="M4" s="21">
        <f ca="1">CHOOSE($M$1,M12:R12,M18:R18*100)</f>
        <v>89</v>
      </c>
      <c r="N4" s="21">
        <f t="shared" ref="N4:R4" ca="1" si="1">CHOOSE($M$1,N12:S12,N18:S18*100)</f>
        <v>49</v>
      </c>
      <c r="O4" s="21">
        <f t="shared" ca="1" si="1"/>
        <v>76</v>
      </c>
      <c r="P4" s="21">
        <f t="shared" ca="1" si="1"/>
        <v>7</v>
      </c>
      <c r="Q4" s="21">
        <f t="shared" ca="1" si="1"/>
        <v>9</v>
      </c>
      <c r="R4" s="21">
        <f t="shared" ca="1" si="1"/>
        <v>42</v>
      </c>
    </row>
    <row r="5" spans="1:18" x14ac:dyDescent="0.25">
      <c r="A5" s="4" t="s">
        <v>26</v>
      </c>
      <c r="B5" s="7">
        <v>20</v>
      </c>
      <c r="C5">
        <f t="shared" si="0"/>
        <v>0.13333333333333333</v>
      </c>
      <c r="I5" t="s">
        <v>31</v>
      </c>
      <c r="J5">
        <f ca="1">ROW(OFFSET($L$18,4*($J$1-1),0))</f>
        <v>22</v>
      </c>
      <c r="M5" s="21">
        <f ca="1">CHOOSE($M$1,M13:R13,M22:R22*100)</f>
        <v>82</v>
      </c>
      <c r="N5" s="21">
        <f t="shared" ref="N5:R5" ca="1" si="2">CHOOSE($M$1,N13:S13,N22:S22*100)</f>
        <v>77</v>
      </c>
      <c r="O5" s="21">
        <f t="shared" ca="1" si="2"/>
        <v>93</v>
      </c>
      <c r="P5" s="21">
        <f t="shared" ca="1" si="2"/>
        <v>9</v>
      </c>
      <c r="Q5" s="21">
        <f t="shared" ca="1" si="2"/>
        <v>5</v>
      </c>
      <c r="R5" s="21">
        <f t="shared" ca="1" si="2"/>
        <v>24</v>
      </c>
    </row>
    <row r="6" spans="1:18" x14ac:dyDescent="0.25">
      <c r="A6" s="5" t="s">
        <v>25</v>
      </c>
      <c r="B6" s="7">
        <v>30</v>
      </c>
      <c r="C6">
        <f t="shared" si="0"/>
        <v>0.2</v>
      </c>
      <c r="E6" t="s">
        <v>10</v>
      </c>
      <c r="I6" t="s">
        <v>32</v>
      </c>
      <c r="J6">
        <f ca="1">COLUMN(OFFSET($L$18,0,$J$2))</f>
        <v>16</v>
      </c>
      <c r="M6" s="21">
        <f ca="1">CHOOSE($M$1,M14:R14,M26:R26*100)</f>
        <v>91</v>
      </c>
      <c r="N6" s="21">
        <f t="shared" ref="N6:R6" ca="1" si="3">CHOOSE($M$1,N14:S14,N26:S26*100)</f>
        <v>16</v>
      </c>
      <c r="O6" s="21">
        <f t="shared" ca="1" si="3"/>
        <v>10</v>
      </c>
      <c r="P6" s="21">
        <f t="shared" ca="1" si="3"/>
        <v>34</v>
      </c>
      <c r="Q6" s="21">
        <f t="shared" ca="1" si="3"/>
        <v>37</v>
      </c>
      <c r="R6" s="21">
        <f t="shared" ca="1" si="3"/>
        <v>33</v>
      </c>
    </row>
    <row r="7" spans="1:18" x14ac:dyDescent="0.25">
      <c r="A7" s="3" t="s">
        <v>24</v>
      </c>
      <c r="B7" s="7">
        <v>30</v>
      </c>
      <c r="C7">
        <f t="shared" si="0"/>
        <v>0.2</v>
      </c>
      <c r="E7" s="7" t="s">
        <v>12</v>
      </c>
      <c r="I7" t="s">
        <v>33</v>
      </c>
      <c r="J7" t="str">
        <f ca="1">ADDRESS(J5,J6)</f>
        <v>$P$22</v>
      </c>
    </row>
    <row r="8" spans="1:18" x14ac:dyDescent="0.25">
      <c r="A8" t="s">
        <v>0</v>
      </c>
      <c r="B8">
        <f>SUM(B2:B7)</f>
        <v>150</v>
      </c>
      <c r="C8">
        <f>B8/B$8</f>
        <v>1</v>
      </c>
      <c r="I8" t="s">
        <v>35</v>
      </c>
      <c r="J8">
        <f ca="1">INDEX($M$16:$R$16,1,$J$2)</f>
        <v>2</v>
      </c>
    </row>
    <row r="9" spans="1:18" x14ac:dyDescent="0.25">
      <c r="I9" t="s">
        <v>30</v>
      </c>
      <c r="J9" s="19">
        <v>2018</v>
      </c>
    </row>
    <row r="10" spans="1:18" x14ac:dyDescent="0.25">
      <c r="L10" t="s">
        <v>10</v>
      </c>
      <c r="M10" t="str">
        <f>IF(M1&gt;1,M2&amp;"Index",M2)</f>
        <v xml:space="preserve">Yearly Class Performance </v>
      </c>
    </row>
    <row r="11" spans="1:18" x14ac:dyDescent="0.25">
      <c r="M11" s="9">
        <v>2015</v>
      </c>
      <c r="N11" s="9">
        <f>M11+1</f>
        <v>2016</v>
      </c>
      <c r="O11" s="9">
        <f t="shared" ref="O11:R11" si="4">N11+1</f>
        <v>2017</v>
      </c>
      <c r="P11" s="9">
        <f t="shared" si="4"/>
        <v>2018</v>
      </c>
      <c r="Q11" s="9">
        <f t="shared" si="4"/>
        <v>2019</v>
      </c>
      <c r="R11" s="9">
        <f t="shared" si="4"/>
        <v>2020</v>
      </c>
    </row>
    <row r="12" spans="1:18" ht="15.75" thickBot="1" x14ac:dyDescent="0.3">
      <c r="L12" t="s">
        <v>14</v>
      </c>
      <c r="M12" s="8">
        <f ca="1">RANDBETWEEN(0,100)</f>
        <v>89</v>
      </c>
      <c r="N12" s="8">
        <f t="shared" ref="N12:R14" ca="1" si="5">RANDBETWEEN(0,100)</f>
        <v>49</v>
      </c>
      <c r="O12" s="8">
        <f t="shared" ca="1" si="5"/>
        <v>76</v>
      </c>
      <c r="P12" s="8">
        <f t="shared" ca="1" si="5"/>
        <v>7</v>
      </c>
      <c r="Q12" s="8">
        <f t="shared" ca="1" si="5"/>
        <v>9</v>
      </c>
      <c r="R12" s="8">
        <f t="shared" ca="1" si="5"/>
        <v>42</v>
      </c>
    </row>
    <row r="13" spans="1:18" ht="21.75" thickBot="1" x14ac:dyDescent="0.4">
      <c r="G13" s="16" t="s">
        <v>36</v>
      </c>
      <c r="H13" s="15">
        <f ca="1">J8</f>
        <v>2</v>
      </c>
      <c r="L13" t="s">
        <v>15</v>
      </c>
      <c r="M13" s="8">
        <f t="shared" ref="M13:M14" ca="1" si="6">RANDBETWEEN(0,100)</f>
        <v>82</v>
      </c>
      <c r="N13" s="8">
        <f t="shared" ca="1" si="5"/>
        <v>77</v>
      </c>
      <c r="O13" s="8">
        <f t="shared" ca="1" si="5"/>
        <v>93</v>
      </c>
      <c r="P13" s="8">
        <f t="shared" ca="1" si="5"/>
        <v>9</v>
      </c>
      <c r="Q13" s="8">
        <f t="shared" ca="1" si="5"/>
        <v>5</v>
      </c>
      <c r="R13" s="8">
        <f t="shared" ca="1" si="5"/>
        <v>24</v>
      </c>
    </row>
    <row r="14" spans="1:18" x14ac:dyDescent="0.25">
      <c r="L14" t="s">
        <v>16</v>
      </c>
      <c r="M14" s="8">
        <f t="shared" ca="1" si="6"/>
        <v>91</v>
      </c>
      <c r="N14" s="8">
        <f t="shared" ca="1" si="5"/>
        <v>16</v>
      </c>
      <c r="O14" s="8">
        <f t="shared" ca="1" si="5"/>
        <v>10</v>
      </c>
      <c r="P14" s="8">
        <f t="shared" ca="1" si="5"/>
        <v>34</v>
      </c>
      <c r="Q14" s="8">
        <f t="shared" ca="1" si="5"/>
        <v>37</v>
      </c>
      <c r="R14" s="8">
        <f t="shared" ca="1" si="5"/>
        <v>33</v>
      </c>
    </row>
    <row r="15" spans="1:18" x14ac:dyDescent="0.25">
      <c r="L15" s="11" t="s">
        <v>34</v>
      </c>
      <c r="M15" s="20">
        <f ca="1">SUM(M12:M14)</f>
        <v>262</v>
      </c>
      <c r="N15" s="20">
        <f t="shared" ref="N15:R15" ca="1" si="7">SUM(N12:N14)</f>
        <v>142</v>
      </c>
      <c r="O15" s="20">
        <f t="shared" ca="1" si="7"/>
        <v>179</v>
      </c>
      <c r="P15" s="20">
        <f t="shared" ca="1" si="7"/>
        <v>50</v>
      </c>
      <c r="Q15" s="20">
        <f t="shared" ca="1" si="7"/>
        <v>51</v>
      </c>
      <c r="R15" s="20">
        <f t="shared" ca="1" si="7"/>
        <v>99</v>
      </c>
    </row>
    <row r="16" spans="1:18" x14ac:dyDescent="0.25">
      <c r="K16" s="11"/>
      <c r="L16" s="11" t="s">
        <v>35</v>
      </c>
      <c r="M16" s="11">
        <f ca="1">RANK(INDEX(M12:M14,$J$1),M12:M14)</f>
        <v>3</v>
      </c>
      <c r="N16" s="11">
        <f t="shared" ref="N16:R16" ca="1" si="8">RANK(INDEX(N12:N14,$J$1),N12:N14)</f>
        <v>1</v>
      </c>
      <c r="O16" s="11">
        <f t="shared" ca="1" si="8"/>
        <v>1</v>
      </c>
      <c r="P16" s="11">
        <f t="shared" ca="1" si="8"/>
        <v>2</v>
      </c>
      <c r="Q16" s="11">
        <f t="shared" ca="1" si="8"/>
        <v>3</v>
      </c>
      <c r="R16" s="11">
        <f t="shared" ca="1" si="8"/>
        <v>3</v>
      </c>
    </row>
    <row r="17" spans="3:18" x14ac:dyDescent="0.25">
      <c r="K17" s="11"/>
      <c r="M17" s="11"/>
      <c r="N17" s="11"/>
      <c r="O17" s="11"/>
      <c r="P17" s="11"/>
      <c r="Q17" s="11"/>
      <c r="R17" s="11"/>
    </row>
    <row r="18" spans="3:18" x14ac:dyDescent="0.25">
      <c r="K18" t="s">
        <v>13</v>
      </c>
      <c r="L18" t="s">
        <v>3</v>
      </c>
      <c r="M18" s="22">
        <f t="shared" ref="M18:R18" ca="1" si="9">M12/$B$8</f>
        <v>0.59333333333333338</v>
      </c>
      <c r="N18" s="22">
        <f t="shared" ca="1" si="9"/>
        <v>0.32666666666666666</v>
      </c>
      <c r="O18" s="22">
        <f t="shared" ca="1" si="9"/>
        <v>0.50666666666666671</v>
      </c>
      <c r="P18" s="22">
        <f t="shared" ca="1" si="9"/>
        <v>4.6666666666666669E-2</v>
      </c>
      <c r="Q18" s="22">
        <f t="shared" ca="1" si="9"/>
        <v>0.06</v>
      </c>
      <c r="R18" s="22">
        <f t="shared" ca="1" si="9"/>
        <v>0.28000000000000003</v>
      </c>
    </row>
    <row r="19" spans="3:18" ht="18.75" customHeight="1" x14ac:dyDescent="0.25">
      <c r="L19" t="s">
        <v>2</v>
      </c>
      <c r="M19" s="23">
        <f>$G$3</f>
        <v>1.4999999999999999E-2</v>
      </c>
      <c r="N19" s="23">
        <f t="shared" ref="N19:R19" si="10">$G$3</f>
        <v>1.4999999999999999E-2</v>
      </c>
      <c r="O19" s="23">
        <f t="shared" si="10"/>
        <v>1.4999999999999999E-2</v>
      </c>
      <c r="P19" s="23">
        <f t="shared" si="10"/>
        <v>1.4999999999999999E-2</v>
      </c>
      <c r="Q19" s="23">
        <f t="shared" si="10"/>
        <v>1.4999999999999999E-2</v>
      </c>
      <c r="R19" s="23">
        <f t="shared" si="10"/>
        <v>1.4999999999999999E-2</v>
      </c>
    </row>
    <row r="20" spans="3:18" ht="21" x14ac:dyDescent="0.35">
      <c r="D20" s="10">
        <f ca="1">OFFSET($M$11,$J$1,$J$9-$M$11)</f>
        <v>9</v>
      </c>
      <c r="L20" t="s">
        <v>0</v>
      </c>
      <c r="M20" s="23">
        <f t="shared" ref="M20:R20" ca="1" si="11">2-M18</f>
        <v>1.4066666666666667</v>
      </c>
      <c r="N20" s="23">
        <f t="shared" ca="1" si="11"/>
        <v>1.6733333333333333</v>
      </c>
      <c r="O20" s="23">
        <f t="shared" ca="1" si="11"/>
        <v>1.4933333333333332</v>
      </c>
      <c r="P20" s="23">
        <f t="shared" ca="1" si="11"/>
        <v>1.9533333333333334</v>
      </c>
      <c r="Q20" s="23">
        <f t="shared" ca="1" si="11"/>
        <v>1.94</v>
      </c>
      <c r="R20" s="23">
        <f t="shared" ca="1" si="11"/>
        <v>1.72</v>
      </c>
    </row>
    <row r="21" spans="3:18" x14ac:dyDescent="0.25">
      <c r="C21" s="17" t="s">
        <v>37</v>
      </c>
      <c r="D21" s="14">
        <f ca="1">OFFSET($L$15,0,J2)</f>
        <v>50</v>
      </c>
      <c r="M21" s="23"/>
      <c r="N21" s="23"/>
      <c r="O21" s="23"/>
      <c r="P21" s="23"/>
      <c r="Q21" s="23"/>
      <c r="R21" s="23"/>
    </row>
    <row r="22" spans="3:18" ht="21" x14ac:dyDescent="0.35">
      <c r="F22" s="13" t="s">
        <v>19</v>
      </c>
      <c r="K22" t="s">
        <v>18</v>
      </c>
      <c r="L22" t="s">
        <v>3</v>
      </c>
      <c r="M22" s="22">
        <f t="shared" ref="M22:R22" ca="1" si="12">M13/$B$8</f>
        <v>0.54666666666666663</v>
      </c>
      <c r="N22" s="22">
        <f t="shared" ca="1" si="12"/>
        <v>0.51333333333333331</v>
      </c>
      <c r="O22" s="22">
        <f t="shared" ca="1" si="12"/>
        <v>0.62</v>
      </c>
      <c r="P22" s="22">
        <f t="shared" ca="1" si="12"/>
        <v>0.06</v>
      </c>
      <c r="Q22" s="22">
        <f t="shared" ca="1" si="12"/>
        <v>3.3333333333333333E-2</v>
      </c>
      <c r="R22" s="22">
        <f t="shared" ca="1" si="12"/>
        <v>0.16</v>
      </c>
    </row>
    <row r="23" spans="3:18" x14ac:dyDescent="0.25">
      <c r="L23" t="s">
        <v>2</v>
      </c>
      <c r="M23" s="23">
        <f>$G$3</f>
        <v>1.4999999999999999E-2</v>
      </c>
      <c r="N23" s="23">
        <f t="shared" ref="N23:R23" si="13">$G$3</f>
        <v>1.4999999999999999E-2</v>
      </c>
      <c r="O23" s="23">
        <f t="shared" si="13"/>
        <v>1.4999999999999999E-2</v>
      </c>
      <c r="P23" s="23">
        <f t="shared" si="13"/>
        <v>1.4999999999999999E-2</v>
      </c>
      <c r="Q23" s="23">
        <f t="shared" si="13"/>
        <v>1.4999999999999999E-2</v>
      </c>
      <c r="R23" s="23">
        <f t="shared" si="13"/>
        <v>1.4999999999999999E-2</v>
      </c>
    </row>
    <row r="24" spans="3:18" x14ac:dyDescent="0.25">
      <c r="L24" t="s">
        <v>0</v>
      </c>
      <c r="M24" s="23">
        <f t="shared" ref="M24:R24" ca="1" si="14">2-M22</f>
        <v>1.4533333333333334</v>
      </c>
      <c r="N24" s="23">
        <f t="shared" ca="1" si="14"/>
        <v>1.4866666666666668</v>
      </c>
      <c r="O24" s="23">
        <f t="shared" ca="1" si="14"/>
        <v>1.38</v>
      </c>
      <c r="P24" s="23">
        <f t="shared" ca="1" si="14"/>
        <v>1.94</v>
      </c>
      <c r="Q24" s="23">
        <f t="shared" ca="1" si="14"/>
        <v>1.9666666666666666</v>
      </c>
      <c r="R24" s="23">
        <f t="shared" ca="1" si="14"/>
        <v>1.84</v>
      </c>
    </row>
    <row r="25" spans="3:18" x14ac:dyDescent="0.25">
      <c r="M25" s="23"/>
      <c r="N25" s="23"/>
      <c r="O25" s="23"/>
      <c r="P25" s="23"/>
      <c r="Q25" s="23"/>
      <c r="R25" s="23"/>
    </row>
    <row r="26" spans="3:18" x14ac:dyDescent="0.25">
      <c r="K26" t="s">
        <v>17</v>
      </c>
      <c r="L26" t="s">
        <v>3</v>
      </c>
      <c r="M26" s="22">
        <f t="shared" ref="M26:R26" ca="1" si="15">M14/$B$8</f>
        <v>0.60666666666666669</v>
      </c>
      <c r="N26" s="22">
        <f t="shared" ca="1" si="15"/>
        <v>0.10666666666666667</v>
      </c>
      <c r="O26" s="22">
        <f t="shared" ca="1" si="15"/>
        <v>6.6666666666666666E-2</v>
      </c>
      <c r="P26" s="22">
        <f t="shared" ca="1" si="15"/>
        <v>0.22666666666666666</v>
      </c>
      <c r="Q26" s="22">
        <f t="shared" ca="1" si="15"/>
        <v>0.24666666666666667</v>
      </c>
      <c r="R26" s="22">
        <f t="shared" ca="1" si="15"/>
        <v>0.22</v>
      </c>
    </row>
    <row r="27" spans="3:18" x14ac:dyDescent="0.25">
      <c r="L27" t="s">
        <v>2</v>
      </c>
      <c r="M27" s="23">
        <f>$G$3</f>
        <v>1.4999999999999999E-2</v>
      </c>
      <c r="N27" s="23">
        <f t="shared" ref="N27:R27" si="16">$G$3</f>
        <v>1.4999999999999999E-2</v>
      </c>
      <c r="O27" s="23">
        <f t="shared" si="16"/>
        <v>1.4999999999999999E-2</v>
      </c>
      <c r="P27" s="23">
        <f t="shared" si="16"/>
        <v>1.4999999999999999E-2</v>
      </c>
      <c r="Q27" s="23">
        <f t="shared" si="16"/>
        <v>1.4999999999999999E-2</v>
      </c>
      <c r="R27" s="23">
        <f t="shared" si="16"/>
        <v>1.4999999999999999E-2</v>
      </c>
    </row>
    <row r="28" spans="3:18" x14ac:dyDescent="0.25">
      <c r="L28" t="s">
        <v>0</v>
      </c>
      <c r="M28" s="23">
        <f t="shared" ref="M28:R28" ca="1" si="17">2-M26</f>
        <v>1.3933333333333333</v>
      </c>
      <c r="N28" s="23">
        <f t="shared" ca="1" si="17"/>
        <v>1.8933333333333333</v>
      </c>
      <c r="O28" s="23">
        <f t="shared" ca="1" si="17"/>
        <v>1.9333333333333333</v>
      </c>
      <c r="P28" s="23">
        <f t="shared" ca="1" si="17"/>
        <v>1.7733333333333334</v>
      </c>
      <c r="Q28" s="23">
        <f t="shared" ca="1" si="17"/>
        <v>1.7533333333333334</v>
      </c>
      <c r="R28" s="23">
        <f t="shared" ca="1" si="17"/>
        <v>1.78</v>
      </c>
    </row>
  </sheetData>
  <conditionalFormatting sqref="M15:R15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locked="0" defaultSize="0" autoPict="0">
                <anchor moveWithCells="1">
                  <from>
                    <xdr:col>0</xdr:col>
                    <xdr:colOff>295275</xdr:colOff>
                    <xdr:row>22</xdr:row>
                    <xdr:rowOff>9525</xdr:rowOff>
                  </from>
                  <to>
                    <xdr:col>7</xdr:col>
                    <xdr:colOff>47625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Drop Down 2">
              <controlPr locked="0" defaultSize="0" autoLine="0" autoPict="0">
                <anchor moveWithCells="1">
                  <from>
                    <xdr:col>5</xdr:col>
                    <xdr:colOff>523875</xdr:colOff>
                    <xdr:row>10</xdr:row>
                    <xdr:rowOff>47625</xdr:rowOff>
                  </from>
                  <to>
                    <xdr:col>8</xdr:col>
                    <xdr:colOff>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Option Button 5">
              <controlPr defaultSize="0" autoFill="0" autoLine="0" autoPict="0">
                <anchor moveWithCells="1">
                  <from>
                    <xdr:col>0</xdr:col>
                    <xdr:colOff>514350</xdr:colOff>
                    <xdr:row>26</xdr:row>
                    <xdr:rowOff>76200</xdr:rowOff>
                  </from>
                  <to>
                    <xdr:col>1</xdr:col>
                    <xdr:colOff>428625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Option Button 6">
              <controlPr defaultSize="0" autoFill="0" autoLine="0" autoPict="0">
                <anchor moveWithCells="1">
                  <from>
                    <xdr:col>0</xdr:col>
                    <xdr:colOff>514350</xdr:colOff>
                    <xdr:row>28</xdr:row>
                    <xdr:rowOff>19050</xdr:rowOff>
                  </from>
                  <to>
                    <xdr:col>1</xdr:col>
                    <xdr:colOff>409575</xdr:colOff>
                    <xdr:row>29</xdr:row>
                    <xdr:rowOff>142875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Data!M22:R22</xm:f>
              <xm:sqref>S22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Data!M18:R18</xm:f>
              <xm:sqref>S18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Data!M12:R12</xm:f>
              <xm:sqref>S12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Data!M13:R13</xm:f>
              <xm:sqref>S13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Data!M14:R14</xm:f>
              <xm:sqref>S14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Data!M15:R15</xm:f>
              <xm:sqref>S15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Data!M26:R26</xm:f>
              <xm:sqref>S26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Gauge</vt:lpstr>
      <vt:lpstr>Data</vt:lpstr>
      <vt:lpstr>Data!Gauge_ChartTitle</vt:lpstr>
      <vt:lpstr>Gauge!Gauge_ChartTitle</vt:lpstr>
      <vt:lpstr>Data!Gauge_PointerLabels</vt:lpstr>
      <vt:lpstr>Gauge!Gauge_PointerLabels</vt:lpstr>
      <vt:lpstr>Data!Gauge_PointerName</vt:lpstr>
      <vt:lpstr>Gauge!Gauge_PointerName</vt:lpstr>
      <vt:lpstr>Data!Gauge_PointerValues</vt:lpstr>
      <vt:lpstr>Gauge!Gauge_PointerValues</vt:lpstr>
      <vt:lpstr>Data!GaugeLabels</vt:lpstr>
      <vt:lpstr>Gauge!GaugeLabels</vt:lpstr>
      <vt:lpstr>Data!GaugeName</vt:lpstr>
      <vt:lpstr>Gauge!GaugeName</vt:lpstr>
      <vt:lpstr>Data!GaugeValues</vt:lpstr>
      <vt:lpstr>Gauge!GaugeValues</vt:lpstr>
      <vt:lpstr>Data!TimeSeriesValues_A</vt:lpstr>
      <vt:lpstr>Data!TimeSeriesValues_B</vt:lpstr>
      <vt:lpstr>Data!TimeSeriesValues_C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2017-10-04T14:06:44Z</dcterms:created>
  <dcterms:modified xsi:type="dcterms:W3CDTF">2017-10-06T10:54:45Z</dcterms:modified>
</cp:coreProperties>
</file>