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at" sheetId="1" r:id="rId3"/>
    <sheet state="visible" name="Filter" sheetId="2" r:id="rId4"/>
    <sheet state="visible" name="Freeze" sheetId="3" r:id="rId5"/>
    <sheet state="visible" name="Round" sheetId="4" r:id="rId6"/>
    <sheet state="visible" name="Sum_Avg" sheetId="5" r:id="rId7"/>
    <sheet state="visible" name="Abs_Ref" sheetId="6" r:id="rId8"/>
    <sheet state="visible" name="Named_Range" sheetId="7" r:id="rId9"/>
    <sheet state="visible" name="If" sheetId="8" r:id="rId10"/>
    <sheet state="visible" name="Conditonal" sheetId="9" r:id="rId11"/>
    <sheet state="visible" name="Large" sheetId="10" r:id="rId12"/>
    <sheet state="visible" name="MinMax" sheetId="11" r:id="rId13"/>
    <sheet state="visible" name="Rank" sheetId="12" r:id="rId14"/>
    <sheet state="visible" name="Vlookup" sheetId="13" r:id="rId15"/>
    <sheet state="visible" name="Pivot" sheetId="14" r:id="rId16"/>
    <sheet state="visible" name="Pivot Table 2" sheetId="15" r:id="rId17"/>
    <sheet state="visible" name="Chart" sheetId="16" r:id="rId18"/>
  </sheets>
  <definedNames>
    <definedName name="YearlyRevenue">Named_Range!$C$2:$C$13</definedName>
  </definedNames>
  <calcPr/>
</workbook>
</file>

<file path=xl/sharedStrings.xml><?xml version="1.0" encoding="utf-8"?>
<sst xmlns="http://schemas.openxmlformats.org/spreadsheetml/2006/main" count="397" uniqueCount="219">
  <si>
    <t>DATE</t>
  </si>
  <si>
    <t>Item SKU#</t>
  </si>
  <si>
    <t>Amount</t>
  </si>
  <si>
    <t>PRICE</t>
  </si>
  <si>
    <t>Percent of stock items sold</t>
  </si>
  <si>
    <t>Item Type</t>
  </si>
  <si>
    <t>Charger</t>
  </si>
  <si>
    <t>Lightbulb</t>
  </si>
  <si>
    <t>Panel</t>
  </si>
  <si>
    <t>TOTAL REVENUE IN MARCH 2014</t>
  </si>
  <si>
    <t>Date</t>
  </si>
  <si>
    <t>Price</t>
  </si>
  <si>
    <t>UNKNOWN</t>
  </si>
  <si>
    <t>Average available sunshine per day by location</t>
  </si>
  <si>
    <t>State</t>
  </si>
  <si>
    <t>City</t>
  </si>
  <si>
    <t>Avg hrs per day</t>
  </si>
  <si>
    <t>AK</t>
  </si>
  <si>
    <t>AK - Matanuska</t>
  </si>
  <si>
    <t>AK - Fairbanks</t>
  </si>
  <si>
    <t>AL</t>
  </si>
  <si>
    <t>AL - Montgomery</t>
  </si>
  <si>
    <t>AR</t>
  </si>
  <si>
    <t>AR - Bethel</t>
  </si>
  <si>
    <t>AR - Little Rock</t>
  </si>
  <si>
    <t>AZ</t>
  </si>
  <si>
    <t>AZ - Page</t>
  </si>
  <si>
    <t>AZ - Tuscon</t>
  </si>
  <si>
    <t>AZ - Pheonix</t>
  </si>
  <si>
    <t>CA</t>
  </si>
  <si>
    <t>CA - La Jolla</t>
  </si>
  <si>
    <t>CA - Davis</t>
  </si>
  <si>
    <t>CA - Fresno</t>
  </si>
  <si>
    <t>CA - Soda Springs</t>
  </si>
  <si>
    <t>CA - Los Angeles</t>
  </si>
  <si>
    <t>CA - Riverside</t>
  </si>
  <si>
    <t>CA - Santa Maria</t>
  </si>
  <si>
    <t>CA - Inyokern</t>
  </si>
  <si>
    <t>CO</t>
  </si>
  <si>
    <t>CO - Boulder</t>
  </si>
  <si>
    <t>CO - Grand Lake</t>
  </si>
  <si>
    <t>CO - Grandby</t>
  </si>
  <si>
    <t>CO - Grand Junction</t>
  </si>
  <si>
    <t>DC</t>
  </si>
  <si>
    <t>DC - Washington</t>
  </si>
  <si>
    <t>FL</t>
  </si>
  <si>
    <t>FL - Gainsville</t>
  </si>
  <si>
    <t>FL - Apalachicola</t>
  </si>
  <si>
    <t>FL - Miami</t>
  </si>
  <si>
    <t>FL - Tampa</t>
  </si>
  <si>
    <t>GA</t>
  </si>
  <si>
    <t>GA - Atlanta</t>
  </si>
  <si>
    <t>GA - Griffin</t>
  </si>
  <si>
    <t>HI</t>
  </si>
  <si>
    <t>HI - Honolulu</t>
  </si>
  <si>
    <t>IA</t>
  </si>
  <si>
    <t>IA - Ames</t>
  </si>
  <si>
    <t>ID</t>
  </si>
  <si>
    <t>ID - Twin Falls</t>
  </si>
  <si>
    <t>ID - Boise</t>
  </si>
  <si>
    <t>IL</t>
  </si>
  <si>
    <t>IL - Chicago</t>
  </si>
  <si>
    <t>IN</t>
  </si>
  <si>
    <t>IN - Indianapolis</t>
  </si>
  <si>
    <t>KN</t>
  </si>
  <si>
    <t>KN - Manhattan</t>
  </si>
  <si>
    <t>KN - Dodge City</t>
  </si>
  <si>
    <t>KY</t>
  </si>
  <si>
    <t>KY - Lexington</t>
  </si>
  <si>
    <t>LA</t>
  </si>
  <si>
    <t>LA - Shreveport</t>
  </si>
  <si>
    <t>LA - New Orleans</t>
  </si>
  <si>
    <t>LA - Lake Charles</t>
  </si>
  <si>
    <t>MA</t>
  </si>
  <si>
    <t>MA -Lynn</t>
  </si>
  <si>
    <t>MA - Boston</t>
  </si>
  <si>
    <t>MA - E. Wareham</t>
  </si>
  <si>
    <t>MA - Blue Hill</t>
  </si>
  <si>
    <t>MA - Natick</t>
  </si>
  <si>
    <t>MD</t>
  </si>
  <si>
    <t>MD - Silver Hill</t>
  </si>
  <si>
    <t>ME</t>
  </si>
  <si>
    <t>ME - Caribou</t>
  </si>
  <si>
    <t>ME - Portland</t>
  </si>
  <si>
    <t>MI</t>
  </si>
  <si>
    <t>MI - E. Lansing</t>
  </si>
  <si>
    <t>MI - Sault Ste. Marie</t>
  </si>
  <si>
    <t>MN</t>
  </si>
  <si>
    <t>MN - St. Cloud</t>
  </si>
  <si>
    <t>MO</t>
  </si>
  <si>
    <t>MO - St. Louis</t>
  </si>
  <si>
    <t>MO - Columbia</t>
  </si>
  <si>
    <t>MS</t>
  </si>
  <si>
    <t>MS - Meridian</t>
  </si>
  <si>
    <t>MT</t>
  </si>
  <si>
    <t>MT - Summit</t>
  </si>
  <si>
    <t>MT - Great Falls</t>
  </si>
  <si>
    <t>MT - Glasgow</t>
  </si>
  <si>
    <t>NB</t>
  </si>
  <si>
    <t>NB - Lincoln</t>
  </si>
  <si>
    <t>NB - N. Omaha</t>
  </si>
  <si>
    <t>NC</t>
  </si>
  <si>
    <t>NC - Greensboro</t>
  </si>
  <si>
    <t>NC - Cape Hatteras</t>
  </si>
  <si>
    <t>ND</t>
  </si>
  <si>
    <t>ND - Bismark</t>
  </si>
  <si>
    <t>NJ</t>
  </si>
  <si>
    <t>NJ - Sea Brook</t>
  </si>
  <si>
    <t>NM</t>
  </si>
  <si>
    <t>NM - Albuquerque</t>
  </si>
  <si>
    <t>NV</t>
  </si>
  <si>
    <t>NV - Ely</t>
  </si>
  <si>
    <t>NV - Las Vegas</t>
  </si>
  <si>
    <t>NY</t>
  </si>
  <si>
    <t>NY - Binghampton</t>
  </si>
  <si>
    <t>NY - Rochester</t>
  </si>
  <si>
    <t>NY - Schenetady</t>
  </si>
  <si>
    <t>NY - Ithaca</t>
  </si>
  <si>
    <t>NY- New York City</t>
  </si>
  <si>
    <t>OH</t>
  </si>
  <si>
    <t>OH - Cleveland</t>
  </si>
  <si>
    <t>OH - Columbus</t>
  </si>
  <si>
    <t>OK</t>
  </si>
  <si>
    <t>OH - Stillwater</t>
  </si>
  <si>
    <t>OK - Oklahoma City</t>
  </si>
  <si>
    <t>OR</t>
  </si>
  <si>
    <t>OR - Astoria</t>
  </si>
  <si>
    <t>OR - Corvallis</t>
  </si>
  <si>
    <t>OR - Medford</t>
  </si>
  <si>
    <t>PA</t>
  </si>
  <si>
    <t>PA - Pittsburg</t>
  </si>
  <si>
    <t>PA - State College</t>
  </si>
  <si>
    <t>RI</t>
  </si>
  <si>
    <t>RI - Newport</t>
  </si>
  <si>
    <t>SC</t>
  </si>
  <si>
    <t>SC - Charleston</t>
  </si>
  <si>
    <t>SD</t>
  </si>
  <si>
    <t>SD - Rapid City</t>
  </si>
  <si>
    <t>TN</t>
  </si>
  <si>
    <t>TN - Oak Ridge</t>
  </si>
  <si>
    <t>TN - Nashville</t>
  </si>
  <si>
    <t>TX</t>
  </si>
  <si>
    <t>TX - Brownsville</t>
  </si>
  <si>
    <t>TX - San Antonio</t>
  </si>
  <si>
    <t>TX - Fort Worth</t>
  </si>
  <si>
    <t>TX - Midland</t>
  </si>
  <si>
    <t>TX - El Paso</t>
  </si>
  <si>
    <t>UT</t>
  </si>
  <si>
    <t>UT - Salt Lake City</t>
  </si>
  <si>
    <t>UT - Flaming Gorge</t>
  </si>
  <si>
    <t>VA</t>
  </si>
  <si>
    <t>VA - Richmond</t>
  </si>
  <si>
    <t>WA</t>
  </si>
  <si>
    <t>WA - Seattle</t>
  </si>
  <si>
    <t>WA - Richland</t>
  </si>
  <si>
    <t>WA - Spokane</t>
  </si>
  <si>
    <t>WA - Pullman</t>
  </si>
  <si>
    <t>WA - Prosser</t>
  </si>
  <si>
    <t>WI</t>
  </si>
  <si>
    <t>WI - Madison</t>
  </si>
  <si>
    <t>WV</t>
  </si>
  <si>
    <t>WV - Charleston</t>
  </si>
  <si>
    <t>WY</t>
  </si>
  <si>
    <t>WY - Lander</t>
  </si>
  <si>
    <t>Values</t>
  </si>
  <si>
    <t>Rounding</t>
  </si>
  <si>
    <t>Growth Rate</t>
  </si>
  <si>
    <t>Investment</t>
  </si>
  <si>
    <t>Results</t>
  </si>
  <si>
    <t>Yearly Revenue</t>
  </si>
  <si>
    <t>Year</t>
  </si>
  <si>
    <t>Revenue</t>
  </si>
  <si>
    <t>Total</t>
  </si>
  <si>
    <t>Average</t>
  </si>
  <si>
    <t>PropertyCity</t>
  </si>
  <si>
    <t>Atlanta</t>
  </si>
  <si>
    <t>Chicago</t>
  </si>
  <si>
    <t>Portland</t>
  </si>
  <si>
    <t>New York</t>
  </si>
  <si>
    <t>Los Angeles</t>
  </si>
  <si>
    <t>SUMIF</t>
  </si>
  <si>
    <t>AVERAGEIF</t>
  </si>
  <si>
    <t>COUNTIF</t>
  </si>
  <si>
    <t>SUMIFS</t>
  </si>
  <si>
    <t>AVERAGEIFS</t>
  </si>
  <si>
    <t>COUNTIFS</t>
  </si>
  <si>
    <t>Monthly sales report</t>
  </si>
  <si>
    <t>22/3/14</t>
  </si>
  <si>
    <t>TOTAL REVENUE</t>
  </si>
  <si>
    <t>Sales</t>
  </si>
  <si>
    <t>Third Largest</t>
  </si>
  <si>
    <t>Second Smallest</t>
  </si>
  <si>
    <t>Meeting Count</t>
  </si>
  <si>
    <t>Week</t>
  </si>
  <si>
    <t>Meetings</t>
  </si>
  <si>
    <t>Minimum</t>
  </si>
  <si>
    <t>Maximum</t>
  </si>
  <si>
    <t>Minimum after Week 5</t>
  </si>
  <si>
    <t>Maximum before Week 5</t>
  </si>
  <si>
    <t>Rank.AVG</t>
  </si>
  <si>
    <t>Rank.EQ</t>
  </si>
  <si>
    <t>CustID</t>
  </si>
  <si>
    <t>CustName</t>
  </si>
  <si>
    <t>CustCountry</t>
  </si>
  <si>
    <t>Medel Corp.</t>
  </si>
  <si>
    <t>USA</t>
  </si>
  <si>
    <t>Taimonov</t>
  </si>
  <si>
    <t>Russia</t>
  </si>
  <si>
    <t>Name</t>
  </si>
  <si>
    <t>Stampede</t>
  </si>
  <si>
    <t>Canada</t>
  </si>
  <si>
    <t>Rotero</t>
  </si>
  <si>
    <t>Spain</t>
  </si>
  <si>
    <t>Translation Services</t>
  </si>
  <si>
    <t>France</t>
  </si>
  <si>
    <t>Solar Panel Size   (sq ft)</t>
  </si>
  <si>
    <t>Watts per panel</t>
  </si>
  <si>
    <t>SUM of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</si>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</sst>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&quot;$&quot;#,##0.00"/>
    <numFmt numFmtId="166" formatCode="&quot;$&quot;#,##0"/>
    <numFmt numFmtId="167" formatCode="mmmm yyyy"/>
    <numFmt numFmtId="168" formatCode="m/d/yy"/>
  </numFmts>
  <fonts count="4">
    <font>
      <sz val="10.0"/>
      <color rgb="FF000000"/>
      <name val="Arial"/>
    </font>
    <font/>
    <font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Watts per panel vs. Solar Panel Size   (sq ft)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Chart!$B$1</c:f>
            </c:strRef>
          </c:tx>
          <c:spPr>
            <a:solidFill>
              <a:srgbClr val="3366CC"/>
            </a:solidFill>
          </c:spPr>
          <c:cat>
            <c:strRef>
              <c:f>Chart!$A$2:$A$9</c:f>
            </c:strRef>
          </c:cat>
          <c:val>
            <c:numRef>
              <c:f>Chart!$B$2:$B$9</c:f>
            </c:numRef>
          </c:val>
        </c:ser>
        <c:axId val="616462519"/>
        <c:axId val="1808703074"/>
      </c:barChart>
      <c:catAx>
        <c:axId val="616462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Solar Panel Size   (sq ft)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08703074"/>
      </c:catAx>
      <c:valAx>
        <c:axId val="1808703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Watts per panel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6462519"/>
      </c:valAx>
    </c:plotArea>
    <c:legend>
      <c:legendPos val="r"/>
      <c:overlay val="0"/>
    </c:legend>
  </c:chart>
</c:chartSpace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962025</xdr:colOff>
      <xdr:row>3</xdr:row>
      <xdr:rowOff>1228725</xdr:rowOff>
    </xdr:from>
    <xdr:to>
      <xdr:col>7</xdr:col>
      <xdr:colOff>904875</xdr:colOff>
      <xdr:row>26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Rank.EQ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41699.0</v>
      </c>
      <c r="B2" s="3">
        <v>1.07E7</v>
      </c>
      <c r="C2" s="1">
        <v>7.0</v>
      </c>
      <c r="D2" s="4">
        <v>12.75</v>
      </c>
      <c r="E2" s="5">
        <v>0.34</v>
      </c>
      <c r="F2" s="1" t="s">
        <v>6</v>
      </c>
    </row>
    <row r="3">
      <c r="A3" s="2">
        <v>41699.0</v>
      </c>
      <c r="B3" s="1">
        <v>7242815.0</v>
      </c>
      <c r="C3" s="1">
        <v>9.0</v>
      </c>
      <c r="D3" s="4">
        <v>35.99</v>
      </c>
      <c r="E3" s="5">
        <v>0.23</v>
      </c>
      <c r="F3" s="1" t="s">
        <v>7</v>
      </c>
    </row>
    <row r="4">
      <c r="A4" s="2">
        <v>41699.0</v>
      </c>
      <c r="B4" s="1">
        <v>6651817.0</v>
      </c>
      <c r="C4" s="1">
        <v>5.0</v>
      </c>
      <c r="D4" s="4">
        <v>112.99</v>
      </c>
      <c r="E4" s="5">
        <v>0.23</v>
      </c>
      <c r="F4" s="1" t="s">
        <v>8</v>
      </c>
    </row>
    <row r="5">
      <c r="A5" s="2">
        <v>41699.0</v>
      </c>
      <c r="B5" s="1">
        <v>2432871.0</v>
      </c>
      <c r="C5" s="1">
        <v>1.0</v>
      </c>
      <c r="D5" s="4">
        <v>68.2</v>
      </c>
      <c r="E5" s="5">
        <v>0.23</v>
      </c>
      <c r="F5" s="1" t="s">
        <v>6</v>
      </c>
    </row>
    <row r="6">
      <c r="A6" s="2">
        <v>41699.0</v>
      </c>
      <c r="B6" s="1">
        <v>9059970.0</v>
      </c>
      <c r="C6" s="1">
        <v>15.0</v>
      </c>
      <c r="D6" s="4">
        <v>18.99</v>
      </c>
      <c r="E6" s="5">
        <v>0.98</v>
      </c>
      <c r="F6" s="1" t="s">
        <v>8</v>
      </c>
    </row>
    <row r="7">
      <c r="A7" s="2">
        <v>41699.0</v>
      </c>
      <c r="B7" s="1">
        <v>2837913.0</v>
      </c>
      <c r="C7" s="1">
        <v>7.0</v>
      </c>
      <c r="D7" s="4">
        <v>24.99</v>
      </c>
      <c r="E7" s="5">
        <v>0.34</v>
      </c>
      <c r="F7" s="1" t="s">
        <v>7</v>
      </c>
    </row>
    <row r="8">
      <c r="A8" s="2">
        <v>41699.0</v>
      </c>
      <c r="B8" s="1">
        <v>6534637.0</v>
      </c>
      <c r="C8" s="1">
        <v>1.0</v>
      </c>
      <c r="D8" s="4">
        <v>12.94</v>
      </c>
      <c r="E8" s="5">
        <v>0.08</v>
      </c>
      <c r="F8" s="1" t="s">
        <v>7</v>
      </c>
    </row>
    <row r="9">
      <c r="A9" s="2">
        <v>41699.0</v>
      </c>
      <c r="B9" s="1">
        <v>2459276.0</v>
      </c>
      <c r="C9" s="1">
        <v>17.0</v>
      </c>
      <c r="D9" s="4">
        <v>35.99</v>
      </c>
      <c r="E9" s="5">
        <v>0.92</v>
      </c>
      <c r="F9" s="1" t="s">
        <v>7</v>
      </c>
    </row>
    <row r="10">
      <c r="A10" s="2">
        <v>41699.0</v>
      </c>
      <c r="B10" s="1">
        <v>2951952.0</v>
      </c>
      <c r="C10" s="1">
        <v>9.0</v>
      </c>
      <c r="D10" s="4">
        <v>110.45</v>
      </c>
      <c r="E10" s="5">
        <v>0.23</v>
      </c>
      <c r="F10" s="1" t="s">
        <v>7</v>
      </c>
    </row>
    <row r="11">
      <c r="A11" s="2">
        <v>41699.0</v>
      </c>
      <c r="B11" s="1">
        <v>3109445.0</v>
      </c>
      <c r="C11" s="1">
        <v>11.0</v>
      </c>
      <c r="D11" s="4">
        <v>12.94</v>
      </c>
      <c r="E11" s="5">
        <v>0.2</v>
      </c>
      <c r="F11" s="1" t="s">
        <v>6</v>
      </c>
    </row>
    <row r="12">
      <c r="A12" s="2">
        <v>41700.0</v>
      </c>
      <c r="B12" s="1">
        <v>1331839.0</v>
      </c>
      <c r="C12" s="1">
        <v>1.0</v>
      </c>
      <c r="D12" s="4">
        <v>12.94</v>
      </c>
      <c r="E12" s="5">
        <v>0.3</v>
      </c>
      <c r="F12" s="1" t="s">
        <v>8</v>
      </c>
    </row>
    <row r="13">
      <c r="A13" s="2">
        <v>41700.0</v>
      </c>
      <c r="B13" s="1">
        <v>3573155.0</v>
      </c>
      <c r="C13" s="1">
        <v>5.0</v>
      </c>
      <c r="D13" s="4">
        <v>35.99</v>
      </c>
      <c r="E13" s="5">
        <v>0.76</v>
      </c>
      <c r="F13" s="1" t="s">
        <v>7</v>
      </c>
    </row>
    <row r="14">
      <c r="A14" s="2">
        <v>41700.0</v>
      </c>
      <c r="B14" s="1">
        <v>4632228.0</v>
      </c>
      <c r="C14" s="1">
        <v>13.0</v>
      </c>
      <c r="D14" s="4">
        <v>68.2</v>
      </c>
      <c r="E14" s="5">
        <v>0.06</v>
      </c>
      <c r="F14" s="1" t="s">
        <v>6</v>
      </c>
    </row>
    <row r="15">
      <c r="A15" s="2">
        <v>41700.0</v>
      </c>
      <c r="B15" s="1">
        <v>7914641.0</v>
      </c>
      <c r="C15" s="1">
        <v>5.0</v>
      </c>
      <c r="D15" s="4">
        <v>75.99</v>
      </c>
      <c r="E15" s="5">
        <v>0.34</v>
      </c>
      <c r="F15" s="1" t="s">
        <v>8</v>
      </c>
    </row>
    <row r="16">
      <c r="A16" s="2">
        <v>41700.0</v>
      </c>
      <c r="B16" s="3">
        <v>1.01E7</v>
      </c>
      <c r="C16" s="1">
        <v>11.0</v>
      </c>
      <c r="D16" s="4">
        <v>68.2</v>
      </c>
      <c r="E16" s="5">
        <v>0.23</v>
      </c>
      <c r="F16" s="1" t="s">
        <v>6</v>
      </c>
    </row>
    <row r="17">
      <c r="A17" s="2">
        <v>41700.0</v>
      </c>
      <c r="B17" s="1">
        <v>8506096.0</v>
      </c>
      <c r="C17" s="1">
        <v>17.0</v>
      </c>
      <c r="D17" s="4">
        <v>12.75</v>
      </c>
      <c r="E17" s="5">
        <v>0.23</v>
      </c>
      <c r="F17" s="1" t="s">
        <v>8</v>
      </c>
    </row>
    <row r="18">
      <c r="A18" s="2">
        <v>41700.0</v>
      </c>
      <c r="B18" s="1">
        <v>8367897.0</v>
      </c>
      <c r="C18" s="1">
        <v>3.0</v>
      </c>
      <c r="D18" s="4">
        <v>75.95</v>
      </c>
      <c r="E18" s="5">
        <v>0.23</v>
      </c>
      <c r="F18" s="1" t="s">
        <v>6</v>
      </c>
    </row>
    <row r="19">
      <c r="A19" s="2">
        <v>41700.0</v>
      </c>
      <c r="B19" s="3">
        <v>1.08E7</v>
      </c>
      <c r="C19" s="1">
        <v>15.0</v>
      </c>
      <c r="D19" s="4">
        <v>112.99</v>
      </c>
      <c r="E19" s="5">
        <v>0.91</v>
      </c>
      <c r="F19" s="1" t="s">
        <v>8</v>
      </c>
    </row>
    <row r="20">
      <c r="A20" s="2">
        <v>41701.0</v>
      </c>
      <c r="B20" s="1">
        <v>9280966.0</v>
      </c>
      <c r="C20" s="1">
        <v>3.0</v>
      </c>
      <c r="D20" s="4">
        <v>68.2</v>
      </c>
      <c r="E20" s="5">
        <v>0.05</v>
      </c>
      <c r="F20" s="1" t="s">
        <v>6</v>
      </c>
    </row>
    <row r="21">
      <c r="A21" s="2">
        <v>41702.0</v>
      </c>
      <c r="B21" s="1">
        <v>5639281.0</v>
      </c>
      <c r="C21" s="1">
        <v>13.0</v>
      </c>
      <c r="D21" s="4">
        <v>35.99</v>
      </c>
      <c r="E21" s="5">
        <v>0.45</v>
      </c>
      <c r="F21" s="1" t="s">
        <v>6</v>
      </c>
    </row>
    <row r="22">
      <c r="A22" s="2">
        <v>41702.0</v>
      </c>
      <c r="B22" s="1">
        <v>4455103.0</v>
      </c>
      <c r="C22" s="1">
        <v>1.0</v>
      </c>
      <c r="D22" s="4">
        <v>24.99</v>
      </c>
      <c r="E22" s="5">
        <v>0.34</v>
      </c>
      <c r="F22" s="1" t="s">
        <v>6</v>
      </c>
    </row>
    <row r="23">
      <c r="A23" s="2">
        <v>41702.0</v>
      </c>
      <c r="B23" s="1">
        <v>6037966.0</v>
      </c>
      <c r="C23" s="1">
        <v>5.0</v>
      </c>
      <c r="D23" s="4">
        <v>18.99</v>
      </c>
      <c r="E23" s="5">
        <v>0.23</v>
      </c>
      <c r="F23" s="1" t="s">
        <v>6</v>
      </c>
    </row>
    <row r="24">
      <c r="A24" s="2">
        <v>41702.0</v>
      </c>
      <c r="B24" s="1">
        <v>7348803.0</v>
      </c>
      <c r="C24" s="1">
        <v>3.0</v>
      </c>
      <c r="D24" s="4">
        <v>68.2</v>
      </c>
      <c r="E24" s="5">
        <v>0.2</v>
      </c>
      <c r="F24" s="1" t="s">
        <v>8</v>
      </c>
    </row>
    <row r="25">
      <c r="A25" s="2">
        <v>41702.0</v>
      </c>
      <c r="B25" s="1">
        <v>7449603.0</v>
      </c>
      <c r="C25" s="1">
        <v>13.0</v>
      </c>
      <c r="D25" s="4">
        <v>35.99</v>
      </c>
      <c r="E25" s="5">
        <v>0.3</v>
      </c>
      <c r="F25" s="1" t="s">
        <v>8</v>
      </c>
    </row>
    <row r="26">
      <c r="A26" s="2">
        <v>41702.0</v>
      </c>
      <c r="B26" s="1">
        <v>6850283.0</v>
      </c>
      <c r="C26" s="1">
        <v>11.0</v>
      </c>
      <c r="D26" s="4">
        <v>12.94</v>
      </c>
      <c r="E26" s="5">
        <v>0.76</v>
      </c>
      <c r="F26" s="1" t="s">
        <v>8</v>
      </c>
    </row>
    <row r="27">
      <c r="A27" s="2">
        <v>41702.0</v>
      </c>
      <c r="B27" s="3">
        <v>1.07E7</v>
      </c>
      <c r="C27" s="1">
        <v>5.0</v>
      </c>
      <c r="D27" s="4">
        <v>75.95</v>
      </c>
      <c r="E27" s="5">
        <v>0.56</v>
      </c>
      <c r="F27" s="1" t="s">
        <v>8</v>
      </c>
    </row>
    <row r="28">
      <c r="A28" s="2">
        <v>41702.0</v>
      </c>
      <c r="B28" s="1">
        <v>6198396.0</v>
      </c>
      <c r="C28" s="1">
        <v>1.0</v>
      </c>
      <c r="D28" s="4">
        <v>12.75</v>
      </c>
      <c r="E28" s="5">
        <v>0.23</v>
      </c>
      <c r="F28" s="1" t="s">
        <v>7</v>
      </c>
    </row>
    <row r="29">
      <c r="A29" s="2">
        <v>41702.0</v>
      </c>
      <c r="B29" s="1">
        <v>9615397.0</v>
      </c>
      <c r="C29" s="1">
        <v>5.0</v>
      </c>
      <c r="D29" s="4">
        <v>58.95</v>
      </c>
      <c r="E29" s="5">
        <v>0.2</v>
      </c>
      <c r="F29" s="1" t="s">
        <v>7</v>
      </c>
    </row>
    <row r="30">
      <c r="A30" s="2">
        <v>41703.0</v>
      </c>
      <c r="B30" s="1">
        <v>7134661.0</v>
      </c>
      <c r="C30" s="1">
        <v>7.0</v>
      </c>
      <c r="D30" s="4">
        <v>68.2</v>
      </c>
      <c r="E30" s="5">
        <v>0.3</v>
      </c>
      <c r="F30" s="1" t="s">
        <v>7</v>
      </c>
    </row>
    <row r="31">
      <c r="A31" s="2">
        <v>41703.0</v>
      </c>
      <c r="B31" s="1">
        <v>3084300.0</v>
      </c>
      <c r="C31" s="1">
        <v>17.0</v>
      </c>
      <c r="D31" s="4">
        <v>12.75</v>
      </c>
      <c r="E31" s="5">
        <v>0.76</v>
      </c>
      <c r="F31" s="1" t="s">
        <v>8</v>
      </c>
    </row>
    <row r="32">
      <c r="A32" s="2">
        <v>41703.0</v>
      </c>
      <c r="B32" s="1">
        <v>5342059.0</v>
      </c>
      <c r="C32" s="1">
        <v>5.0</v>
      </c>
      <c r="D32" s="4">
        <v>75.95</v>
      </c>
      <c r="E32" s="5">
        <v>0.34</v>
      </c>
      <c r="F32" s="1" t="s">
        <v>7</v>
      </c>
    </row>
    <row r="33">
      <c r="A33" s="2">
        <v>41703.0</v>
      </c>
      <c r="B33" s="1">
        <v>6860728.0</v>
      </c>
      <c r="C33" s="1">
        <v>7.0</v>
      </c>
      <c r="D33" s="4">
        <v>105.5</v>
      </c>
      <c r="E33" s="5">
        <v>0.45</v>
      </c>
      <c r="F33" s="1" t="s">
        <v>7</v>
      </c>
    </row>
    <row r="34">
      <c r="A34" s="2">
        <v>41720.0</v>
      </c>
      <c r="B34" s="1">
        <v>7157062.0</v>
      </c>
      <c r="C34" s="1">
        <v>5.0</v>
      </c>
      <c r="D34" s="4">
        <v>39.99</v>
      </c>
      <c r="E34" s="5">
        <v>0.34</v>
      </c>
      <c r="F34" s="1" t="s">
        <v>8</v>
      </c>
    </row>
    <row r="35">
      <c r="C35" s="1" t="s">
        <v>9</v>
      </c>
      <c r="D35" s="4">
        <v>1624.58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189</v>
      </c>
    </row>
    <row r="2">
      <c r="A2" s="11">
        <v>7465.0</v>
      </c>
      <c r="C2" s="1" t="s">
        <v>190</v>
      </c>
      <c r="D2">
        <f>large(A2:A12,3)</f>
        <v>7460</v>
      </c>
    </row>
    <row r="3">
      <c r="A3" s="11">
        <v>7420.0</v>
      </c>
    </row>
    <row r="4">
      <c r="A4" s="11">
        <v>4138.0</v>
      </c>
      <c r="C4" s="1" t="s">
        <v>191</v>
      </c>
      <c r="D4">
        <f>small(A2:A12,2)</f>
        <v>1587</v>
      </c>
    </row>
    <row r="5">
      <c r="A5" s="11">
        <v>3440.0</v>
      </c>
    </row>
    <row r="6">
      <c r="A6" s="11">
        <v>1796.0</v>
      </c>
    </row>
    <row r="7">
      <c r="A7" s="11">
        <v>5204.0</v>
      </c>
    </row>
    <row r="8">
      <c r="A8" s="11">
        <v>7460.0</v>
      </c>
    </row>
    <row r="9">
      <c r="A9" s="11">
        <v>1510.0</v>
      </c>
    </row>
    <row r="10">
      <c r="A10" s="11">
        <v>1587.0</v>
      </c>
    </row>
    <row r="11">
      <c r="A11" s="11">
        <v>1647.0</v>
      </c>
    </row>
    <row r="12">
      <c r="A12" s="11">
        <v>7478.0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8.29"/>
  </cols>
  <sheetData>
    <row r="1">
      <c r="A1" s="1" t="s">
        <v>192</v>
      </c>
    </row>
    <row r="3">
      <c r="A3" s="1" t="s">
        <v>193</v>
      </c>
      <c r="B3" s="1" t="s">
        <v>15</v>
      </c>
      <c r="C3" s="1" t="s">
        <v>194</v>
      </c>
      <c r="E3" s="1" t="s">
        <v>195</v>
      </c>
    </row>
    <row r="4">
      <c r="A4" s="1">
        <v>1.0</v>
      </c>
      <c r="B4" s="1" t="s">
        <v>177</v>
      </c>
      <c r="C4" s="1">
        <v>1.0</v>
      </c>
      <c r="E4" s="1" t="s">
        <v>196</v>
      </c>
    </row>
    <row r="5">
      <c r="A5" s="1">
        <v>2.0</v>
      </c>
      <c r="B5" s="1" t="s">
        <v>176</v>
      </c>
      <c r="C5" s="1">
        <v>0.0</v>
      </c>
      <c r="E5" s="1" t="s">
        <v>197</v>
      </c>
      <c r="F5">
        <f>MINIFS(C4:C13,A4:A13,"&gt;5")</f>
        <v>1</v>
      </c>
    </row>
    <row r="6">
      <c r="A6" s="1">
        <v>3.0</v>
      </c>
      <c r="B6" s="1" t="s">
        <v>177</v>
      </c>
      <c r="C6" s="1">
        <v>5.0</v>
      </c>
      <c r="E6" s="1" t="s">
        <v>198</v>
      </c>
    </row>
    <row r="7">
      <c r="A7" s="1">
        <v>4.0</v>
      </c>
      <c r="B7" s="1" t="s">
        <v>176</v>
      </c>
      <c r="C7" s="1">
        <v>4.0</v>
      </c>
    </row>
    <row r="8">
      <c r="A8" s="1">
        <v>5.0</v>
      </c>
      <c r="B8" s="1" t="s">
        <v>177</v>
      </c>
      <c r="C8" s="1">
        <v>16.0</v>
      </c>
    </row>
    <row r="9">
      <c r="A9" s="1">
        <v>6.0</v>
      </c>
      <c r="B9" s="1" t="s">
        <v>176</v>
      </c>
      <c r="C9" s="1">
        <v>1.0</v>
      </c>
    </row>
    <row r="10">
      <c r="A10" s="1">
        <v>7.0</v>
      </c>
      <c r="B10" s="1" t="s">
        <v>177</v>
      </c>
      <c r="C10" s="1">
        <v>1.0</v>
      </c>
    </row>
    <row r="11">
      <c r="A11" s="1">
        <v>8.0</v>
      </c>
      <c r="B11" s="1" t="s">
        <v>176</v>
      </c>
      <c r="C11" s="1">
        <v>5.0</v>
      </c>
    </row>
    <row r="12">
      <c r="A12" s="1">
        <v>9.0</v>
      </c>
      <c r="B12" s="1" t="s">
        <v>177</v>
      </c>
      <c r="C12" s="1">
        <v>9.0</v>
      </c>
    </row>
    <row r="13">
      <c r="A13" s="1">
        <v>10.0</v>
      </c>
      <c r="B13" s="1" t="s">
        <v>176</v>
      </c>
      <c r="C13" s="1">
        <v>7.0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189</v>
      </c>
      <c r="B1" s="1" t="s">
        <v>199</v>
      </c>
      <c r="C1" s="15" t="s">
        <v>200</v>
      </c>
    </row>
    <row r="2">
      <c r="A2" s="11">
        <v>7465.0</v>
      </c>
      <c r="B2">
        <f t="shared" ref="B2:B12" si="1">rank.avg(A2,$A$2:$A$12)</f>
        <v>2</v>
      </c>
      <c r="C2">
        <f t="shared" ref="C2:C12" si="2">RANK.EQ(A2,$A$2:$A$12)</f>
        <v>2</v>
      </c>
    </row>
    <row r="3">
      <c r="A3" s="11">
        <v>7420.0</v>
      </c>
      <c r="B3">
        <f t="shared" si="1"/>
        <v>4</v>
      </c>
      <c r="C3">
        <f t="shared" si="2"/>
        <v>4</v>
      </c>
    </row>
    <row r="4">
      <c r="A4" s="11">
        <v>4138.0</v>
      </c>
      <c r="B4">
        <f t="shared" si="1"/>
        <v>6</v>
      </c>
      <c r="C4">
        <f t="shared" si="2"/>
        <v>6</v>
      </c>
    </row>
    <row r="5">
      <c r="A5" s="11">
        <v>3440.0</v>
      </c>
      <c r="B5">
        <f t="shared" si="1"/>
        <v>7</v>
      </c>
      <c r="C5">
        <f t="shared" si="2"/>
        <v>7</v>
      </c>
    </row>
    <row r="6">
      <c r="A6" s="11">
        <v>1510.0</v>
      </c>
      <c r="B6">
        <f t="shared" si="1"/>
        <v>10.5</v>
      </c>
      <c r="C6">
        <f t="shared" si="2"/>
        <v>10</v>
      </c>
    </row>
    <row r="7">
      <c r="A7" s="11">
        <v>5204.0</v>
      </c>
      <c r="B7">
        <f t="shared" si="1"/>
        <v>5</v>
      </c>
      <c r="C7">
        <f t="shared" si="2"/>
        <v>5</v>
      </c>
    </row>
    <row r="8">
      <c r="A8" s="11">
        <v>7460.0</v>
      </c>
      <c r="B8">
        <f t="shared" si="1"/>
        <v>3</v>
      </c>
      <c r="C8">
        <f t="shared" si="2"/>
        <v>3</v>
      </c>
    </row>
    <row r="9">
      <c r="A9" s="11">
        <v>1510.0</v>
      </c>
      <c r="B9">
        <f t="shared" si="1"/>
        <v>10.5</v>
      </c>
      <c r="C9">
        <f t="shared" si="2"/>
        <v>10</v>
      </c>
    </row>
    <row r="10">
      <c r="A10" s="11">
        <v>1587.0</v>
      </c>
      <c r="B10">
        <f t="shared" si="1"/>
        <v>9</v>
      </c>
      <c r="C10">
        <f t="shared" si="2"/>
        <v>9</v>
      </c>
    </row>
    <row r="11">
      <c r="A11" s="11">
        <v>1647.0</v>
      </c>
      <c r="B11">
        <f t="shared" si="1"/>
        <v>8</v>
      </c>
      <c r="C11">
        <f t="shared" si="2"/>
        <v>8</v>
      </c>
    </row>
    <row r="12">
      <c r="A12" s="11">
        <v>7478.0</v>
      </c>
      <c r="B12">
        <f t="shared" si="1"/>
        <v>1</v>
      </c>
      <c r="C12">
        <f t="shared" si="2"/>
        <v>1</v>
      </c>
    </row>
  </sheetData>
  <hyperlinks>
    <hyperlink r:id="rId1" ref="C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201</v>
      </c>
      <c r="B1" s="1" t="s">
        <v>202</v>
      </c>
      <c r="C1" s="1" t="s">
        <v>203</v>
      </c>
    </row>
    <row r="2">
      <c r="A2" s="1">
        <v>123.0</v>
      </c>
      <c r="B2" s="1" t="s">
        <v>204</v>
      </c>
      <c r="C2" s="1" t="s">
        <v>205</v>
      </c>
      <c r="E2" s="1" t="s">
        <v>201</v>
      </c>
      <c r="F2" s="1">
        <v>125.0</v>
      </c>
    </row>
    <row r="3">
      <c r="A3" s="1">
        <v>124.0</v>
      </c>
      <c r="B3" s="1" t="s">
        <v>206</v>
      </c>
      <c r="C3" s="1" t="s">
        <v>207</v>
      </c>
      <c r="E3" s="1" t="s">
        <v>208</v>
      </c>
      <c r="F3" t="str">
        <f>VLOOKUP(F2,A2:C6,2,true)</f>
        <v>Stampede</v>
      </c>
    </row>
    <row r="4">
      <c r="A4" s="1">
        <v>125.0</v>
      </c>
      <c r="B4" s="1" t="s">
        <v>209</v>
      </c>
      <c r="C4" s="1" t="s">
        <v>210</v>
      </c>
    </row>
    <row r="5">
      <c r="A5" s="1">
        <v>126.0</v>
      </c>
      <c r="B5" s="1" t="s">
        <v>211</v>
      </c>
      <c r="C5" s="1" t="s">
        <v>212</v>
      </c>
    </row>
    <row r="6">
      <c r="A6" s="1">
        <v>127.0</v>
      </c>
      <c r="B6" s="1" t="s">
        <v>213</v>
      </c>
      <c r="C6" s="1" t="s">
        <v>214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10</v>
      </c>
      <c r="B1" s="1" t="s">
        <v>1</v>
      </c>
      <c r="C1" s="1" t="s">
        <v>2</v>
      </c>
      <c r="D1" s="1" t="s">
        <v>11</v>
      </c>
      <c r="E1" s="1" t="s">
        <v>4</v>
      </c>
      <c r="F1" s="1" t="s">
        <v>5</v>
      </c>
    </row>
    <row r="2">
      <c r="A2" s="2">
        <v>41699.0</v>
      </c>
      <c r="B2" s="1">
        <v>2951952.0</v>
      </c>
      <c r="C2" s="1">
        <v>15.0</v>
      </c>
      <c r="D2" s="4">
        <v>110.45</v>
      </c>
      <c r="E2" s="5">
        <v>0.23</v>
      </c>
      <c r="F2" s="1" t="s">
        <v>7</v>
      </c>
    </row>
    <row r="3">
      <c r="A3" s="2">
        <v>41699.0</v>
      </c>
      <c r="B3" s="1">
        <v>2432871.0</v>
      </c>
      <c r="C3" s="1">
        <v>1.0</v>
      </c>
      <c r="D3" s="4">
        <v>68.2</v>
      </c>
      <c r="E3" s="5">
        <v>0.23</v>
      </c>
      <c r="F3" s="1" t="s">
        <v>6</v>
      </c>
    </row>
    <row r="4">
      <c r="A4" s="2">
        <v>41699.0</v>
      </c>
      <c r="B4" s="1">
        <v>2459276.0</v>
      </c>
      <c r="C4" s="1">
        <v>11.0</v>
      </c>
      <c r="D4" s="4">
        <v>35.99</v>
      </c>
      <c r="E4" s="5">
        <v>0.92</v>
      </c>
      <c r="F4" s="1" t="s">
        <v>7</v>
      </c>
    </row>
    <row r="5">
      <c r="A5" s="2">
        <v>41699.0</v>
      </c>
      <c r="B5" s="1">
        <v>2837913.0</v>
      </c>
      <c r="C5" s="1">
        <v>9.0</v>
      </c>
      <c r="D5" s="4">
        <v>24.99</v>
      </c>
      <c r="E5" s="5">
        <v>0.34</v>
      </c>
      <c r="F5" s="1" t="s">
        <v>7</v>
      </c>
    </row>
    <row r="6">
      <c r="A6" s="2">
        <v>41699.0</v>
      </c>
      <c r="B6" s="1">
        <v>9059970.0</v>
      </c>
      <c r="C6" s="1">
        <v>7.0</v>
      </c>
      <c r="D6" s="4">
        <v>18.99</v>
      </c>
      <c r="E6" s="5">
        <v>0.98</v>
      </c>
      <c r="F6" s="1" t="s">
        <v>8</v>
      </c>
    </row>
    <row r="7">
      <c r="A7" s="2">
        <v>41699.0</v>
      </c>
      <c r="B7" s="1">
        <v>3109445.0</v>
      </c>
      <c r="C7" s="1">
        <v>17.0</v>
      </c>
      <c r="D7" s="4">
        <v>12.94</v>
      </c>
      <c r="E7" s="5">
        <v>0.79</v>
      </c>
      <c r="F7" s="1" t="s">
        <v>8</v>
      </c>
    </row>
    <row r="8">
      <c r="A8" s="2">
        <v>41699.0</v>
      </c>
      <c r="B8" s="3">
        <v>1.07E7</v>
      </c>
      <c r="C8" s="1">
        <v>7.0</v>
      </c>
      <c r="D8" s="4">
        <v>12.9</v>
      </c>
      <c r="E8" s="5">
        <v>0.34</v>
      </c>
      <c r="F8" s="1" t="s">
        <v>6</v>
      </c>
    </row>
    <row r="9">
      <c r="A9" s="2">
        <v>41700.0</v>
      </c>
      <c r="B9" s="1">
        <v>6651817.0</v>
      </c>
      <c r="C9" s="1">
        <v>5.0</v>
      </c>
      <c r="D9" s="4">
        <v>112.99</v>
      </c>
      <c r="E9" s="5">
        <v>0.23</v>
      </c>
      <c r="F9" s="1" t="s">
        <v>8</v>
      </c>
    </row>
    <row r="10">
      <c r="A10" s="2">
        <v>41700.0</v>
      </c>
      <c r="B10" s="3">
        <v>1.08E7</v>
      </c>
      <c r="C10" s="1">
        <v>15.0</v>
      </c>
      <c r="D10" s="4">
        <v>112.99</v>
      </c>
      <c r="E10" s="5">
        <v>0.91</v>
      </c>
      <c r="F10" s="1" t="s">
        <v>8</v>
      </c>
    </row>
    <row r="11">
      <c r="A11" s="2">
        <v>41700.0</v>
      </c>
      <c r="B11" s="1">
        <v>7914641.0</v>
      </c>
      <c r="C11" s="1">
        <v>5.0</v>
      </c>
      <c r="D11" s="4">
        <v>75.99</v>
      </c>
      <c r="E11" s="5">
        <v>0.34</v>
      </c>
      <c r="F11" s="1" t="s">
        <v>8</v>
      </c>
    </row>
    <row r="12">
      <c r="A12" s="2">
        <v>41700.0</v>
      </c>
      <c r="B12" s="1">
        <v>8367897.0</v>
      </c>
      <c r="C12" s="1">
        <v>3.0</v>
      </c>
      <c r="D12" s="4">
        <v>75.95</v>
      </c>
      <c r="E12" s="5">
        <v>0.23</v>
      </c>
      <c r="F12" s="1" t="s">
        <v>6</v>
      </c>
    </row>
    <row r="13">
      <c r="A13" s="2">
        <v>41700.0</v>
      </c>
      <c r="B13" s="1">
        <v>4632228.0</v>
      </c>
      <c r="C13" s="1">
        <v>13.0</v>
      </c>
      <c r="D13" s="4">
        <v>68.2</v>
      </c>
      <c r="E13" s="5">
        <v>0.06</v>
      </c>
      <c r="F13" s="1" t="s">
        <v>6</v>
      </c>
    </row>
    <row r="14">
      <c r="A14" s="2">
        <v>41702.0</v>
      </c>
      <c r="B14" s="1">
        <v>4455103.0</v>
      </c>
      <c r="C14" s="1">
        <v>1.0</v>
      </c>
      <c r="D14" s="4">
        <v>28.3</v>
      </c>
      <c r="E14" s="5">
        <v>0.34</v>
      </c>
      <c r="F14" s="1" t="s">
        <v>6</v>
      </c>
    </row>
    <row r="15">
      <c r="A15" s="2">
        <v>41702.0</v>
      </c>
      <c r="B15" s="1">
        <v>6534637.0</v>
      </c>
      <c r="C15" s="1">
        <v>1.0</v>
      </c>
      <c r="D15" s="4">
        <v>12.94</v>
      </c>
      <c r="E15" s="5">
        <v>0.08</v>
      </c>
      <c r="F15" s="1" t="s">
        <v>6</v>
      </c>
    </row>
    <row r="16">
      <c r="A16" s="2">
        <v>41702.0</v>
      </c>
      <c r="B16" s="1">
        <v>6850283.0</v>
      </c>
      <c r="C16" s="1">
        <v>11.0</v>
      </c>
      <c r="D16" s="4">
        <v>12.94</v>
      </c>
      <c r="E16" s="5">
        <v>0.76</v>
      </c>
      <c r="F16" s="1" t="s">
        <v>8</v>
      </c>
    </row>
    <row r="17">
      <c r="A17" s="2">
        <v>41702.0</v>
      </c>
      <c r="B17" s="1">
        <v>6198396.0</v>
      </c>
      <c r="C17" s="1">
        <v>1.0</v>
      </c>
      <c r="D17" s="4">
        <v>12.75</v>
      </c>
      <c r="E17" s="5">
        <v>0.23</v>
      </c>
      <c r="F17" s="1" t="s">
        <v>7</v>
      </c>
    </row>
    <row r="18">
      <c r="A18" s="2">
        <v>41703.0</v>
      </c>
      <c r="B18" s="1">
        <v>3573155.0</v>
      </c>
      <c r="C18" s="1">
        <v>5.0</v>
      </c>
      <c r="D18" s="4">
        <v>35.99</v>
      </c>
      <c r="E18" s="5">
        <v>0.76</v>
      </c>
      <c r="F18" s="1" t="s">
        <v>7</v>
      </c>
    </row>
    <row r="19">
      <c r="A19" s="2">
        <v>41703.0</v>
      </c>
      <c r="B19" s="1">
        <v>1331839.0</v>
      </c>
      <c r="C19" s="1">
        <v>1.0</v>
      </c>
      <c r="D19" s="4">
        <v>12.94</v>
      </c>
      <c r="E19" s="5">
        <v>0.3</v>
      </c>
      <c r="F19" s="1" t="s">
        <v>8</v>
      </c>
    </row>
    <row r="20">
      <c r="A20" s="2">
        <v>41710.0</v>
      </c>
      <c r="B20" s="3">
        <v>1.01E7</v>
      </c>
      <c r="C20" s="1">
        <v>11.0</v>
      </c>
      <c r="D20" s="4">
        <v>68.2</v>
      </c>
      <c r="E20" s="5">
        <v>0.23</v>
      </c>
      <c r="F20" s="1" t="s">
        <v>6</v>
      </c>
    </row>
    <row r="21">
      <c r="A21" s="2">
        <v>41719.0</v>
      </c>
      <c r="B21" s="1">
        <v>6037966.0</v>
      </c>
      <c r="C21" s="1">
        <v>5.0</v>
      </c>
      <c r="D21" s="4">
        <v>18.99</v>
      </c>
      <c r="E21" s="5">
        <v>0.23</v>
      </c>
      <c r="F21" s="1" t="s">
        <v>6</v>
      </c>
    </row>
    <row r="22">
      <c r="A22" s="2">
        <v>41720.0</v>
      </c>
      <c r="B22" s="1">
        <v>7449603.0</v>
      </c>
      <c r="C22" s="1">
        <v>13.0</v>
      </c>
      <c r="D22" s="4">
        <v>35.99</v>
      </c>
      <c r="E22" s="5">
        <v>0.3</v>
      </c>
      <c r="F22" s="1" t="s">
        <v>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A1" t="s">
        <v>217</v>
      </c>
      <c r="B1" t="s">
        <v>5</v>
      </c>
    </row>
    <row r="2">
      <c r="A2" t="s">
        <v>10</v>
      </c>
      <c r="C2" t="s">
        <v>6</v>
      </c>
      <c r="D2" t="s">
        <v>7</v>
      </c>
      <c r="E2" t="s">
        <v>8</v>
      </c>
      <c r="F2" t="s">
        <v>218</v>
      </c>
    </row>
    <row r="3">
      <c r="B3">
        <v>0.0</v>
      </c>
      <c r="F3">
        <v>0.0</v>
      </c>
    </row>
    <row r="4">
      <c r="A4" s="16">
        <v>41699.0</v>
      </c>
      <c r="C4">
        <v>8.0</v>
      </c>
      <c r="D4">
        <v>35.0</v>
      </c>
      <c r="E4">
        <v>24.0</v>
      </c>
      <c r="F4">
        <v>67.0</v>
      </c>
    </row>
    <row r="5">
      <c r="A5" s="16">
        <v>41700.0</v>
      </c>
      <c r="C5">
        <v>16.0</v>
      </c>
      <c r="E5">
        <v>25.0</v>
      </c>
      <c r="F5">
        <v>41.0</v>
      </c>
    </row>
    <row r="6">
      <c r="A6" s="16">
        <v>41702.0</v>
      </c>
      <c r="C6">
        <v>2.0</v>
      </c>
      <c r="D6">
        <v>1.0</v>
      </c>
      <c r="E6">
        <v>11.0</v>
      </c>
      <c r="F6">
        <v>14.0</v>
      </c>
    </row>
    <row r="7">
      <c r="A7" s="16">
        <v>41703.0</v>
      </c>
      <c r="D7">
        <v>5.0</v>
      </c>
      <c r="E7">
        <v>1.0</v>
      </c>
      <c r="F7">
        <v>6.0</v>
      </c>
    </row>
    <row r="8">
      <c r="A8" s="16">
        <v>41710.0</v>
      </c>
      <c r="C8">
        <v>11.0</v>
      </c>
      <c r="F8">
        <v>11.0</v>
      </c>
    </row>
    <row r="9">
      <c r="A9" s="16">
        <v>41719.0</v>
      </c>
      <c r="C9">
        <v>5.0</v>
      </c>
      <c r="F9">
        <v>5.0</v>
      </c>
    </row>
    <row r="10">
      <c r="A10" s="16">
        <v>41720.0</v>
      </c>
      <c r="E10">
        <v>13.0</v>
      </c>
      <c r="F10">
        <v>13.0</v>
      </c>
    </row>
    <row r="11">
      <c r="A11" t="s">
        <v>218</v>
      </c>
      <c r="B11">
        <v>0.0</v>
      </c>
      <c r="C11">
        <v>42.0</v>
      </c>
      <c r="D11">
        <v>41.0</v>
      </c>
      <c r="E11">
        <v>74.0</v>
      </c>
      <c r="F11">
        <v>157.0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215</v>
      </c>
      <c r="B1" s="1" t="s">
        <v>216</v>
      </c>
    </row>
    <row r="2">
      <c r="A2" s="1">
        <v>12.0</v>
      </c>
      <c r="B2" s="1">
        <v>180.0</v>
      </c>
    </row>
    <row r="3">
      <c r="A3" s="1">
        <v>13.0</v>
      </c>
      <c r="B3" s="1">
        <v>200.0</v>
      </c>
    </row>
    <row r="4">
      <c r="A4" s="1">
        <v>14.0</v>
      </c>
      <c r="B4" s="1">
        <v>220.0</v>
      </c>
    </row>
    <row r="5">
      <c r="A5" s="1">
        <v>15.0</v>
      </c>
      <c r="B5" s="1">
        <v>240.0</v>
      </c>
    </row>
    <row r="6">
      <c r="A6" s="1">
        <v>16.0</v>
      </c>
      <c r="B6" s="1">
        <v>250.0</v>
      </c>
    </row>
    <row r="7">
      <c r="A7" s="1">
        <v>18.0</v>
      </c>
      <c r="B7" s="1">
        <v>275.0</v>
      </c>
    </row>
    <row r="8">
      <c r="A8" s="1">
        <v>20.0</v>
      </c>
      <c r="B8" s="1">
        <v>300.0</v>
      </c>
    </row>
    <row r="9">
      <c r="A9" s="1">
        <v>22.0</v>
      </c>
      <c r="B9" s="1">
        <v>325.0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10</v>
      </c>
      <c r="B1" s="1" t="s">
        <v>1</v>
      </c>
      <c r="C1" s="1" t="s">
        <v>2</v>
      </c>
      <c r="D1" s="1" t="s">
        <v>11</v>
      </c>
      <c r="E1" s="1" t="s">
        <v>4</v>
      </c>
      <c r="F1" s="1" t="s">
        <v>5</v>
      </c>
    </row>
    <row r="2">
      <c r="A2" s="2">
        <v>41699.0</v>
      </c>
      <c r="B2" s="1">
        <v>2951952.0</v>
      </c>
      <c r="C2" s="1">
        <v>15.0</v>
      </c>
      <c r="D2" s="4">
        <v>110.45</v>
      </c>
      <c r="E2" s="5">
        <v>0.23</v>
      </c>
      <c r="F2" s="1" t="s">
        <v>7</v>
      </c>
    </row>
    <row r="3">
      <c r="A3" s="2">
        <v>41699.0</v>
      </c>
      <c r="B3" s="1">
        <v>2432871.0</v>
      </c>
      <c r="C3" s="1">
        <v>1.0</v>
      </c>
      <c r="D3" s="4">
        <v>68.2</v>
      </c>
      <c r="E3" s="5">
        <v>0.23</v>
      </c>
      <c r="F3" s="1" t="s">
        <v>6</v>
      </c>
    </row>
    <row r="4">
      <c r="A4" s="2">
        <v>41699.0</v>
      </c>
      <c r="B4" s="1">
        <v>2459276.0</v>
      </c>
      <c r="C4" s="1">
        <v>11.0</v>
      </c>
      <c r="D4" s="4">
        <v>35.99</v>
      </c>
      <c r="E4" s="5">
        <v>0.92</v>
      </c>
      <c r="F4" s="1" t="s">
        <v>7</v>
      </c>
    </row>
    <row r="5">
      <c r="A5" s="2">
        <v>41699.0</v>
      </c>
      <c r="B5" s="1">
        <v>2837913.0</v>
      </c>
      <c r="C5" s="1">
        <v>9.0</v>
      </c>
      <c r="D5" s="4">
        <v>24.99</v>
      </c>
      <c r="E5" s="5">
        <v>0.34</v>
      </c>
      <c r="F5" s="1" t="s">
        <v>7</v>
      </c>
    </row>
    <row r="6">
      <c r="A6" s="2">
        <v>41699.0</v>
      </c>
      <c r="B6" s="1">
        <v>9059970.0</v>
      </c>
      <c r="C6" s="1">
        <v>7.0</v>
      </c>
      <c r="D6" s="4">
        <v>18.99</v>
      </c>
      <c r="E6" s="5">
        <v>0.98</v>
      </c>
      <c r="F6" s="1" t="s">
        <v>8</v>
      </c>
    </row>
    <row r="7">
      <c r="A7" s="2">
        <v>41699.0</v>
      </c>
      <c r="B7" s="1">
        <v>3109445.0</v>
      </c>
      <c r="C7" s="1">
        <v>17.0</v>
      </c>
      <c r="D7" s="4">
        <v>12.94</v>
      </c>
      <c r="E7" s="5">
        <v>0.79</v>
      </c>
      <c r="F7" s="1" t="s">
        <v>8</v>
      </c>
    </row>
    <row r="8">
      <c r="A8" s="2">
        <v>41699.0</v>
      </c>
      <c r="B8" s="3">
        <v>1.07E7</v>
      </c>
      <c r="C8" s="1">
        <v>7.0</v>
      </c>
      <c r="D8" s="4">
        <v>12.9</v>
      </c>
      <c r="E8" s="5">
        <v>0.34</v>
      </c>
      <c r="F8" s="1" t="s">
        <v>6</v>
      </c>
    </row>
    <row r="9">
      <c r="A9" s="2">
        <v>41700.0</v>
      </c>
      <c r="B9" s="1">
        <v>6651817.0</v>
      </c>
      <c r="C9" s="1">
        <v>5.0</v>
      </c>
      <c r="D9" s="4">
        <v>112.99</v>
      </c>
      <c r="E9" s="5">
        <v>0.23</v>
      </c>
      <c r="F9" s="1" t="s">
        <v>8</v>
      </c>
    </row>
    <row r="10">
      <c r="A10" s="2">
        <v>41700.0</v>
      </c>
      <c r="B10" s="3">
        <v>1.08E7</v>
      </c>
      <c r="C10" s="1">
        <v>15.0</v>
      </c>
      <c r="D10" s="4">
        <v>112.99</v>
      </c>
      <c r="E10" s="5">
        <v>0.91</v>
      </c>
      <c r="F10" s="1" t="s">
        <v>8</v>
      </c>
    </row>
    <row r="11">
      <c r="A11" s="2">
        <v>41700.0</v>
      </c>
      <c r="B11" s="1">
        <v>7914641.0</v>
      </c>
      <c r="C11" s="1">
        <v>5.0</v>
      </c>
      <c r="D11" s="4">
        <v>75.99</v>
      </c>
      <c r="E11" s="5">
        <v>0.34</v>
      </c>
      <c r="F11" s="1" t="s">
        <v>8</v>
      </c>
    </row>
    <row r="12">
      <c r="A12" s="2">
        <v>41700.0</v>
      </c>
      <c r="B12" s="1">
        <v>8367897.0</v>
      </c>
      <c r="C12" s="1">
        <v>3.0</v>
      </c>
      <c r="D12" s="4">
        <v>75.95</v>
      </c>
      <c r="E12" s="5">
        <v>0.23</v>
      </c>
      <c r="F12" s="1" t="s">
        <v>6</v>
      </c>
    </row>
    <row r="13">
      <c r="A13" s="2">
        <v>41700.0</v>
      </c>
      <c r="B13" s="1">
        <v>4632228.0</v>
      </c>
      <c r="C13" s="1">
        <v>13.0</v>
      </c>
      <c r="D13" s="4">
        <v>68.2</v>
      </c>
      <c r="E13" s="5">
        <v>0.06</v>
      </c>
      <c r="F13" s="1" t="s">
        <v>6</v>
      </c>
    </row>
    <row r="14">
      <c r="A14" s="2">
        <v>41702.0</v>
      </c>
      <c r="B14" s="1">
        <v>4455103.0</v>
      </c>
      <c r="C14" s="1">
        <v>1.0</v>
      </c>
      <c r="D14" s="1" t="s">
        <v>12</v>
      </c>
      <c r="E14" s="5">
        <v>0.34</v>
      </c>
      <c r="F14" s="1" t="s">
        <v>6</v>
      </c>
    </row>
    <row r="15">
      <c r="A15" s="2">
        <v>41702.0</v>
      </c>
      <c r="B15" s="1">
        <v>6534637.0</v>
      </c>
      <c r="C15" s="1">
        <v>1.0</v>
      </c>
      <c r="D15" s="4">
        <v>12.94</v>
      </c>
      <c r="E15" s="5">
        <v>0.08</v>
      </c>
      <c r="F15" s="1" t="s">
        <v>6</v>
      </c>
    </row>
    <row r="16">
      <c r="A16" s="2">
        <v>41702.0</v>
      </c>
      <c r="B16" s="1">
        <v>6850283.0</v>
      </c>
      <c r="C16" s="1">
        <v>11.0</v>
      </c>
      <c r="D16" s="4">
        <v>12.94</v>
      </c>
      <c r="E16" s="5">
        <v>0.76</v>
      </c>
      <c r="F16" s="1" t="s">
        <v>8</v>
      </c>
    </row>
    <row r="17">
      <c r="A17" s="2">
        <v>41702.0</v>
      </c>
      <c r="B17" s="1">
        <v>6198396.0</v>
      </c>
      <c r="C17" s="1">
        <v>1.0</v>
      </c>
      <c r="D17" s="4">
        <v>12.75</v>
      </c>
      <c r="E17" s="5">
        <v>0.23</v>
      </c>
      <c r="F17" s="1" t="s">
        <v>7</v>
      </c>
    </row>
    <row r="18">
      <c r="A18" s="2">
        <v>41703.0</v>
      </c>
      <c r="B18" s="1">
        <v>3573155.0</v>
      </c>
      <c r="C18" s="1">
        <v>5.0</v>
      </c>
      <c r="D18" s="4">
        <v>35.99</v>
      </c>
      <c r="E18" s="5">
        <v>0.76</v>
      </c>
      <c r="F18" s="1" t="s">
        <v>7</v>
      </c>
    </row>
    <row r="19">
      <c r="A19" s="2">
        <v>41703.0</v>
      </c>
      <c r="B19" s="1">
        <v>1331839.0</v>
      </c>
      <c r="C19" s="1">
        <v>1.0</v>
      </c>
      <c r="D19" s="4">
        <v>12.94</v>
      </c>
      <c r="E19" s="5">
        <v>0.3</v>
      </c>
      <c r="F19" s="1" t="s">
        <v>8</v>
      </c>
    </row>
    <row r="20">
      <c r="A20" s="2">
        <v>41710.0</v>
      </c>
      <c r="B20" s="3">
        <v>1.01E7</v>
      </c>
      <c r="C20" s="1">
        <v>11.0</v>
      </c>
      <c r="D20" s="4">
        <v>68.2</v>
      </c>
      <c r="E20" s="5">
        <v>0.23</v>
      </c>
      <c r="F20" s="1" t="s">
        <v>6</v>
      </c>
    </row>
    <row r="21">
      <c r="A21" s="2">
        <v>41719.0</v>
      </c>
      <c r="B21" s="1">
        <v>6037966.0</v>
      </c>
      <c r="C21" s="1">
        <v>5.0</v>
      </c>
      <c r="D21" s="4">
        <v>18.99</v>
      </c>
      <c r="E21" s="5">
        <v>0.23</v>
      </c>
      <c r="F21" s="1" t="s">
        <v>6</v>
      </c>
    </row>
    <row r="22">
      <c r="A22" s="2">
        <v>41720.0</v>
      </c>
      <c r="B22" s="1">
        <v>7449603.0</v>
      </c>
      <c r="C22" s="1">
        <v>13.0</v>
      </c>
      <c r="D22" s="4">
        <v>35.99</v>
      </c>
      <c r="E22" s="5">
        <v>0.3</v>
      </c>
      <c r="F22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sheetData>
    <row r="1">
      <c r="A1" s="1" t="s">
        <v>13</v>
      </c>
    </row>
    <row r="3">
      <c r="A3" s="1" t="s">
        <v>14</v>
      </c>
      <c r="B3" s="1" t="s">
        <v>15</v>
      </c>
      <c r="C3" s="1" t="s">
        <v>16</v>
      </c>
    </row>
    <row r="4">
      <c r="A4" s="1" t="s">
        <v>17</v>
      </c>
      <c r="B4" s="1" t="s">
        <v>18</v>
      </c>
      <c r="C4" s="1">
        <v>3.55</v>
      </c>
    </row>
    <row r="5">
      <c r="A5" s="1" t="s">
        <v>17</v>
      </c>
      <c r="B5" s="1" t="s">
        <v>19</v>
      </c>
      <c r="C5" s="1">
        <v>3.99</v>
      </c>
    </row>
    <row r="6">
      <c r="A6" s="1" t="s">
        <v>20</v>
      </c>
      <c r="B6" s="1" t="s">
        <v>21</v>
      </c>
      <c r="C6" s="1">
        <v>4.23</v>
      </c>
    </row>
    <row r="7">
      <c r="A7" s="1" t="s">
        <v>22</v>
      </c>
      <c r="B7" s="1" t="s">
        <v>23</v>
      </c>
      <c r="C7" s="1">
        <v>3.81</v>
      </c>
    </row>
    <row r="8">
      <c r="A8" s="1" t="s">
        <v>22</v>
      </c>
      <c r="B8" s="1" t="s">
        <v>24</v>
      </c>
      <c r="C8" s="1">
        <v>4.69</v>
      </c>
    </row>
    <row r="9">
      <c r="A9" s="1" t="s">
        <v>25</v>
      </c>
      <c r="B9" s="1" t="s">
        <v>26</v>
      </c>
      <c r="C9" s="1">
        <v>6.36</v>
      </c>
    </row>
    <row r="10">
      <c r="A10" s="1" t="s">
        <v>25</v>
      </c>
      <c r="B10" s="1" t="s">
        <v>27</v>
      </c>
      <c r="C10" s="1">
        <v>6.57</v>
      </c>
    </row>
    <row r="11">
      <c r="A11" s="1" t="s">
        <v>25</v>
      </c>
      <c r="B11" s="1" t="s">
        <v>28</v>
      </c>
      <c r="C11" s="1">
        <v>6.58</v>
      </c>
    </row>
    <row r="12">
      <c r="A12" s="1" t="s">
        <v>29</v>
      </c>
      <c r="B12" s="1" t="s">
        <v>30</v>
      </c>
      <c r="C12" s="1">
        <v>4.77</v>
      </c>
    </row>
    <row r="13">
      <c r="A13" s="1" t="s">
        <v>29</v>
      </c>
      <c r="B13" s="1" t="s">
        <v>31</v>
      </c>
      <c r="C13" s="1">
        <v>5.1</v>
      </c>
    </row>
    <row r="14">
      <c r="A14" s="1" t="s">
        <v>29</v>
      </c>
      <c r="B14" s="1" t="s">
        <v>32</v>
      </c>
      <c r="C14" s="1">
        <v>5.38</v>
      </c>
    </row>
    <row r="15">
      <c r="A15" s="1" t="s">
        <v>29</v>
      </c>
      <c r="B15" s="1" t="s">
        <v>33</v>
      </c>
      <c r="C15" s="1">
        <v>5.6</v>
      </c>
    </row>
    <row r="16">
      <c r="A16" s="1" t="s">
        <v>29</v>
      </c>
      <c r="B16" s="1" t="s">
        <v>34</v>
      </c>
      <c r="C16" s="1">
        <v>5.62</v>
      </c>
    </row>
    <row r="17">
      <c r="A17" s="1" t="s">
        <v>29</v>
      </c>
      <c r="B17" s="1" t="s">
        <v>35</v>
      </c>
      <c r="C17" s="1">
        <v>5.87</v>
      </c>
    </row>
    <row r="18">
      <c r="A18" s="1" t="s">
        <v>29</v>
      </c>
      <c r="B18" s="1" t="s">
        <v>36</v>
      </c>
      <c r="C18" s="1">
        <v>5.94</v>
      </c>
    </row>
    <row r="19">
      <c r="A19" s="1" t="s">
        <v>29</v>
      </c>
      <c r="B19" s="1" t="s">
        <v>37</v>
      </c>
      <c r="C19" s="1">
        <v>7.66</v>
      </c>
    </row>
    <row r="20">
      <c r="A20" s="1" t="s">
        <v>38</v>
      </c>
      <c r="B20" s="1" t="s">
        <v>39</v>
      </c>
      <c r="C20" s="1">
        <v>4.87</v>
      </c>
    </row>
    <row r="21">
      <c r="A21" s="1" t="s">
        <v>38</v>
      </c>
      <c r="B21" s="1" t="s">
        <v>40</v>
      </c>
      <c r="C21" s="1">
        <v>5.08</v>
      </c>
    </row>
    <row r="22">
      <c r="A22" s="1" t="s">
        <v>38</v>
      </c>
      <c r="B22" s="1" t="s">
        <v>41</v>
      </c>
      <c r="C22" s="1">
        <v>5.69</v>
      </c>
    </row>
    <row r="23">
      <c r="A23" s="1" t="s">
        <v>38</v>
      </c>
      <c r="B23" s="1" t="s">
        <v>42</v>
      </c>
      <c r="C23" s="1">
        <v>5.85</v>
      </c>
    </row>
    <row r="24">
      <c r="A24" s="1" t="s">
        <v>43</v>
      </c>
      <c r="B24" s="1" t="s">
        <v>44</v>
      </c>
      <c r="C24" s="1">
        <v>4.23</v>
      </c>
    </row>
    <row r="25">
      <c r="A25" s="1" t="s">
        <v>45</v>
      </c>
      <c r="B25" s="1" t="s">
        <v>46</v>
      </c>
      <c r="C25" s="1">
        <v>5.27</v>
      </c>
    </row>
    <row r="26">
      <c r="A26" s="1" t="s">
        <v>45</v>
      </c>
      <c r="B26" s="1" t="s">
        <v>47</v>
      </c>
      <c r="C26" s="1">
        <v>5.49</v>
      </c>
    </row>
    <row r="27">
      <c r="A27" s="1" t="s">
        <v>45</v>
      </c>
      <c r="B27" s="1" t="s">
        <v>48</v>
      </c>
      <c r="C27" s="1">
        <v>5.62</v>
      </c>
    </row>
    <row r="28">
      <c r="A28" s="1" t="s">
        <v>45</v>
      </c>
      <c r="B28" s="1" t="s">
        <v>49</v>
      </c>
      <c r="C28" s="1">
        <v>5.67</v>
      </c>
    </row>
    <row r="29">
      <c r="A29" s="1" t="s">
        <v>50</v>
      </c>
      <c r="B29" s="1" t="s">
        <v>51</v>
      </c>
      <c r="C29" s="1">
        <v>4.74</v>
      </c>
    </row>
    <row r="30">
      <c r="A30" s="1" t="s">
        <v>50</v>
      </c>
      <c r="B30" s="1" t="s">
        <v>52</v>
      </c>
      <c r="C30" s="1">
        <v>4.99</v>
      </c>
    </row>
    <row r="31">
      <c r="A31" s="1" t="s">
        <v>53</v>
      </c>
      <c r="B31" s="1" t="s">
        <v>54</v>
      </c>
      <c r="C31" s="1">
        <v>6.02</v>
      </c>
    </row>
    <row r="32">
      <c r="A32" s="1" t="s">
        <v>55</v>
      </c>
      <c r="B32" s="1" t="s">
        <v>56</v>
      </c>
      <c r="C32" s="1">
        <v>4.4</v>
      </c>
    </row>
    <row r="33">
      <c r="A33" s="1" t="s">
        <v>57</v>
      </c>
      <c r="B33" s="1" t="s">
        <v>58</v>
      </c>
      <c r="C33" s="1">
        <v>4.7</v>
      </c>
    </row>
    <row r="34">
      <c r="A34" s="1" t="s">
        <v>57</v>
      </c>
      <c r="B34" s="1" t="s">
        <v>59</v>
      </c>
      <c r="C34" s="1">
        <v>4.92</v>
      </c>
    </row>
    <row r="35">
      <c r="A35" s="1" t="s">
        <v>60</v>
      </c>
      <c r="B35" s="1" t="s">
        <v>61</v>
      </c>
      <c r="C35" s="1">
        <v>3.14</v>
      </c>
    </row>
    <row r="36">
      <c r="A36" s="1" t="s">
        <v>62</v>
      </c>
      <c r="B36" s="1" t="s">
        <v>63</v>
      </c>
      <c r="C36" s="1">
        <v>4.21</v>
      </c>
    </row>
    <row r="37">
      <c r="A37" s="1" t="s">
        <v>64</v>
      </c>
      <c r="B37" s="1" t="s">
        <v>65</v>
      </c>
      <c r="C37" s="1">
        <v>4.57</v>
      </c>
    </row>
    <row r="38">
      <c r="A38" s="1" t="s">
        <v>64</v>
      </c>
      <c r="B38" s="1" t="s">
        <v>66</v>
      </c>
      <c r="C38" s="1">
        <v>5.79</v>
      </c>
    </row>
    <row r="39">
      <c r="A39" s="1" t="s">
        <v>67</v>
      </c>
      <c r="B39" s="1" t="s">
        <v>68</v>
      </c>
      <c r="C39" s="1">
        <v>4.94</v>
      </c>
    </row>
    <row r="40">
      <c r="A40" s="1" t="s">
        <v>69</v>
      </c>
      <c r="B40" s="1" t="s">
        <v>70</v>
      </c>
      <c r="C40" s="1">
        <v>4.63</v>
      </c>
    </row>
    <row r="41">
      <c r="A41" s="1" t="s">
        <v>69</v>
      </c>
      <c r="B41" s="1" t="s">
        <v>71</v>
      </c>
      <c r="C41" s="1">
        <v>4.92</v>
      </c>
    </row>
    <row r="42">
      <c r="A42" s="1" t="s">
        <v>69</v>
      </c>
      <c r="B42" s="1" t="s">
        <v>72</v>
      </c>
      <c r="C42" s="1">
        <v>4.93</v>
      </c>
    </row>
    <row r="43">
      <c r="A43" s="1" t="s">
        <v>73</v>
      </c>
      <c r="B43" s="1" t="s">
        <v>74</v>
      </c>
      <c r="C43" s="1">
        <v>3.79</v>
      </c>
    </row>
    <row r="44">
      <c r="A44" s="1" t="s">
        <v>73</v>
      </c>
      <c r="B44" s="1" t="s">
        <v>75</v>
      </c>
      <c r="C44" s="1">
        <v>3.84</v>
      </c>
    </row>
    <row r="45">
      <c r="A45" s="1" t="s">
        <v>73</v>
      </c>
      <c r="B45" s="1" t="s">
        <v>76</v>
      </c>
      <c r="C45" s="1">
        <v>3.99</v>
      </c>
    </row>
    <row r="46">
      <c r="A46" s="1" t="s">
        <v>73</v>
      </c>
      <c r="B46" s="1" t="s">
        <v>77</v>
      </c>
      <c r="C46" s="1">
        <v>4.05</v>
      </c>
    </row>
    <row r="47">
      <c r="A47" s="1" t="s">
        <v>73</v>
      </c>
      <c r="B47" s="1" t="s">
        <v>78</v>
      </c>
      <c r="C47" s="1">
        <v>4.1</v>
      </c>
    </row>
    <row r="48">
      <c r="A48" s="1" t="s">
        <v>79</v>
      </c>
      <c r="B48" s="1" t="s">
        <v>80</v>
      </c>
      <c r="C48" s="1">
        <v>4.47</v>
      </c>
    </row>
    <row r="49">
      <c r="A49" s="1" t="s">
        <v>81</v>
      </c>
      <c r="B49" s="1" t="s">
        <v>82</v>
      </c>
      <c r="C49" s="1">
        <v>4.19</v>
      </c>
    </row>
    <row r="50">
      <c r="A50" s="1" t="s">
        <v>81</v>
      </c>
      <c r="B50" s="1" t="s">
        <v>83</v>
      </c>
      <c r="C50" s="1">
        <v>4.51</v>
      </c>
    </row>
    <row r="51">
      <c r="A51" s="1" t="s">
        <v>84</v>
      </c>
      <c r="B51" s="1" t="s">
        <v>85</v>
      </c>
      <c r="C51" s="1">
        <v>4.0</v>
      </c>
    </row>
    <row r="52">
      <c r="A52" s="1" t="s">
        <v>84</v>
      </c>
      <c r="B52" s="1" t="s">
        <v>86</v>
      </c>
      <c r="C52" s="1">
        <v>4.2</v>
      </c>
    </row>
    <row r="53">
      <c r="A53" s="1" t="s">
        <v>87</v>
      </c>
      <c r="B53" s="1" t="s">
        <v>88</v>
      </c>
      <c r="C53" s="1">
        <v>4.53</v>
      </c>
    </row>
    <row r="54">
      <c r="A54" s="1" t="s">
        <v>89</v>
      </c>
      <c r="B54" s="1" t="s">
        <v>90</v>
      </c>
      <c r="C54" s="1">
        <v>4.38</v>
      </c>
    </row>
    <row r="55">
      <c r="A55" s="1" t="s">
        <v>89</v>
      </c>
      <c r="B55" s="1" t="s">
        <v>91</v>
      </c>
      <c r="C55" s="1">
        <v>4.73</v>
      </c>
    </row>
    <row r="56">
      <c r="A56" s="1" t="s">
        <v>92</v>
      </c>
      <c r="B56" s="1" t="s">
        <v>93</v>
      </c>
      <c r="C56" s="1">
        <v>4.43</v>
      </c>
    </row>
    <row r="57">
      <c r="A57" s="1" t="s">
        <v>94</v>
      </c>
      <c r="B57" s="1" t="s">
        <v>95</v>
      </c>
      <c r="C57" s="1">
        <v>3.99</v>
      </c>
    </row>
    <row r="58">
      <c r="A58" s="1" t="s">
        <v>94</v>
      </c>
      <c r="B58" s="1" t="s">
        <v>96</v>
      </c>
      <c r="C58" s="1">
        <v>4.93</v>
      </c>
    </row>
    <row r="59">
      <c r="A59" s="1" t="s">
        <v>94</v>
      </c>
      <c r="B59" s="1" t="s">
        <v>97</v>
      </c>
      <c r="C59" s="1">
        <v>5.15</v>
      </c>
    </row>
    <row r="60">
      <c r="A60" s="1" t="s">
        <v>98</v>
      </c>
      <c r="B60" s="1" t="s">
        <v>99</v>
      </c>
      <c r="C60" s="1">
        <v>4.79</v>
      </c>
    </row>
    <row r="61">
      <c r="A61" s="1" t="s">
        <v>98</v>
      </c>
      <c r="B61" s="1" t="s">
        <v>100</v>
      </c>
      <c r="C61" s="1">
        <v>4.9</v>
      </c>
    </row>
    <row r="62">
      <c r="A62" s="1" t="s">
        <v>101</v>
      </c>
      <c r="B62" s="1" t="s">
        <v>102</v>
      </c>
      <c r="C62" s="1">
        <v>4.71</v>
      </c>
    </row>
    <row r="63">
      <c r="A63" s="1" t="s">
        <v>101</v>
      </c>
      <c r="B63" s="1" t="s">
        <v>103</v>
      </c>
      <c r="C63" s="1">
        <v>5.31</v>
      </c>
    </row>
    <row r="64">
      <c r="A64" s="1" t="s">
        <v>104</v>
      </c>
      <c r="B64" s="1" t="s">
        <v>105</v>
      </c>
      <c r="C64" s="1">
        <v>5.01</v>
      </c>
    </row>
    <row r="65">
      <c r="A65" s="1" t="s">
        <v>106</v>
      </c>
      <c r="B65" s="1" t="s">
        <v>107</v>
      </c>
      <c r="C65" s="1">
        <v>4.21</v>
      </c>
    </row>
    <row r="66">
      <c r="A66" s="1" t="s">
        <v>108</v>
      </c>
      <c r="B66" s="1" t="s">
        <v>109</v>
      </c>
      <c r="C66" s="1">
        <v>6.77</v>
      </c>
    </row>
    <row r="67">
      <c r="A67" s="1" t="s">
        <v>110</v>
      </c>
      <c r="B67" s="1" t="s">
        <v>111</v>
      </c>
      <c r="C67" s="1">
        <v>5.98</v>
      </c>
    </row>
    <row r="68">
      <c r="A68" s="1" t="s">
        <v>110</v>
      </c>
      <c r="B68" s="1" t="s">
        <v>112</v>
      </c>
      <c r="C68" s="1">
        <v>6.41</v>
      </c>
    </row>
    <row r="69">
      <c r="A69" s="1" t="s">
        <v>113</v>
      </c>
      <c r="B69" s="1" t="s">
        <v>114</v>
      </c>
      <c r="C69" s="1">
        <v>3.16</v>
      </c>
    </row>
    <row r="70">
      <c r="A70" s="1" t="s">
        <v>113</v>
      </c>
      <c r="B70" s="1" t="s">
        <v>115</v>
      </c>
      <c r="C70" s="1">
        <v>3.31</v>
      </c>
    </row>
    <row r="71">
      <c r="A71" s="1" t="s">
        <v>113</v>
      </c>
      <c r="B71" s="1" t="s">
        <v>116</v>
      </c>
      <c r="C71" s="1">
        <v>3.55</v>
      </c>
    </row>
    <row r="72">
      <c r="A72" s="1" t="s">
        <v>113</v>
      </c>
      <c r="B72" s="1" t="s">
        <v>117</v>
      </c>
      <c r="C72" s="1">
        <v>3.79</v>
      </c>
    </row>
    <row r="73">
      <c r="A73" s="1" t="s">
        <v>113</v>
      </c>
      <c r="B73" s="1" t="s">
        <v>118</v>
      </c>
      <c r="C73" s="1">
        <v>4.08</v>
      </c>
    </row>
    <row r="74">
      <c r="A74" s="1" t="s">
        <v>119</v>
      </c>
      <c r="B74" s="1" t="s">
        <v>120</v>
      </c>
      <c r="C74" s="1">
        <v>3.94</v>
      </c>
    </row>
    <row r="75">
      <c r="A75" s="1" t="s">
        <v>119</v>
      </c>
      <c r="B75" s="1" t="s">
        <v>121</v>
      </c>
      <c r="C75" s="1">
        <v>4.15</v>
      </c>
    </row>
    <row r="76">
      <c r="A76" s="1" t="s">
        <v>122</v>
      </c>
      <c r="B76" s="1" t="s">
        <v>123</v>
      </c>
      <c r="C76" s="1">
        <v>4.99</v>
      </c>
    </row>
    <row r="77">
      <c r="A77" s="1" t="s">
        <v>122</v>
      </c>
      <c r="B77" s="1" t="s">
        <v>124</v>
      </c>
      <c r="C77" s="1">
        <v>5.59</v>
      </c>
    </row>
    <row r="78">
      <c r="A78" s="1" t="s">
        <v>125</v>
      </c>
      <c r="B78" s="1" t="s">
        <v>126</v>
      </c>
      <c r="C78" s="1">
        <v>3.72</v>
      </c>
    </row>
    <row r="79">
      <c r="A79" s="1" t="s">
        <v>125</v>
      </c>
      <c r="B79" s="1" t="s">
        <v>127</v>
      </c>
      <c r="C79" s="1">
        <v>4.03</v>
      </c>
    </row>
    <row r="80">
      <c r="A80" s="1" t="s">
        <v>125</v>
      </c>
      <c r="B80" s="1" t="s">
        <v>128</v>
      </c>
      <c r="C80" s="1">
        <v>4.51</v>
      </c>
    </row>
    <row r="81">
      <c r="A81" s="1" t="s">
        <v>129</v>
      </c>
      <c r="B81" s="1" t="s">
        <v>130</v>
      </c>
      <c r="C81" s="1">
        <v>3.28</v>
      </c>
    </row>
    <row r="82">
      <c r="A82" s="1" t="s">
        <v>129</v>
      </c>
      <c r="B82" s="1" t="s">
        <v>131</v>
      </c>
      <c r="C82" s="1">
        <v>3.91</v>
      </c>
    </row>
    <row r="83">
      <c r="A83" s="1" t="s">
        <v>132</v>
      </c>
      <c r="B83" s="1" t="s">
        <v>133</v>
      </c>
      <c r="C83" s="1">
        <v>4.23</v>
      </c>
    </row>
    <row r="84">
      <c r="A84" s="1" t="s">
        <v>134</v>
      </c>
      <c r="B84" s="1" t="s">
        <v>135</v>
      </c>
      <c r="C84" s="1">
        <v>5.06</v>
      </c>
    </row>
    <row r="85">
      <c r="A85" s="1" t="s">
        <v>136</v>
      </c>
      <c r="B85" s="1" t="s">
        <v>137</v>
      </c>
      <c r="C85" s="1">
        <v>5.23</v>
      </c>
    </row>
    <row r="86">
      <c r="A86" s="1" t="s">
        <v>138</v>
      </c>
      <c r="B86" s="1" t="s">
        <v>139</v>
      </c>
      <c r="C86" s="1">
        <v>4.37</v>
      </c>
    </row>
    <row r="87">
      <c r="A87" s="1" t="s">
        <v>138</v>
      </c>
      <c r="B87" s="1" t="s">
        <v>140</v>
      </c>
      <c r="C87" s="1">
        <v>4.45</v>
      </c>
    </row>
    <row r="88">
      <c r="A88" s="1" t="s">
        <v>141</v>
      </c>
      <c r="B88" s="1" t="s">
        <v>142</v>
      </c>
      <c r="C88" s="1">
        <v>4.92</v>
      </c>
    </row>
    <row r="89">
      <c r="A89" s="1" t="s">
        <v>141</v>
      </c>
      <c r="B89" s="1" t="s">
        <v>143</v>
      </c>
      <c r="C89" s="1">
        <v>5.3</v>
      </c>
    </row>
    <row r="90">
      <c r="A90" s="1" t="s">
        <v>141</v>
      </c>
      <c r="B90" s="1" t="s">
        <v>144</v>
      </c>
      <c r="C90" s="1">
        <v>5.43</v>
      </c>
    </row>
    <row r="91">
      <c r="A91" s="1" t="s">
        <v>141</v>
      </c>
      <c r="B91" s="1" t="s">
        <v>145</v>
      </c>
      <c r="C91" s="1">
        <v>5.83</v>
      </c>
    </row>
    <row r="92">
      <c r="A92" s="1" t="s">
        <v>141</v>
      </c>
      <c r="B92" s="1" t="s">
        <v>146</v>
      </c>
      <c r="C92" s="1">
        <v>6.72</v>
      </c>
    </row>
    <row r="93">
      <c r="A93" s="1" t="s">
        <v>147</v>
      </c>
      <c r="B93" s="1" t="s">
        <v>148</v>
      </c>
      <c r="C93" s="1">
        <v>5.26</v>
      </c>
    </row>
    <row r="94">
      <c r="A94" s="1" t="s">
        <v>147</v>
      </c>
      <c r="B94" s="1" t="s">
        <v>149</v>
      </c>
      <c r="C94" s="1">
        <v>5.83</v>
      </c>
    </row>
    <row r="95">
      <c r="A95" s="1" t="s">
        <v>150</v>
      </c>
      <c r="B95" s="1" t="s">
        <v>151</v>
      </c>
      <c r="C95" s="1">
        <v>4.13</v>
      </c>
    </row>
    <row r="96">
      <c r="A96" s="1" t="s">
        <v>152</v>
      </c>
      <c r="B96" s="1" t="s">
        <v>153</v>
      </c>
      <c r="C96" s="1">
        <v>3.57</v>
      </c>
    </row>
    <row r="97">
      <c r="A97" s="1" t="s">
        <v>152</v>
      </c>
      <c r="B97" s="1" t="s">
        <v>154</v>
      </c>
      <c r="C97" s="1">
        <v>4.44</v>
      </c>
    </row>
    <row r="98">
      <c r="A98" s="1" t="s">
        <v>152</v>
      </c>
      <c r="B98" s="1" t="s">
        <v>155</v>
      </c>
      <c r="C98" s="1">
        <v>4.48</v>
      </c>
    </row>
    <row r="99">
      <c r="A99" s="1" t="s">
        <v>152</v>
      </c>
      <c r="B99" s="1" t="s">
        <v>156</v>
      </c>
      <c r="C99" s="1">
        <v>4.73</v>
      </c>
    </row>
    <row r="100">
      <c r="A100" s="1" t="s">
        <v>152</v>
      </c>
      <c r="B100" s="1" t="s">
        <v>157</v>
      </c>
      <c r="C100" s="1">
        <v>5.03</v>
      </c>
    </row>
    <row r="101">
      <c r="A101" s="1" t="s">
        <v>158</v>
      </c>
      <c r="B101" s="1" t="s">
        <v>159</v>
      </c>
      <c r="C101" s="1">
        <v>4.29</v>
      </c>
    </row>
    <row r="102">
      <c r="A102" s="1" t="s">
        <v>160</v>
      </c>
      <c r="B102" s="1" t="s">
        <v>161</v>
      </c>
      <c r="C102" s="1">
        <v>3.65</v>
      </c>
    </row>
    <row r="103">
      <c r="A103" s="1" t="s">
        <v>162</v>
      </c>
      <c r="B103" s="1" t="s">
        <v>163</v>
      </c>
      <c r="C103" s="1">
        <v>6.06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164</v>
      </c>
      <c r="B1" s="1" t="s">
        <v>165</v>
      </c>
    </row>
    <row r="2">
      <c r="A2" s="1">
        <v>12.875</v>
      </c>
      <c r="B2">
        <f>ROUND(A2,2)</f>
        <v>12.88</v>
      </c>
    </row>
    <row r="3">
      <c r="A3" s="1">
        <v>11.1</v>
      </c>
      <c r="B3">
        <f>roundup(A3)</f>
        <v>12</v>
      </c>
    </row>
    <row r="4">
      <c r="A4" s="1">
        <v>1160.0</v>
      </c>
      <c r="B4">
        <f>rounddown(A4)</f>
        <v>1160</v>
      </c>
    </row>
    <row r="5">
      <c r="A5" s="1">
        <v>11.6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7" t="s">
        <v>169</v>
      </c>
      <c r="B1" s="7"/>
    </row>
    <row r="2">
      <c r="A2" s="8"/>
      <c r="B2" s="8"/>
    </row>
    <row r="3" ht="16.5">
      <c r="A3" s="7" t="s">
        <v>170</v>
      </c>
      <c r="B3" s="7" t="s">
        <v>171</v>
      </c>
    </row>
    <row r="4" ht="16.5">
      <c r="A4" s="9">
        <v>2016.0</v>
      </c>
      <c r="B4" s="10">
        <v>1325000.0</v>
      </c>
    </row>
    <row r="5" ht="16.5">
      <c r="A5" s="9">
        <v>2017.0</v>
      </c>
      <c r="B5" s="10">
        <v>1749000.0</v>
      </c>
    </row>
    <row r="6" ht="16.5">
      <c r="A6" s="7" t="s">
        <v>172</v>
      </c>
      <c r="B6" s="8"/>
    </row>
    <row r="7" ht="16.5">
      <c r="A7" s="7" t="s">
        <v>173</v>
      </c>
      <c r="B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166</v>
      </c>
      <c r="B1" s="6">
        <v>0.07</v>
      </c>
    </row>
    <row r="2">
      <c r="A2" s="1" t="s">
        <v>167</v>
      </c>
      <c r="B2" s="4">
        <v>145000.0</v>
      </c>
      <c r="E2" s="1" t="s">
        <v>168</v>
      </c>
    </row>
    <row r="3">
      <c r="A3" s="1">
        <v>2017.0</v>
      </c>
      <c r="B3" s="4"/>
      <c r="D3" s="1">
        <v>2017.0</v>
      </c>
    </row>
    <row r="4">
      <c r="A4" s="1">
        <v>2018.0</v>
      </c>
      <c r="B4" s="4"/>
      <c r="D4" s="1">
        <v>2018.0</v>
      </c>
    </row>
    <row r="5">
      <c r="A5" s="1">
        <v>2019.0</v>
      </c>
      <c r="B5" s="4"/>
      <c r="D5" s="1">
        <v>2019.0</v>
      </c>
    </row>
    <row r="6">
      <c r="A6" s="1">
        <v>2020.0</v>
      </c>
      <c r="B6" s="4"/>
      <c r="D6" s="1">
        <v>2020.0</v>
      </c>
    </row>
    <row r="7">
      <c r="A7" s="1">
        <v>2021.0</v>
      </c>
      <c r="B7" s="4"/>
      <c r="D7" s="1">
        <v>2021.0</v>
      </c>
    </row>
    <row r="8">
      <c r="A8" s="1">
        <v>2022.0</v>
      </c>
      <c r="B8" s="4"/>
      <c r="D8" s="1">
        <v>2022.0</v>
      </c>
    </row>
    <row r="9">
      <c r="A9" s="1">
        <v>2023.0</v>
      </c>
      <c r="B9" s="4"/>
      <c r="D9" s="1">
        <v>2023.0</v>
      </c>
    </row>
    <row r="10">
      <c r="A10" s="1">
        <v>2024.0</v>
      </c>
      <c r="B10" s="4"/>
      <c r="D10" s="1">
        <v>2024.0</v>
      </c>
    </row>
    <row r="11">
      <c r="A11" s="1">
        <v>2025.0</v>
      </c>
      <c r="B11" s="4"/>
      <c r="D11" s="1">
        <v>2025.0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170</v>
      </c>
      <c r="B1" s="1" t="s">
        <v>174</v>
      </c>
      <c r="C1" s="1" t="s">
        <v>171</v>
      </c>
    </row>
    <row r="2">
      <c r="A2" s="1">
        <v>2015.0</v>
      </c>
      <c r="B2" s="1" t="s">
        <v>175</v>
      </c>
      <c r="C2" s="11">
        <v>492194.0</v>
      </c>
    </row>
    <row r="3">
      <c r="A3" s="1">
        <v>2015.0</v>
      </c>
      <c r="B3" s="1" t="s">
        <v>176</v>
      </c>
      <c r="C3" s="11">
        <v>572859.0</v>
      </c>
    </row>
    <row r="4">
      <c r="A4" s="1">
        <v>2015.0</v>
      </c>
      <c r="B4" s="1" t="s">
        <v>177</v>
      </c>
      <c r="C4" s="11">
        <v>356131.0</v>
      </c>
    </row>
    <row r="5">
      <c r="A5" s="1">
        <v>2015.0</v>
      </c>
      <c r="B5" s="1" t="s">
        <v>178</v>
      </c>
      <c r="C5" s="11">
        <v>808811.0</v>
      </c>
    </row>
    <row r="6">
      <c r="A6" s="1">
        <v>2016.0</v>
      </c>
      <c r="B6" s="1" t="s">
        <v>175</v>
      </c>
      <c r="C6" s="11">
        <v>821208.0</v>
      </c>
    </row>
    <row r="7">
      <c r="A7" s="1">
        <v>2016.0</v>
      </c>
      <c r="B7" s="1" t="s">
        <v>176</v>
      </c>
      <c r="C7" s="11">
        <v>456636.0</v>
      </c>
    </row>
    <row r="8">
      <c r="A8" s="1">
        <v>2016.0</v>
      </c>
      <c r="B8" s="1" t="s">
        <v>177</v>
      </c>
      <c r="C8" s="11">
        <v>784844.0</v>
      </c>
    </row>
    <row r="9">
      <c r="A9" s="1">
        <v>2016.0</v>
      </c>
      <c r="B9" s="1" t="s">
        <v>178</v>
      </c>
      <c r="C9" s="11">
        <v>830082.0</v>
      </c>
    </row>
    <row r="10">
      <c r="A10" s="1">
        <v>2017.0</v>
      </c>
      <c r="B10" s="1" t="s">
        <v>175</v>
      </c>
      <c r="C10" s="11">
        <v>370554.0</v>
      </c>
    </row>
    <row r="11">
      <c r="A11" s="1">
        <v>2017.0</v>
      </c>
      <c r="B11" s="1" t="s">
        <v>176</v>
      </c>
      <c r="C11" s="11">
        <v>482565.0</v>
      </c>
    </row>
    <row r="12">
      <c r="A12" s="1">
        <v>2017.0</v>
      </c>
      <c r="B12" s="1" t="s">
        <v>177</v>
      </c>
      <c r="C12" s="11">
        <v>283971.0</v>
      </c>
    </row>
    <row r="13">
      <c r="A13" s="1">
        <v>2017.0</v>
      </c>
      <c r="B13" s="1" t="s">
        <v>178</v>
      </c>
      <c r="C13" s="11">
        <v>781725.0</v>
      </c>
    </row>
    <row r="14">
      <c r="C14" s="12">
        <f>SUM(YearlyRevenue)</f>
        <v>7041580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C2" s="1" t="s">
        <v>186</v>
      </c>
    </row>
    <row r="3">
      <c r="C3" s="13">
        <v>41699.0</v>
      </c>
    </row>
    <row r="6">
      <c r="A6" s="1" t="s">
        <v>0</v>
      </c>
      <c r="B6" s="1" t="s">
        <v>1</v>
      </c>
      <c r="C6" s="1" t="s">
        <v>2</v>
      </c>
      <c r="D6" s="1" t="s">
        <v>3</v>
      </c>
    </row>
    <row r="7">
      <c r="A7" s="14">
        <v>41642.0</v>
      </c>
      <c r="B7" s="3">
        <v>1.07E7</v>
      </c>
      <c r="C7" s="1">
        <v>7.0</v>
      </c>
      <c r="D7" s="4">
        <v>12.75</v>
      </c>
      <c r="E7" s="1" t="str">
        <f t="shared" ref="E7:E40" si="1">if(C7&lt;5,"order more","")</f>
        <v/>
      </c>
    </row>
    <row r="8">
      <c r="A8" s="14">
        <v>41642.0</v>
      </c>
      <c r="B8" s="1">
        <v>7242815.0</v>
      </c>
      <c r="C8" s="1">
        <v>9.0</v>
      </c>
      <c r="D8" s="4">
        <v>35.99</v>
      </c>
      <c r="E8" s="1" t="str">
        <f t="shared" si="1"/>
        <v/>
      </c>
    </row>
    <row r="9">
      <c r="A9" s="14">
        <v>41642.0</v>
      </c>
      <c r="B9" s="1">
        <v>6651817.0</v>
      </c>
      <c r="C9" s="1">
        <v>5.0</v>
      </c>
      <c r="D9" s="4">
        <v>112.99</v>
      </c>
      <c r="E9" s="1" t="str">
        <f t="shared" si="1"/>
        <v/>
      </c>
    </row>
    <row r="10">
      <c r="A10" s="14">
        <v>41642.0</v>
      </c>
      <c r="B10" s="1">
        <v>2432871.0</v>
      </c>
      <c r="C10" s="1">
        <v>1.0</v>
      </c>
      <c r="D10" s="4">
        <v>68.2</v>
      </c>
      <c r="E10" s="1" t="str">
        <f t="shared" si="1"/>
        <v>order more</v>
      </c>
    </row>
    <row r="11">
      <c r="A11" s="14">
        <v>41642.0</v>
      </c>
      <c r="B11" s="1">
        <v>9059970.0</v>
      </c>
      <c r="C11" s="1">
        <v>15.0</v>
      </c>
      <c r="D11" s="4">
        <v>18.99</v>
      </c>
      <c r="E11" s="1" t="str">
        <f t="shared" si="1"/>
        <v/>
      </c>
    </row>
    <row r="12">
      <c r="A12" s="14">
        <v>41642.0</v>
      </c>
      <c r="B12" s="1">
        <v>2837913.0</v>
      </c>
      <c r="C12" s="1">
        <v>7.0</v>
      </c>
      <c r="D12" s="4">
        <v>24.99</v>
      </c>
      <c r="E12" s="1" t="str">
        <f t="shared" si="1"/>
        <v/>
      </c>
    </row>
    <row r="13">
      <c r="A13" s="14">
        <v>41642.0</v>
      </c>
      <c r="B13" s="1">
        <v>6534637.0</v>
      </c>
      <c r="C13" s="1">
        <v>1.0</v>
      </c>
      <c r="D13" s="4">
        <v>12.94</v>
      </c>
      <c r="E13" s="1" t="str">
        <f t="shared" si="1"/>
        <v>order more</v>
      </c>
    </row>
    <row r="14">
      <c r="A14" s="14">
        <v>41642.0</v>
      </c>
      <c r="B14" s="1">
        <v>2459276.0</v>
      </c>
      <c r="C14" s="1">
        <v>17.0</v>
      </c>
      <c r="D14" s="4">
        <v>35.99</v>
      </c>
      <c r="E14" s="1" t="str">
        <f t="shared" si="1"/>
        <v/>
      </c>
    </row>
    <row r="15">
      <c r="A15" s="14">
        <v>41642.0</v>
      </c>
      <c r="B15" s="1">
        <v>2951952.0</v>
      </c>
      <c r="C15" s="1">
        <v>9.0</v>
      </c>
      <c r="D15" s="4">
        <v>110.45</v>
      </c>
      <c r="E15" s="1" t="str">
        <f t="shared" si="1"/>
        <v/>
      </c>
    </row>
    <row r="16">
      <c r="A16" s="14">
        <v>41642.0</v>
      </c>
      <c r="B16" s="1">
        <v>3109445.0</v>
      </c>
      <c r="C16" s="1">
        <v>11.0</v>
      </c>
      <c r="D16" s="4">
        <v>12.94</v>
      </c>
      <c r="E16" s="1" t="str">
        <f t="shared" si="1"/>
        <v/>
      </c>
    </row>
    <row r="17">
      <c r="A17" s="14">
        <v>41673.0</v>
      </c>
      <c r="B17" s="1">
        <v>1331839.0</v>
      </c>
      <c r="C17" s="1">
        <v>1.0</v>
      </c>
      <c r="D17" s="4">
        <v>12.94</v>
      </c>
      <c r="E17" s="1" t="str">
        <f t="shared" si="1"/>
        <v>order more</v>
      </c>
    </row>
    <row r="18">
      <c r="A18" s="14">
        <v>41673.0</v>
      </c>
      <c r="B18" s="1">
        <v>3573155.0</v>
      </c>
      <c r="C18" s="1">
        <v>5.0</v>
      </c>
      <c r="D18" s="4">
        <v>35.99</v>
      </c>
      <c r="E18" s="1" t="str">
        <f t="shared" si="1"/>
        <v/>
      </c>
    </row>
    <row r="19">
      <c r="A19" s="14">
        <v>41673.0</v>
      </c>
      <c r="B19" s="1">
        <v>4632228.0</v>
      </c>
      <c r="C19" s="1">
        <v>13.0</v>
      </c>
      <c r="D19" s="4">
        <v>68.2</v>
      </c>
      <c r="E19" s="1" t="str">
        <f t="shared" si="1"/>
        <v/>
      </c>
    </row>
    <row r="20">
      <c r="A20" s="14">
        <v>41673.0</v>
      </c>
      <c r="B20" s="1">
        <v>7914641.0</v>
      </c>
      <c r="C20" s="1">
        <v>5.0</v>
      </c>
      <c r="D20" s="4">
        <v>75.99</v>
      </c>
      <c r="E20" s="1" t="str">
        <f t="shared" si="1"/>
        <v/>
      </c>
    </row>
    <row r="21">
      <c r="A21" s="14">
        <v>41673.0</v>
      </c>
      <c r="B21" s="3">
        <v>1.01E7</v>
      </c>
      <c r="C21" s="1">
        <v>11.0</v>
      </c>
      <c r="D21" s="4">
        <v>68.2</v>
      </c>
      <c r="E21" s="1" t="str">
        <f t="shared" si="1"/>
        <v/>
      </c>
    </row>
    <row r="22">
      <c r="A22" s="14">
        <v>41673.0</v>
      </c>
      <c r="B22" s="1">
        <v>8506096.0</v>
      </c>
      <c r="C22" s="1">
        <v>17.0</v>
      </c>
      <c r="D22" s="4">
        <v>12.75</v>
      </c>
      <c r="E22" s="1" t="str">
        <f t="shared" si="1"/>
        <v/>
      </c>
    </row>
    <row r="23">
      <c r="A23" s="14">
        <v>41673.0</v>
      </c>
      <c r="B23" s="1">
        <v>8367897.0</v>
      </c>
      <c r="C23" s="1">
        <v>3.0</v>
      </c>
      <c r="D23" s="4">
        <v>75.95</v>
      </c>
      <c r="E23" s="1" t="str">
        <f t="shared" si="1"/>
        <v>order more</v>
      </c>
    </row>
    <row r="24">
      <c r="A24" s="14">
        <v>41673.0</v>
      </c>
      <c r="B24" s="3">
        <v>1.08E7</v>
      </c>
      <c r="C24" s="1">
        <v>15.0</v>
      </c>
      <c r="D24" s="4">
        <v>112.99</v>
      </c>
      <c r="E24" s="1" t="str">
        <f t="shared" si="1"/>
        <v/>
      </c>
    </row>
    <row r="25">
      <c r="A25" s="14">
        <v>41701.0</v>
      </c>
      <c r="B25" s="1">
        <v>9280966.0</v>
      </c>
      <c r="C25" s="1">
        <v>3.0</v>
      </c>
      <c r="D25" s="4">
        <v>68.2</v>
      </c>
      <c r="E25" s="1" t="str">
        <f t="shared" si="1"/>
        <v>order more</v>
      </c>
    </row>
    <row r="26">
      <c r="A26" s="14">
        <v>41732.0</v>
      </c>
      <c r="B26" s="1">
        <v>5639281.0</v>
      </c>
      <c r="C26" s="1">
        <v>13.0</v>
      </c>
      <c r="D26" s="4">
        <v>35.99</v>
      </c>
      <c r="E26" s="1" t="str">
        <f t="shared" si="1"/>
        <v/>
      </c>
    </row>
    <row r="27">
      <c r="A27" s="14">
        <v>41732.0</v>
      </c>
      <c r="B27" s="1">
        <v>4455103.0</v>
      </c>
      <c r="C27" s="1">
        <v>1.0</v>
      </c>
      <c r="D27" s="4">
        <v>24.99</v>
      </c>
      <c r="E27" s="1" t="str">
        <f t="shared" si="1"/>
        <v>order more</v>
      </c>
    </row>
    <row r="28">
      <c r="A28" s="14">
        <v>41732.0</v>
      </c>
      <c r="B28" s="1">
        <v>6037966.0</v>
      </c>
      <c r="C28" s="1">
        <v>5.0</v>
      </c>
      <c r="D28" s="4">
        <v>18.99</v>
      </c>
      <c r="E28" s="1" t="str">
        <f t="shared" si="1"/>
        <v/>
      </c>
    </row>
    <row r="29">
      <c r="A29" s="14">
        <v>41732.0</v>
      </c>
      <c r="B29" s="1">
        <v>7348803.0</v>
      </c>
      <c r="C29" s="1">
        <v>3.0</v>
      </c>
      <c r="D29" s="4">
        <v>68.2</v>
      </c>
      <c r="E29" s="1" t="str">
        <f t="shared" si="1"/>
        <v>order more</v>
      </c>
    </row>
    <row r="30">
      <c r="A30" s="14">
        <v>41732.0</v>
      </c>
      <c r="B30" s="1">
        <v>7449603.0</v>
      </c>
      <c r="C30" s="1">
        <v>13.0</v>
      </c>
      <c r="D30" s="4">
        <v>35.99</v>
      </c>
      <c r="E30" s="1" t="str">
        <f t="shared" si="1"/>
        <v/>
      </c>
    </row>
    <row r="31">
      <c r="A31" s="14">
        <v>41732.0</v>
      </c>
      <c r="B31" s="1">
        <v>6850283.0</v>
      </c>
      <c r="C31" s="1">
        <v>11.0</v>
      </c>
      <c r="D31" s="4">
        <v>12.94</v>
      </c>
      <c r="E31" s="1" t="str">
        <f t="shared" si="1"/>
        <v/>
      </c>
    </row>
    <row r="32">
      <c r="A32" s="14">
        <v>41732.0</v>
      </c>
      <c r="B32" s="3">
        <v>1.07E7</v>
      </c>
      <c r="C32" s="1">
        <v>5.0</v>
      </c>
      <c r="D32" s="4">
        <v>75.95</v>
      </c>
      <c r="E32" s="1" t="str">
        <f t="shared" si="1"/>
        <v/>
      </c>
    </row>
    <row r="33">
      <c r="A33" s="14">
        <v>41732.0</v>
      </c>
      <c r="B33" s="1">
        <v>6198396.0</v>
      </c>
      <c r="C33" s="1">
        <v>1.0</v>
      </c>
      <c r="D33" s="4">
        <v>12.75</v>
      </c>
      <c r="E33" s="1" t="str">
        <f t="shared" si="1"/>
        <v>order more</v>
      </c>
    </row>
    <row r="34">
      <c r="A34" s="14">
        <v>41732.0</v>
      </c>
      <c r="B34" s="1">
        <v>9615397.0</v>
      </c>
      <c r="C34" s="1">
        <v>5.0</v>
      </c>
      <c r="D34" s="4">
        <v>58.95</v>
      </c>
      <c r="E34" s="1" t="str">
        <f t="shared" si="1"/>
        <v/>
      </c>
    </row>
    <row r="35">
      <c r="A35" s="14">
        <v>41762.0</v>
      </c>
      <c r="B35" s="1">
        <v>7134661.0</v>
      </c>
      <c r="C35" s="1">
        <v>7.0</v>
      </c>
      <c r="D35" s="4">
        <v>68.2</v>
      </c>
      <c r="E35" s="1" t="str">
        <f t="shared" si="1"/>
        <v/>
      </c>
    </row>
    <row r="36">
      <c r="A36" s="14">
        <v>41762.0</v>
      </c>
      <c r="B36" s="1">
        <v>3084300.0</v>
      </c>
      <c r="C36" s="1">
        <v>17.0</v>
      </c>
      <c r="D36" s="4">
        <v>12.75</v>
      </c>
      <c r="E36" s="1" t="str">
        <f t="shared" si="1"/>
        <v/>
      </c>
    </row>
    <row r="37">
      <c r="A37" s="14">
        <v>41762.0</v>
      </c>
      <c r="B37" s="1">
        <v>5342059.0</v>
      </c>
      <c r="C37" s="1">
        <v>5.0</v>
      </c>
      <c r="D37" s="4">
        <v>75.95</v>
      </c>
      <c r="E37" s="1" t="str">
        <f t="shared" si="1"/>
        <v/>
      </c>
    </row>
    <row r="38">
      <c r="A38" s="14">
        <v>41762.0</v>
      </c>
      <c r="B38" s="1">
        <v>6860728.0</v>
      </c>
      <c r="C38" s="1">
        <v>7.0</v>
      </c>
      <c r="D38" s="4">
        <v>105.5</v>
      </c>
      <c r="E38" s="1" t="str">
        <f t="shared" si="1"/>
        <v/>
      </c>
    </row>
    <row r="39">
      <c r="A39" s="1" t="s">
        <v>187</v>
      </c>
      <c r="B39" s="1">
        <v>7157062.0</v>
      </c>
      <c r="C39" s="1">
        <v>5.0</v>
      </c>
      <c r="D39" s="4">
        <v>39.99</v>
      </c>
      <c r="E39" s="1" t="str">
        <f t="shared" si="1"/>
        <v/>
      </c>
    </row>
    <row r="40">
      <c r="C40" s="1" t="s">
        <v>188</v>
      </c>
      <c r="D40" s="4">
        <v>1624.58</v>
      </c>
      <c r="E40" s="1" t="str">
        <f t="shared" si="1"/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170</v>
      </c>
      <c r="B1" s="1" t="s">
        <v>174</v>
      </c>
      <c r="C1" s="1" t="s">
        <v>171</v>
      </c>
    </row>
    <row r="2">
      <c r="A2" s="1">
        <v>2016.0</v>
      </c>
      <c r="B2" s="1" t="s">
        <v>179</v>
      </c>
      <c r="C2" s="11">
        <v>370554.0</v>
      </c>
      <c r="E2" s="1" t="s">
        <v>180</v>
      </c>
      <c r="F2">
        <f>SUMIF(B2:B9,"=Portland",C2:C9)</f>
        <v>1072446</v>
      </c>
    </row>
    <row r="3">
      <c r="A3" s="1">
        <v>2016.0</v>
      </c>
      <c r="B3" s="1" t="s">
        <v>178</v>
      </c>
      <c r="C3" s="11">
        <v>482565.0</v>
      </c>
      <c r="E3" s="1" t="s">
        <v>181</v>
      </c>
    </row>
    <row r="4">
      <c r="A4" s="1">
        <v>2016.0</v>
      </c>
      <c r="B4" s="1" t="s">
        <v>177</v>
      </c>
      <c r="C4" s="11">
        <v>283971.0</v>
      </c>
      <c r="E4" s="1" t="s">
        <v>182</v>
      </c>
    </row>
    <row r="5">
      <c r="A5" s="1">
        <v>2016.0</v>
      </c>
      <c r="B5" s="1" t="s">
        <v>176</v>
      </c>
      <c r="C5" s="11">
        <v>781725.0</v>
      </c>
      <c r="E5" s="1" t="s">
        <v>183</v>
      </c>
    </row>
    <row r="6">
      <c r="A6" s="1">
        <v>2017.0</v>
      </c>
      <c r="B6" s="1" t="s">
        <v>179</v>
      </c>
      <c r="C6" s="11">
        <v>687172.0</v>
      </c>
      <c r="E6" s="1" t="s">
        <v>184</v>
      </c>
    </row>
    <row r="7">
      <c r="A7" s="1">
        <v>2017.0</v>
      </c>
      <c r="B7" s="1" t="s">
        <v>178</v>
      </c>
      <c r="C7" s="11">
        <v>261587.0</v>
      </c>
      <c r="E7" s="1" t="s">
        <v>185</v>
      </c>
    </row>
    <row r="8">
      <c r="A8" s="1">
        <v>2017.0</v>
      </c>
      <c r="B8" s="1" t="s">
        <v>177</v>
      </c>
      <c r="C8" s="11">
        <v>788475.0</v>
      </c>
    </row>
    <row r="9">
      <c r="A9" s="1">
        <v>2017.0</v>
      </c>
      <c r="B9" s="1" t="s">
        <v>176</v>
      </c>
      <c r="C9" s="11">
        <v>203654.0</v>
      </c>
    </row>
  </sheetData>
  <drawing r:id="rId1"/>
</worksheet>
</file>