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at" sheetId="1" r:id="rId3"/>
    <sheet state="visible" name="Filter" sheetId="2" r:id="rId4"/>
    <sheet state="visible" name="Freeze" sheetId="3" r:id="rId5"/>
    <sheet state="visible" name="Round" sheetId="4" r:id="rId6"/>
    <sheet state="visible" name="Sum_Avg" sheetId="5" r:id="rId7"/>
    <sheet state="visible" name="Abs_Ref" sheetId="6" r:id="rId8"/>
    <sheet state="visible" name="Named_Range" sheetId="7" r:id="rId9"/>
    <sheet state="visible" name="If" sheetId="8" r:id="rId10"/>
    <sheet state="visible" name="Conditonal" sheetId="9" r:id="rId11"/>
    <sheet state="visible" name="Large" sheetId="10" r:id="rId12"/>
    <sheet state="visible" name="MinMax" sheetId="11" r:id="rId13"/>
    <sheet state="visible" name="Rank" sheetId="12" r:id="rId14"/>
    <sheet state="visible" name="Vlookup" sheetId="13" r:id="rId15"/>
    <sheet state="visible" name="Pivot" sheetId="14" r:id="rId16"/>
    <sheet state="visible" name="Chart" sheetId="15" r:id="rId17"/>
  </sheets>
  <definedNames>
    <definedName name="YearlyRevenue">Named_Range!$C$2:$C$13</definedName>
    <definedName name="YearlyRevenue2">Named_Range!$C$2:$C$13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solar panel
	-Tertiary Courses</t>
      </text>
    </comment>
  </commentList>
</comments>
</file>

<file path=xl/sharedStrings.xml><?xml version="1.0" encoding="utf-8"?>
<sst xmlns="http://schemas.openxmlformats.org/spreadsheetml/2006/main" count="391" uniqueCount="219">
  <si>
    <t>Date</t>
  </si>
  <si>
    <t>Item SKU#</t>
  </si>
  <si>
    <t>Amount</t>
  </si>
  <si>
    <t>Price</t>
  </si>
  <si>
    <t>Percent of stock items sold</t>
  </si>
  <si>
    <t>Item Type</t>
  </si>
  <si>
    <t>Charger</t>
  </si>
  <si>
    <t>Panel</t>
  </si>
  <si>
    <t>UNKNOWN</t>
  </si>
  <si>
    <t>Lightbulb</t>
  </si>
  <si>
    <t>DATE</t>
  </si>
  <si>
    <t>PRICE</t>
  </si>
  <si>
    <t>TOTAL REVENUE IN MARCH 2014</t>
  </si>
  <si>
    <t>Average available sunshine per day by location</t>
  </si>
  <si>
    <t>State</t>
  </si>
  <si>
    <t>City</t>
  </si>
  <si>
    <t>Avg hrs per day</t>
  </si>
  <si>
    <t>AK</t>
  </si>
  <si>
    <t>AK - Matanuska</t>
  </si>
  <si>
    <t>AK - Fairbanks</t>
  </si>
  <si>
    <t>AL</t>
  </si>
  <si>
    <t>AL - Montgomery</t>
  </si>
  <si>
    <t>AR</t>
  </si>
  <si>
    <t>AR - Bethel</t>
  </si>
  <si>
    <t>AR - Little Rock</t>
  </si>
  <si>
    <t>AZ</t>
  </si>
  <si>
    <t>AZ - Page</t>
  </si>
  <si>
    <t>AZ - Tuscon</t>
  </si>
  <si>
    <t>AZ - Pheonix</t>
  </si>
  <si>
    <t>CA</t>
  </si>
  <si>
    <t>CA - La Jolla</t>
  </si>
  <si>
    <t>CA - Davis</t>
  </si>
  <si>
    <t>CA - Fresno</t>
  </si>
  <si>
    <t>CA - Soda Springs</t>
  </si>
  <si>
    <t>CA - Los Angeles</t>
  </si>
  <si>
    <t>CA - Riverside</t>
  </si>
  <si>
    <t>CA - Santa Maria</t>
  </si>
  <si>
    <t>CA - Inyokern</t>
  </si>
  <si>
    <t>CO</t>
  </si>
  <si>
    <t>CO - Boulder</t>
  </si>
  <si>
    <t>CO - Grand Lake</t>
  </si>
  <si>
    <t>CO - Grandby</t>
  </si>
  <si>
    <t>CO - Grand Junction</t>
  </si>
  <si>
    <t>DC</t>
  </si>
  <si>
    <t>DC - Washington</t>
  </si>
  <si>
    <t>FL</t>
  </si>
  <si>
    <t>FL - Gainsville</t>
  </si>
  <si>
    <t>FL - Apalachicola</t>
  </si>
  <si>
    <t>FL - Miami</t>
  </si>
  <si>
    <t>FL - Tampa</t>
  </si>
  <si>
    <t>GA</t>
  </si>
  <si>
    <t>GA - Atlanta</t>
  </si>
  <si>
    <t>GA - Griffin</t>
  </si>
  <si>
    <t>HI</t>
  </si>
  <si>
    <t>HI - Honolulu</t>
  </si>
  <si>
    <t>IA</t>
  </si>
  <si>
    <t>IA - Ames</t>
  </si>
  <si>
    <t>ID</t>
  </si>
  <si>
    <t>ID - Twin Falls</t>
  </si>
  <si>
    <t>ID - Boise</t>
  </si>
  <si>
    <t>IL</t>
  </si>
  <si>
    <t>IL - Chicago</t>
  </si>
  <si>
    <t>IN</t>
  </si>
  <si>
    <t>IN - Indianapolis</t>
  </si>
  <si>
    <t>KN</t>
  </si>
  <si>
    <t>KN - Manhattan</t>
  </si>
  <si>
    <t>KN - Dodge City</t>
  </si>
  <si>
    <t>KY</t>
  </si>
  <si>
    <t>KY - Lexington</t>
  </si>
  <si>
    <t>LA</t>
  </si>
  <si>
    <t>LA - Shreveport</t>
  </si>
  <si>
    <t>LA - New Orleans</t>
  </si>
  <si>
    <t>LA - Lake Charles</t>
  </si>
  <si>
    <t>MA</t>
  </si>
  <si>
    <t>MA -Lynn</t>
  </si>
  <si>
    <t>MA - Boston</t>
  </si>
  <si>
    <t>MA - E. Wareham</t>
  </si>
  <si>
    <t>MA - Blue Hill</t>
  </si>
  <si>
    <t>MA - Natick</t>
  </si>
  <si>
    <t>MD</t>
  </si>
  <si>
    <t>MD - Silver Hill</t>
  </si>
  <si>
    <t>ME</t>
  </si>
  <si>
    <t>ME - Caribou</t>
  </si>
  <si>
    <t>ME - Portland</t>
  </si>
  <si>
    <t>MI</t>
  </si>
  <si>
    <t>MI - E. Lansing</t>
  </si>
  <si>
    <t>MI - Sault Ste. Marie</t>
  </si>
  <si>
    <t>MN</t>
  </si>
  <si>
    <t>MN - St. Cloud</t>
  </si>
  <si>
    <t>MO</t>
  </si>
  <si>
    <t>MO - St. Louis</t>
  </si>
  <si>
    <t>MO - Columbia</t>
  </si>
  <si>
    <t>MS</t>
  </si>
  <si>
    <t>MS - Meridian</t>
  </si>
  <si>
    <t>MT</t>
  </si>
  <si>
    <t>MT - Summit</t>
  </si>
  <si>
    <t>MT - Great Falls</t>
  </si>
  <si>
    <t>MT - Glasgow</t>
  </si>
  <si>
    <t>NB</t>
  </si>
  <si>
    <t>NB - Lincoln</t>
  </si>
  <si>
    <t>NB - N. Omaha</t>
  </si>
  <si>
    <t>NC</t>
  </si>
  <si>
    <t>NC - Greensboro</t>
  </si>
  <si>
    <t>NC - Cape Hatteras</t>
  </si>
  <si>
    <t>ND</t>
  </si>
  <si>
    <t>ND - Bismark</t>
  </si>
  <si>
    <t>NJ</t>
  </si>
  <si>
    <t>NJ - Sea Brook</t>
  </si>
  <si>
    <t>NM</t>
  </si>
  <si>
    <t>NM - Albuquerque</t>
  </si>
  <si>
    <t>NV</t>
  </si>
  <si>
    <t>NV - Ely</t>
  </si>
  <si>
    <t>NV - Las Vegas</t>
  </si>
  <si>
    <t>NY</t>
  </si>
  <si>
    <t>NY - Binghampton</t>
  </si>
  <si>
    <t>NY - Rochester</t>
  </si>
  <si>
    <t>NY - Schenetady</t>
  </si>
  <si>
    <t>NY - Ithaca</t>
  </si>
  <si>
    <t>NY- New York City</t>
  </si>
  <si>
    <t>OH</t>
  </si>
  <si>
    <t>OH - Cleveland</t>
  </si>
  <si>
    <t>OH - Columbus</t>
  </si>
  <si>
    <t>OK</t>
  </si>
  <si>
    <t>OH - Stillwater</t>
  </si>
  <si>
    <t>OK - Oklahoma City</t>
  </si>
  <si>
    <t>OR</t>
  </si>
  <si>
    <t>OR - Astoria</t>
  </si>
  <si>
    <t>OR - Corvallis</t>
  </si>
  <si>
    <t>OR - Medford</t>
  </si>
  <si>
    <t>PA</t>
  </si>
  <si>
    <t>PA - Pittsburg</t>
  </si>
  <si>
    <t>PA - State College</t>
  </si>
  <si>
    <t>RI</t>
  </si>
  <si>
    <t>RI - Newport</t>
  </si>
  <si>
    <t>SC</t>
  </si>
  <si>
    <t>SC - Charleston</t>
  </si>
  <si>
    <t>SD</t>
  </si>
  <si>
    <t>SD - Rapid City</t>
  </si>
  <si>
    <t>TN</t>
  </si>
  <si>
    <t>TN - Oak Ridge</t>
  </si>
  <si>
    <t>TN - Nashville</t>
  </si>
  <si>
    <t>TX</t>
  </si>
  <si>
    <t>TX - Brownsville</t>
  </si>
  <si>
    <t>TX - San Antonio</t>
  </si>
  <si>
    <t>TX - Fort Worth</t>
  </si>
  <si>
    <t>TX - Midland</t>
  </si>
  <si>
    <t>TX - El Paso</t>
  </si>
  <si>
    <t>UT</t>
  </si>
  <si>
    <t>UT - Salt Lake City</t>
  </si>
  <si>
    <t>UT - Flaming Gorge</t>
  </si>
  <si>
    <t>VA</t>
  </si>
  <si>
    <t>VA - Richmond</t>
  </si>
  <si>
    <t>WA</t>
  </si>
  <si>
    <t>WA - Seattle</t>
  </si>
  <si>
    <t>WA - Richland</t>
  </si>
  <si>
    <t>WA - Spokane</t>
  </si>
  <si>
    <t>WA - Pullman</t>
  </si>
  <si>
    <t>WA - Prosser</t>
  </si>
  <si>
    <t>WI</t>
  </si>
  <si>
    <t>WI - Madison</t>
  </si>
  <si>
    <t>WV</t>
  </si>
  <si>
    <t>WV - Charleston</t>
  </si>
  <si>
    <t>WY</t>
  </si>
  <si>
    <t>WY - Lander</t>
  </si>
  <si>
    <t>Values</t>
  </si>
  <si>
    <t>Round to 1 decimal</t>
  </si>
  <si>
    <t>Round to 2 decimal</t>
  </si>
  <si>
    <t>roundup</t>
  </si>
  <si>
    <t>rounddown</t>
  </si>
  <si>
    <t>Growth Rate</t>
  </si>
  <si>
    <t>Investment</t>
  </si>
  <si>
    <t>Yearly Revenue</t>
  </si>
  <si>
    <t>Year</t>
  </si>
  <si>
    <t>Revenue</t>
  </si>
  <si>
    <t>Total</t>
  </si>
  <si>
    <t>Average</t>
  </si>
  <si>
    <t>PropertyCity</t>
  </si>
  <si>
    <t>Atlanta</t>
  </si>
  <si>
    <t>Chicago</t>
  </si>
  <si>
    <t>Portland</t>
  </si>
  <si>
    <t>New York</t>
  </si>
  <si>
    <t>Los Angeles</t>
  </si>
  <si>
    <t>SUMIF</t>
  </si>
  <si>
    <t>AVERAGEIF</t>
  </si>
  <si>
    <t>COUNTIF</t>
  </si>
  <si>
    <t>SUMIFS</t>
  </si>
  <si>
    <t>AVERAGEIFS</t>
  </si>
  <si>
    <t>COUNTIFS</t>
  </si>
  <si>
    <t>Monthly sales report</t>
  </si>
  <si>
    <t>22/3/14</t>
  </si>
  <si>
    <t>TOTAL REVENUE</t>
  </si>
  <si>
    <t>Sales</t>
  </si>
  <si>
    <t>Third Largest</t>
  </si>
  <si>
    <t>Second Smallest</t>
  </si>
  <si>
    <t>Meeting Count</t>
  </si>
  <si>
    <t>Week</t>
  </si>
  <si>
    <t>Meetings</t>
  </si>
  <si>
    <t>Minimum</t>
  </si>
  <si>
    <t>Maximum</t>
  </si>
  <si>
    <t>Minimum after Week 5</t>
  </si>
  <si>
    <t>Maximum before Week 5</t>
  </si>
  <si>
    <t>Rank.AVG</t>
  </si>
  <si>
    <t>Rank.EQ</t>
  </si>
  <si>
    <t>CustID</t>
  </si>
  <si>
    <t>CustName</t>
  </si>
  <si>
    <t>CustCountry</t>
  </si>
  <si>
    <t>Medel Corp.</t>
  </si>
  <si>
    <t>USA</t>
  </si>
  <si>
    <t>Taimonov</t>
  </si>
  <si>
    <t>Russia</t>
  </si>
  <si>
    <t>Name</t>
  </si>
  <si>
    <t>Stampede</t>
  </si>
  <si>
    <t>Canada</t>
  </si>
  <si>
    <t>Rotero</t>
  </si>
  <si>
    <t>Spain</t>
  </si>
  <si>
    <t>Translation Services</t>
  </si>
  <si>
    <t>France</t>
  </si>
  <si>
    <t>Solar Panel Size   (squre ft)</t>
  </si>
  <si>
    <t>Watts per panel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</si>
</sst>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&quot;$&quot;#,##0.00"/>
    <numFmt numFmtId="166" formatCode="mmmm&quot; &quot;d&quot;, &quot;yyyy"/>
    <numFmt numFmtId="167" formatCode="[$$]#,##0.00"/>
    <numFmt numFmtId="168" formatCode="&quot;$&quot;#,##0"/>
    <numFmt numFmtId="169" formatCode="mmmm yyyy"/>
    <numFmt numFmtId="170" formatCode="m/d/yy"/>
    <numFmt numFmtId="171" formatCode="m/d/yyyy"/>
  </numFmts>
  <fonts count="4">
    <font>
      <sz val="10.0"/>
      <color rgb="FF000000"/>
      <name val="Arial"/>
    </font>
    <font/>
    <font>
      <sz val="11.0"/>
      <color rgb="FF0000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0" xfId="0" applyFont="1" applyNumberFormat="1"/>
    <xf borderId="0" fillId="0" fontId="1" numFmtId="11" xfId="0" applyFont="1" applyNumberFormat="1"/>
    <xf borderId="0" fillId="0" fontId="1" numFmtId="166" xfId="0" applyFont="1" applyNumberFormat="1"/>
    <xf borderId="0" fillId="0" fontId="1" numFmtId="1" xfId="0" applyFont="1" applyNumberFormat="1"/>
    <xf borderId="0" fillId="0" fontId="1" numFmtId="167" xfId="0" applyFont="1" applyNumberFormat="1"/>
    <xf borderId="0" fillId="0" fontId="1" numFmtId="0" xfId="0" applyAlignment="1" applyFont="1">
      <alignment readingOrder="0"/>
    </xf>
    <xf borderId="0" fillId="0" fontId="1" numFmtId="9" xfId="0" applyFont="1" applyNumberForma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168" xfId="0" applyAlignment="1" applyFont="1" applyNumberFormat="1">
      <alignment shrinkToFit="0" vertical="bottom" wrapText="0"/>
    </xf>
    <xf borderId="0" fillId="0" fontId="1" numFmtId="168" xfId="0" applyFont="1" applyNumberFormat="1"/>
    <xf borderId="0" fillId="0" fontId="1" numFmtId="169" xfId="0" applyFont="1" applyNumberFormat="1"/>
    <xf borderId="0" fillId="0" fontId="1" numFmtId="170" xfId="0" applyFont="1" applyNumberFormat="1"/>
    <xf borderId="0" fillId="0" fontId="3" numFmtId="0" xfId="0" applyFont="1"/>
    <xf borderId="0" fillId="0" fontId="1" numFmtId="17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Watts per panel vs. Solar Panel Size   (sq ft)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Chart!$B$1</c:f>
            </c:strRef>
          </c:tx>
          <c:spPr>
            <a:solidFill>
              <a:srgbClr val="3366CC"/>
            </a:solidFill>
          </c:spPr>
          <c:cat>
            <c:strRef>
              <c:f>Chart!$A$2:$A$9</c:f>
            </c:strRef>
          </c:cat>
          <c:val>
            <c:numRef>
              <c:f>Chart!$B$2:$B$9</c:f>
            </c:numRef>
          </c:val>
        </c:ser>
        <c:axId val="355528048"/>
        <c:axId val="870532380"/>
      </c:barChart>
      <c:catAx>
        <c:axId val="35552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t>Solar Panel Size   (sq ft)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870532380"/>
      </c:catAx>
      <c:valAx>
        <c:axId val="870532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Watts per panel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355528048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962025</xdr:colOff>
      <xdr:row>3</xdr:row>
      <xdr:rowOff>1228725</xdr:rowOff>
    </xdr:from>
    <xdr:to>
      <xdr:col>7</xdr:col>
      <xdr:colOff>904875</xdr:colOff>
      <xdr:row>26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Rank.EQ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0.43"/>
    <col customWidth="1" min="3" max="6" width="14.43"/>
  </cols>
  <sheetData>
    <row r="1" ht="15.75" customHeight="1">
      <c r="A1" t="s">
        <v>10</v>
      </c>
      <c r="B1" t="s">
        <v>1</v>
      </c>
      <c r="C1" t="s">
        <v>2</v>
      </c>
      <c r="D1" t="s">
        <v>11</v>
      </c>
      <c r="E1" t="s">
        <v>4</v>
      </c>
      <c r="F1" t="s">
        <v>5</v>
      </c>
    </row>
    <row r="2" ht="15.75" customHeight="1">
      <c r="A2" s="5">
        <v>41699.0</v>
      </c>
      <c r="B2" s="6">
        <v>1.07E7</v>
      </c>
      <c r="C2">
        <v>7.0</v>
      </c>
      <c r="D2" s="7">
        <v>12.75</v>
      </c>
      <c r="E2" s="3">
        <v>0.34</v>
      </c>
      <c r="F2" t="s">
        <v>6</v>
      </c>
    </row>
    <row r="3" ht="15.75" customHeight="1">
      <c r="A3" s="5">
        <v>41699.0</v>
      </c>
      <c r="B3">
        <v>7242815.0</v>
      </c>
      <c r="C3">
        <v>9.0</v>
      </c>
      <c r="D3" s="2">
        <v>35.99</v>
      </c>
      <c r="E3" s="3">
        <v>0.23</v>
      </c>
      <c r="F3" t="s">
        <v>9</v>
      </c>
    </row>
    <row r="4" ht="15.75" customHeight="1">
      <c r="A4" s="5">
        <v>41699.0</v>
      </c>
      <c r="B4">
        <v>6651817.0</v>
      </c>
      <c r="C4">
        <v>5.0</v>
      </c>
      <c r="D4" s="2">
        <v>112.99</v>
      </c>
      <c r="E4" s="3">
        <v>0.23</v>
      </c>
      <c r="F4" t="s">
        <v>7</v>
      </c>
    </row>
    <row r="5" ht="15.75" customHeight="1">
      <c r="A5" s="5">
        <v>41699.0</v>
      </c>
      <c r="B5">
        <v>2432871.0</v>
      </c>
      <c r="C5">
        <v>1.0</v>
      </c>
      <c r="D5" s="2">
        <v>68.2</v>
      </c>
      <c r="E5" s="3">
        <v>0.23</v>
      </c>
      <c r="F5" t="s">
        <v>6</v>
      </c>
    </row>
    <row r="6" ht="15.75" customHeight="1">
      <c r="A6" s="5">
        <v>41699.0</v>
      </c>
      <c r="B6">
        <v>9059970.0</v>
      </c>
      <c r="C6">
        <v>15.0</v>
      </c>
      <c r="D6" s="2">
        <v>18.99</v>
      </c>
      <c r="E6" s="3">
        <v>0.98</v>
      </c>
      <c r="F6" t="s">
        <v>7</v>
      </c>
    </row>
    <row r="7" ht="15.75" customHeight="1">
      <c r="A7" s="5">
        <v>41699.0</v>
      </c>
      <c r="B7">
        <v>2837913.0</v>
      </c>
      <c r="C7">
        <v>7.0</v>
      </c>
      <c r="D7" s="2">
        <v>24.99</v>
      </c>
      <c r="E7" s="3">
        <v>0.34</v>
      </c>
      <c r="F7" t="s">
        <v>9</v>
      </c>
    </row>
    <row r="8" ht="15.75" customHeight="1">
      <c r="A8" s="5">
        <v>41699.0</v>
      </c>
      <c r="B8">
        <v>6534637.0</v>
      </c>
      <c r="C8">
        <v>1.0</v>
      </c>
      <c r="D8" s="2">
        <v>12.94</v>
      </c>
      <c r="E8" s="3">
        <v>0.08</v>
      </c>
      <c r="F8" t="s">
        <v>9</v>
      </c>
    </row>
    <row r="9" ht="15.75" customHeight="1">
      <c r="A9" s="5">
        <v>41699.0</v>
      </c>
      <c r="B9">
        <v>2459276.0</v>
      </c>
      <c r="C9">
        <v>17.0</v>
      </c>
      <c r="D9" s="2">
        <v>35.99</v>
      </c>
      <c r="E9" s="3">
        <v>0.92</v>
      </c>
      <c r="F9" t="s">
        <v>9</v>
      </c>
    </row>
    <row r="10" ht="15.75" customHeight="1">
      <c r="A10" s="5">
        <v>41699.0</v>
      </c>
      <c r="B10">
        <v>2951952.0</v>
      </c>
      <c r="C10">
        <v>9.0</v>
      </c>
      <c r="D10" s="2">
        <v>110.45</v>
      </c>
      <c r="E10" s="3">
        <v>0.23</v>
      </c>
      <c r="F10" t="s">
        <v>9</v>
      </c>
    </row>
    <row r="11" ht="15.75" customHeight="1">
      <c r="A11" s="5">
        <v>41699.0</v>
      </c>
      <c r="B11">
        <v>3109445.0</v>
      </c>
      <c r="C11">
        <v>11.0</v>
      </c>
      <c r="D11" s="2">
        <v>12.94</v>
      </c>
      <c r="E11" s="3">
        <v>0.2</v>
      </c>
      <c r="F11" t="s">
        <v>6</v>
      </c>
    </row>
    <row r="12" ht="15.75" customHeight="1">
      <c r="A12" s="5">
        <v>41700.0</v>
      </c>
      <c r="B12">
        <v>1331839.0</v>
      </c>
      <c r="C12">
        <v>1.0</v>
      </c>
      <c r="D12" s="2">
        <v>12.94</v>
      </c>
      <c r="E12" s="3">
        <v>0.3</v>
      </c>
      <c r="F12" t="s">
        <v>7</v>
      </c>
    </row>
    <row r="13" ht="15.75" customHeight="1">
      <c r="A13" s="5">
        <v>41700.0</v>
      </c>
      <c r="B13">
        <v>3573155.0</v>
      </c>
      <c r="C13">
        <v>5.0</v>
      </c>
      <c r="D13" s="2">
        <v>35.99</v>
      </c>
      <c r="E13" s="3">
        <v>0.76</v>
      </c>
      <c r="F13" t="s">
        <v>9</v>
      </c>
    </row>
    <row r="14" ht="15.75" customHeight="1">
      <c r="A14" s="5">
        <v>41700.0</v>
      </c>
      <c r="B14">
        <v>4632228.0</v>
      </c>
      <c r="C14">
        <v>13.0</v>
      </c>
      <c r="D14" s="2">
        <v>68.2</v>
      </c>
      <c r="E14" s="3">
        <v>0.06</v>
      </c>
      <c r="F14" t="s">
        <v>6</v>
      </c>
    </row>
    <row r="15" ht="15.75" customHeight="1">
      <c r="A15" s="5">
        <v>41700.0</v>
      </c>
      <c r="B15">
        <v>7914641.0</v>
      </c>
      <c r="C15">
        <v>5.0</v>
      </c>
      <c r="D15" s="2">
        <v>75.99</v>
      </c>
      <c r="E15" s="3">
        <v>0.34</v>
      </c>
      <c r="F15" t="s">
        <v>7</v>
      </c>
    </row>
    <row r="16" ht="15.75" customHeight="1">
      <c r="A16" s="5">
        <v>41700.0</v>
      </c>
      <c r="B16" s="4">
        <v>1.01E7</v>
      </c>
      <c r="C16">
        <v>11.0</v>
      </c>
      <c r="D16" s="2">
        <v>68.2</v>
      </c>
      <c r="E16" s="3">
        <v>0.23</v>
      </c>
      <c r="F16" t="s">
        <v>6</v>
      </c>
    </row>
    <row r="17" ht="15.75" customHeight="1">
      <c r="A17" s="5">
        <v>41700.0</v>
      </c>
      <c r="B17">
        <v>8506096.0</v>
      </c>
      <c r="C17">
        <v>17.0</v>
      </c>
      <c r="D17" s="2">
        <v>12.75</v>
      </c>
      <c r="E17" s="3">
        <v>0.23</v>
      </c>
      <c r="F17" t="s">
        <v>7</v>
      </c>
    </row>
    <row r="18" ht="15.75" customHeight="1">
      <c r="A18" s="5">
        <v>41700.0</v>
      </c>
      <c r="B18">
        <v>8367897.0</v>
      </c>
      <c r="C18">
        <v>3.0</v>
      </c>
      <c r="D18" s="2">
        <v>75.95</v>
      </c>
      <c r="E18" s="3">
        <v>0.23</v>
      </c>
      <c r="F18" t="s">
        <v>6</v>
      </c>
    </row>
    <row r="19" ht="15.75" customHeight="1">
      <c r="A19" s="5">
        <v>41700.0</v>
      </c>
      <c r="B19" s="4">
        <v>1.08E7</v>
      </c>
      <c r="C19">
        <v>15.0</v>
      </c>
      <c r="D19" s="2">
        <v>112.99</v>
      </c>
      <c r="E19" s="3">
        <v>0.91</v>
      </c>
      <c r="F19" t="s">
        <v>7</v>
      </c>
    </row>
    <row r="20" ht="15.75" customHeight="1">
      <c r="A20" s="5">
        <v>41701.0</v>
      </c>
      <c r="B20">
        <v>9280966.0</v>
      </c>
      <c r="C20">
        <v>3.0</v>
      </c>
      <c r="D20" s="2">
        <v>68.2</v>
      </c>
      <c r="E20" s="3">
        <v>0.05</v>
      </c>
      <c r="F20" t="s">
        <v>6</v>
      </c>
    </row>
    <row r="21" ht="15.75" customHeight="1">
      <c r="A21" s="5">
        <v>41702.0</v>
      </c>
      <c r="B21">
        <v>5639281.0</v>
      </c>
      <c r="C21">
        <v>13.0</v>
      </c>
      <c r="D21" s="2">
        <v>35.99</v>
      </c>
      <c r="E21" s="3">
        <v>0.45</v>
      </c>
      <c r="F21" t="s">
        <v>6</v>
      </c>
    </row>
    <row r="22" ht="15.75" customHeight="1">
      <c r="A22" s="5">
        <v>41702.0</v>
      </c>
      <c r="B22">
        <v>4455103.0</v>
      </c>
      <c r="C22">
        <v>1.0</v>
      </c>
      <c r="D22" s="2">
        <v>24.99</v>
      </c>
      <c r="E22" s="3">
        <v>0.34</v>
      </c>
      <c r="F22" t="s">
        <v>6</v>
      </c>
    </row>
    <row r="23" ht="15.75" customHeight="1">
      <c r="A23" s="5">
        <v>41702.0</v>
      </c>
      <c r="B23">
        <v>6037966.0</v>
      </c>
      <c r="C23">
        <v>5.0</v>
      </c>
      <c r="D23" s="2">
        <v>18.99</v>
      </c>
      <c r="E23" s="3">
        <v>0.23</v>
      </c>
      <c r="F23" t="s">
        <v>6</v>
      </c>
    </row>
    <row r="24" ht="15.75" customHeight="1">
      <c r="A24" s="5">
        <v>41702.0</v>
      </c>
      <c r="B24">
        <v>7348803.0</v>
      </c>
      <c r="C24">
        <v>3.0</v>
      </c>
      <c r="D24" s="2">
        <v>68.2</v>
      </c>
      <c r="E24" s="3">
        <v>0.2</v>
      </c>
      <c r="F24" t="s">
        <v>7</v>
      </c>
    </row>
    <row r="25" ht="15.75" customHeight="1">
      <c r="A25" s="5">
        <v>41702.0</v>
      </c>
      <c r="B25">
        <v>7449603.0</v>
      </c>
      <c r="C25">
        <v>13.0</v>
      </c>
      <c r="D25" s="2">
        <v>35.99</v>
      </c>
      <c r="E25" s="3">
        <v>0.3</v>
      </c>
      <c r="F25" t="s">
        <v>7</v>
      </c>
    </row>
    <row r="26" ht="15.75" customHeight="1">
      <c r="A26" s="5">
        <v>41702.0</v>
      </c>
      <c r="B26">
        <v>6850283.0</v>
      </c>
      <c r="C26">
        <v>11.0</v>
      </c>
      <c r="D26" s="2">
        <v>12.94</v>
      </c>
      <c r="E26" s="3">
        <v>0.76</v>
      </c>
      <c r="F26" t="s">
        <v>7</v>
      </c>
    </row>
    <row r="27" ht="15.75" customHeight="1">
      <c r="A27" s="5">
        <v>41702.0</v>
      </c>
      <c r="B27" s="4">
        <v>1.07E7</v>
      </c>
      <c r="C27">
        <v>5.0</v>
      </c>
      <c r="D27" s="2">
        <v>75.95</v>
      </c>
      <c r="E27" s="3">
        <v>0.56</v>
      </c>
      <c r="F27" t="s">
        <v>7</v>
      </c>
    </row>
    <row r="28" ht="15.75" customHeight="1">
      <c r="A28" s="5">
        <v>41702.0</v>
      </c>
      <c r="B28">
        <v>6198396.0</v>
      </c>
      <c r="C28">
        <v>1.0</v>
      </c>
      <c r="D28" s="2">
        <v>12.75</v>
      </c>
      <c r="E28" s="3">
        <v>0.23</v>
      </c>
      <c r="F28" t="s">
        <v>9</v>
      </c>
    </row>
    <row r="29" ht="15.75" customHeight="1">
      <c r="A29" s="5">
        <v>41702.0</v>
      </c>
      <c r="B29">
        <v>9615397.0</v>
      </c>
      <c r="C29">
        <v>5.0</v>
      </c>
      <c r="D29" s="2">
        <v>58.95</v>
      </c>
      <c r="E29" s="3">
        <v>0.2</v>
      </c>
      <c r="F29" t="s">
        <v>9</v>
      </c>
    </row>
    <row r="30" ht="15.75" customHeight="1">
      <c r="A30" s="5">
        <v>41703.0</v>
      </c>
      <c r="B30">
        <v>7134661.0</v>
      </c>
      <c r="C30">
        <v>7.0</v>
      </c>
      <c r="D30" s="2">
        <v>68.2</v>
      </c>
      <c r="E30" s="3">
        <v>0.3</v>
      </c>
      <c r="F30" t="s">
        <v>9</v>
      </c>
    </row>
    <row r="31" ht="15.75" customHeight="1">
      <c r="A31" s="5">
        <v>41703.0</v>
      </c>
      <c r="B31">
        <v>3084300.0</v>
      </c>
      <c r="C31">
        <v>17.0</v>
      </c>
      <c r="D31" s="2">
        <v>12.75</v>
      </c>
      <c r="E31" s="3">
        <v>0.76</v>
      </c>
      <c r="F31" t="s">
        <v>7</v>
      </c>
    </row>
    <row r="32" ht="15.75" customHeight="1">
      <c r="A32" s="5">
        <v>41703.0</v>
      </c>
      <c r="B32">
        <v>5342059.0</v>
      </c>
      <c r="C32">
        <v>5.0</v>
      </c>
      <c r="D32" s="2">
        <v>75.95</v>
      </c>
      <c r="E32" s="3">
        <v>0.34</v>
      </c>
      <c r="F32" t="s">
        <v>9</v>
      </c>
    </row>
    <row r="33" ht="15.75" customHeight="1">
      <c r="A33" s="5">
        <v>41703.0</v>
      </c>
      <c r="B33">
        <v>6860728.0</v>
      </c>
      <c r="C33">
        <v>7.0</v>
      </c>
      <c r="D33" s="2">
        <v>105.5</v>
      </c>
      <c r="E33" s="3">
        <v>0.45</v>
      </c>
      <c r="F33" t="s">
        <v>9</v>
      </c>
    </row>
    <row r="34" ht="15.75" customHeight="1">
      <c r="A34" s="5">
        <v>41720.0</v>
      </c>
      <c r="B34">
        <v>7157062.0</v>
      </c>
      <c r="C34">
        <v>5.0</v>
      </c>
      <c r="D34" s="2">
        <v>39.99</v>
      </c>
      <c r="E34" s="3">
        <v>0.34</v>
      </c>
      <c r="F34" t="s">
        <v>7</v>
      </c>
    </row>
    <row r="35" ht="15.75" customHeight="1">
      <c r="C35" t="s">
        <v>12</v>
      </c>
      <c r="D35" s="2">
        <v>1624.58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4" width="14.43"/>
    <col customWidth="1" min="5" max="5" width="31.43"/>
    <col customWidth="1" min="6" max="6" width="14.43"/>
  </cols>
  <sheetData>
    <row r="1" ht="15.75" customHeight="1">
      <c r="A1" t="s">
        <v>191</v>
      </c>
    </row>
    <row r="2" ht="15.75" customHeight="1">
      <c r="A2" s="13">
        <v>7465.0</v>
      </c>
      <c r="C2" t="s">
        <v>192</v>
      </c>
      <c r="D2">
        <f>large(A2:A12,3)</f>
        <v>7460</v>
      </c>
    </row>
    <row r="3" ht="15.75" customHeight="1">
      <c r="A3" s="13">
        <v>7420.0</v>
      </c>
    </row>
    <row r="4" ht="15.75" customHeight="1">
      <c r="A4" s="13">
        <v>4138.0</v>
      </c>
      <c r="C4" t="s">
        <v>193</v>
      </c>
      <c r="D4">
        <f>small(A2:A12,2)</f>
        <v>1587</v>
      </c>
    </row>
    <row r="5" ht="15.75" customHeight="1">
      <c r="A5" s="13">
        <v>3440.0</v>
      </c>
    </row>
    <row r="6" ht="15.75" customHeight="1">
      <c r="A6" s="13">
        <v>1796.0</v>
      </c>
    </row>
    <row r="7" ht="15.75" customHeight="1">
      <c r="A7" s="13">
        <v>5204.0</v>
      </c>
    </row>
    <row r="8" ht="15.75" customHeight="1">
      <c r="A8" s="13">
        <v>7460.0</v>
      </c>
    </row>
    <row r="9" ht="15.75" customHeight="1">
      <c r="A9" s="13">
        <v>1510.0</v>
      </c>
    </row>
    <row r="10" ht="15.75" customHeight="1">
      <c r="A10" s="13">
        <v>1587.0</v>
      </c>
    </row>
    <row r="11" ht="15.75" customHeight="1">
      <c r="A11" s="13">
        <v>1647.0</v>
      </c>
    </row>
    <row r="12" ht="15.75" customHeight="1">
      <c r="A12" s="13">
        <v>7478.0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" width="14.43"/>
    <col customWidth="1" min="4" max="4" width="5.86"/>
    <col customWidth="1" min="5" max="5" width="28.29"/>
    <col customWidth="1" min="6" max="6" width="8.14"/>
    <col customWidth="1" min="7" max="7" width="25.86"/>
  </cols>
  <sheetData>
    <row r="1" ht="15.75" customHeight="1">
      <c r="A1" t="s">
        <v>194</v>
      </c>
    </row>
    <row r="2" ht="15.75" customHeight="1"/>
    <row r="3" ht="15.75" customHeight="1">
      <c r="A3" t="s">
        <v>195</v>
      </c>
      <c r="B3" t="s">
        <v>15</v>
      </c>
      <c r="C3" t="s">
        <v>196</v>
      </c>
      <c r="E3" t="s">
        <v>197</v>
      </c>
    </row>
    <row r="4" ht="15.75" customHeight="1">
      <c r="A4">
        <v>1.0</v>
      </c>
      <c r="B4" t="s">
        <v>179</v>
      </c>
      <c r="C4">
        <v>1.0</v>
      </c>
      <c r="E4" t="s">
        <v>198</v>
      </c>
    </row>
    <row r="5" ht="15.75" customHeight="1">
      <c r="A5">
        <v>2.0</v>
      </c>
      <c r="B5" t="s">
        <v>178</v>
      </c>
      <c r="C5">
        <v>0.0</v>
      </c>
      <c r="E5" t="s">
        <v>199</v>
      </c>
    </row>
    <row r="6" ht="15.75" customHeight="1">
      <c r="A6">
        <v>3.0</v>
      </c>
      <c r="B6" t="s">
        <v>179</v>
      </c>
      <c r="C6">
        <v>5.0</v>
      </c>
      <c r="E6" t="s">
        <v>200</v>
      </c>
    </row>
    <row r="7" ht="15.75" customHeight="1">
      <c r="A7">
        <v>4.0</v>
      </c>
      <c r="B7" t="s">
        <v>178</v>
      </c>
      <c r="C7">
        <v>4.0</v>
      </c>
    </row>
    <row r="8" ht="15.75" customHeight="1">
      <c r="A8">
        <v>5.0</v>
      </c>
      <c r="B8" t="s">
        <v>179</v>
      </c>
      <c r="C8">
        <v>16.0</v>
      </c>
    </row>
    <row r="9" ht="15.75" customHeight="1">
      <c r="A9">
        <v>6.0</v>
      </c>
      <c r="B9" t="s">
        <v>178</v>
      </c>
      <c r="C9">
        <v>1.0</v>
      </c>
    </row>
    <row r="10" ht="15.75" customHeight="1">
      <c r="A10">
        <v>7.0</v>
      </c>
      <c r="B10" t="s">
        <v>179</v>
      </c>
      <c r="C10">
        <v>1.0</v>
      </c>
    </row>
    <row r="11" ht="15.75" customHeight="1">
      <c r="A11">
        <v>8.0</v>
      </c>
      <c r="B11" t="s">
        <v>178</v>
      </c>
      <c r="C11">
        <v>5.0</v>
      </c>
    </row>
    <row r="12" ht="15.75" customHeight="1">
      <c r="A12">
        <v>9.0</v>
      </c>
      <c r="B12" t="s">
        <v>179</v>
      </c>
      <c r="C12">
        <v>9.0</v>
      </c>
    </row>
    <row r="13" ht="15.75" customHeight="1">
      <c r="A13">
        <v>10.0</v>
      </c>
      <c r="B13" t="s">
        <v>178</v>
      </c>
      <c r="C13">
        <v>7.0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191</v>
      </c>
      <c r="B1" t="s">
        <v>201</v>
      </c>
      <c r="C1" s="16" t="s">
        <v>202</v>
      </c>
    </row>
    <row r="2" ht="15.75" customHeight="1">
      <c r="A2" s="13">
        <v>1510.0</v>
      </c>
      <c r="B2">
        <f t="shared" ref="B2:B12" si="1">rank.avg(A2,$A$2:$A$12,true)</f>
        <v>1.5</v>
      </c>
      <c r="C2">
        <f t="shared" ref="C2:C12" si="2">rank.eq(A2,$A$2:$A$12,true)</f>
        <v>1</v>
      </c>
    </row>
    <row r="3" ht="15.75" customHeight="1">
      <c r="A3" s="13">
        <v>1510.0</v>
      </c>
      <c r="B3">
        <f t="shared" si="1"/>
        <v>1.5</v>
      </c>
      <c r="C3">
        <f t="shared" si="2"/>
        <v>1</v>
      </c>
    </row>
    <row r="4" ht="15.75" customHeight="1">
      <c r="A4" s="13">
        <v>1587.0</v>
      </c>
      <c r="B4">
        <f t="shared" si="1"/>
        <v>3</v>
      </c>
      <c r="C4">
        <f t="shared" si="2"/>
        <v>3</v>
      </c>
    </row>
    <row r="5" ht="15.75" customHeight="1">
      <c r="A5" s="13">
        <v>1647.0</v>
      </c>
      <c r="B5">
        <f t="shared" si="1"/>
        <v>4</v>
      </c>
      <c r="C5">
        <f t="shared" si="2"/>
        <v>4</v>
      </c>
    </row>
    <row r="6" ht="15.75" customHeight="1">
      <c r="A6" s="13">
        <v>3440.0</v>
      </c>
      <c r="B6">
        <f t="shared" si="1"/>
        <v>5</v>
      </c>
      <c r="C6">
        <f t="shared" si="2"/>
        <v>5</v>
      </c>
    </row>
    <row r="7" ht="15.75" customHeight="1">
      <c r="A7" s="13">
        <v>4138.0</v>
      </c>
      <c r="B7">
        <f t="shared" si="1"/>
        <v>6</v>
      </c>
      <c r="C7">
        <f t="shared" si="2"/>
        <v>6</v>
      </c>
    </row>
    <row r="8" ht="15.75" customHeight="1">
      <c r="A8" s="13">
        <v>5204.0</v>
      </c>
      <c r="B8">
        <f t="shared" si="1"/>
        <v>7</v>
      </c>
      <c r="C8">
        <f t="shared" si="2"/>
        <v>7</v>
      </c>
    </row>
    <row r="9" ht="15.75" customHeight="1">
      <c r="A9" s="13">
        <v>7420.0</v>
      </c>
      <c r="B9">
        <f t="shared" si="1"/>
        <v>8</v>
      </c>
      <c r="C9">
        <f t="shared" si="2"/>
        <v>8</v>
      </c>
    </row>
    <row r="10" ht="15.75" customHeight="1">
      <c r="A10" s="13">
        <v>7460.0</v>
      </c>
      <c r="B10">
        <f t="shared" si="1"/>
        <v>9</v>
      </c>
      <c r="C10">
        <f t="shared" si="2"/>
        <v>9</v>
      </c>
    </row>
    <row r="11" ht="15.75" customHeight="1">
      <c r="A11" s="13">
        <v>7465.0</v>
      </c>
      <c r="B11">
        <f t="shared" si="1"/>
        <v>10</v>
      </c>
      <c r="C11">
        <f t="shared" si="2"/>
        <v>10</v>
      </c>
    </row>
    <row r="12" ht="15.75" customHeight="1">
      <c r="A12" s="13">
        <v>7478.0</v>
      </c>
      <c r="B12">
        <f t="shared" si="1"/>
        <v>11</v>
      </c>
      <c r="C12">
        <f t="shared" si="2"/>
        <v>11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1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203</v>
      </c>
      <c r="B1" t="s">
        <v>204</v>
      </c>
      <c r="C1" t="s">
        <v>205</v>
      </c>
    </row>
    <row r="2" ht="15.75" customHeight="1">
      <c r="A2">
        <v>123.0</v>
      </c>
      <c r="B2" t="s">
        <v>206</v>
      </c>
      <c r="C2" t="s">
        <v>207</v>
      </c>
      <c r="E2" t="s">
        <v>203</v>
      </c>
      <c r="F2">
        <v>125.0</v>
      </c>
      <c r="G2" s="8"/>
    </row>
    <row r="3" ht="15.75" customHeight="1">
      <c r="A3">
        <v>124.0</v>
      </c>
      <c r="B3" t="s">
        <v>208</v>
      </c>
      <c r="C3" t="s">
        <v>209</v>
      </c>
      <c r="E3" t="s">
        <v>210</v>
      </c>
      <c r="F3" t="str">
        <f>VLOOKUP(F2,A2:C6,2,true)</f>
        <v>Stampede</v>
      </c>
    </row>
    <row r="4" ht="15.75" customHeight="1">
      <c r="A4">
        <v>125.0</v>
      </c>
      <c r="B4" t="s">
        <v>211</v>
      </c>
      <c r="C4" t="s">
        <v>212</v>
      </c>
    </row>
    <row r="5" ht="15.75" customHeight="1">
      <c r="A5">
        <v>126.0</v>
      </c>
      <c r="B5" t="s">
        <v>213</v>
      </c>
      <c r="C5" t="s">
        <v>214</v>
      </c>
    </row>
    <row r="6" ht="15.75" customHeight="1">
      <c r="A6">
        <v>127.0</v>
      </c>
      <c r="B6" t="s">
        <v>215</v>
      </c>
      <c r="C6" t="s">
        <v>216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15.75" customHeight="1">
      <c r="A2" s="17">
        <v>41699.0</v>
      </c>
      <c r="B2">
        <v>2951952.0</v>
      </c>
      <c r="C2">
        <v>15.0</v>
      </c>
      <c r="D2" s="2">
        <v>110.45</v>
      </c>
      <c r="E2" s="3">
        <v>0.23</v>
      </c>
      <c r="F2" t="s">
        <v>9</v>
      </c>
    </row>
    <row r="3" ht="15.75" customHeight="1">
      <c r="A3" s="17">
        <v>41699.0</v>
      </c>
      <c r="B3">
        <v>2432871.0</v>
      </c>
      <c r="C3">
        <v>1.0</v>
      </c>
      <c r="D3" s="2">
        <v>68.2</v>
      </c>
      <c r="E3" s="3">
        <v>0.23</v>
      </c>
      <c r="F3" t="s">
        <v>6</v>
      </c>
    </row>
    <row r="4" ht="15.75" customHeight="1">
      <c r="A4" s="17">
        <v>41699.0</v>
      </c>
      <c r="B4">
        <v>2459276.0</v>
      </c>
      <c r="C4">
        <v>11.0</v>
      </c>
      <c r="D4" s="2">
        <v>35.99</v>
      </c>
      <c r="E4" s="3">
        <v>0.92</v>
      </c>
      <c r="F4" t="s">
        <v>9</v>
      </c>
    </row>
    <row r="5" ht="15.75" customHeight="1">
      <c r="A5" s="17">
        <v>41699.0</v>
      </c>
      <c r="B5">
        <v>2837913.0</v>
      </c>
      <c r="C5">
        <v>9.0</v>
      </c>
      <c r="D5" s="2">
        <v>24.99</v>
      </c>
      <c r="E5" s="3">
        <v>0.34</v>
      </c>
      <c r="F5" t="s">
        <v>9</v>
      </c>
    </row>
    <row r="6" ht="15.75" customHeight="1">
      <c r="A6" s="17">
        <v>41699.0</v>
      </c>
      <c r="B6">
        <v>9059970.0</v>
      </c>
      <c r="C6">
        <v>7.0</v>
      </c>
      <c r="D6" s="2">
        <v>18.99</v>
      </c>
      <c r="E6" s="3">
        <v>0.98</v>
      </c>
      <c r="F6" t="s">
        <v>7</v>
      </c>
    </row>
    <row r="7" ht="15.75" customHeight="1">
      <c r="A7" s="17">
        <v>41699.0</v>
      </c>
      <c r="B7">
        <v>3109445.0</v>
      </c>
      <c r="C7">
        <v>17.0</v>
      </c>
      <c r="D7" s="2">
        <v>12.94</v>
      </c>
      <c r="E7" s="3">
        <v>0.79</v>
      </c>
      <c r="F7" t="s">
        <v>7</v>
      </c>
    </row>
    <row r="8" ht="15.75" customHeight="1">
      <c r="A8" s="17">
        <v>41699.0</v>
      </c>
      <c r="B8" s="4">
        <v>1.07E7</v>
      </c>
      <c r="C8">
        <v>7.0</v>
      </c>
      <c r="D8" s="2">
        <v>12.9</v>
      </c>
      <c r="E8" s="3">
        <v>0.34</v>
      </c>
      <c r="F8" t="s">
        <v>6</v>
      </c>
    </row>
    <row r="9" ht="15.75" customHeight="1">
      <c r="A9" s="17">
        <v>41700.0</v>
      </c>
      <c r="B9">
        <v>6651817.0</v>
      </c>
      <c r="C9">
        <v>5.0</v>
      </c>
      <c r="D9" s="2">
        <v>112.99</v>
      </c>
      <c r="E9" s="3">
        <v>0.23</v>
      </c>
      <c r="F9" t="s">
        <v>7</v>
      </c>
    </row>
    <row r="10" ht="15.75" customHeight="1">
      <c r="A10" s="17">
        <v>41700.0</v>
      </c>
      <c r="B10" s="4">
        <v>1.08E7</v>
      </c>
      <c r="C10">
        <v>15.0</v>
      </c>
      <c r="D10" s="2">
        <v>112.99</v>
      </c>
      <c r="E10" s="3">
        <v>0.91</v>
      </c>
      <c r="F10" t="s">
        <v>7</v>
      </c>
    </row>
    <row r="11" ht="15.75" customHeight="1">
      <c r="A11" s="17">
        <v>41700.0</v>
      </c>
      <c r="B11">
        <v>7914641.0</v>
      </c>
      <c r="C11">
        <v>5.0</v>
      </c>
      <c r="D11" s="2">
        <v>75.99</v>
      </c>
      <c r="E11" s="3">
        <v>0.34</v>
      </c>
      <c r="F11" t="s">
        <v>7</v>
      </c>
    </row>
    <row r="12" ht="15.75" customHeight="1">
      <c r="A12" s="17">
        <v>41700.0</v>
      </c>
      <c r="B12">
        <v>8367897.0</v>
      </c>
      <c r="C12">
        <v>3.0</v>
      </c>
      <c r="D12" s="2">
        <v>75.95</v>
      </c>
      <c r="E12" s="3">
        <v>0.23</v>
      </c>
      <c r="F12" t="s">
        <v>6</v>
      </c>
    </row>
    <row r="13" ht="15.75" customHeight="1">
      <c r="A13" s="17">
        <v>41700.0</v>
      </c>
      <c r="B13">
        <v>4632228.0</v>
      </c>
      <c r="C13">
        <v>13.0</v>
      </c>
      <c r="D13" s="2">
        <v>68.2</v>
      </c>
      <c r="E13" s="3">
        <v>0.06</v>
      </c>
      <c r="F13" t="s">
        <v>6</v>
      </c>
    </row>
    <row r="14" ht="15.75" customHeight="1">
      <c r="A14" s="17">
        <v>41702.0</v>
      </c>
      <c r="B14">
        <v>4455103.0</v>
      </c>
      <c r="C14">
        <v>1.0</v>
      </c>
      <c r="D14" s="2">
        <v>28.3</v>
      </c>
      <c r="E14" s="3">
        <v>0.34</v>
      </c>
      <c r="F14" t="s">
        <v>6</v>
      </c>
    </row>
    <row r="15" ht="15.75" customHeight="1">
      <c r="A15" s="17">
        <v>41702.0</v>
      </c>
      <c r="B15">
        <v>6534637.0</v>
      </c>
      <c r="C15">
        <v>1.0</v>
      </c>
      <c r="D15" s="2">
        <v>12.94</v>
      </c>
      <c r="E15" s="3">
        <v>0.08</v>
      </c>
      <c r="F15" t="s">
        <v>6</v>
      </c>
    </row>
    <row r="16" ht="15.75" customHeight="1">
      <c r="A16" s="17">
        <v>41702.0</v>
      </c>
      <c r="B16">
        <v>6850283.0</v>
      </c>
      <c r="C16">
        <v>11.0</v>
      </c>
      <c r="D16" s="2">
        <v>12.94</v>
      </c>
      <c r="E16" s="3">
        <v>0.76</v>
      </c>
      <c r="F16" t="s">
        <v>7</v>
      </c>
    </row>
    <row r="17" ht="15.75" customHeight="1">
      <c r="A17" s="17">
        <v>41702.0</v>
      </c>
      <c r="B17">
        <v>6198396.0</v>
      </c>
      <c r="C17">
        <v>1.0</v>
      </c>
      <c r="D17" s="2">
        <v>12.75</v>
      </c>
      <c r="E17" s="3">
        <v>0.23</v>
      </c>
      <c r="F17" t="s">
        <v>9</v>
      </c>
    </row>
    <row r="18" ht="15.75" customHeight="1">
      <c r="A18" s="17">
        <v>41703.0</v>
      </c>
      <c r="B18">
        <v>3573155.0</v>
      </c>
      <c r="C18">
        <v>5.0</v>
      </c>
      <c r="D18" s="2">
        <v>35.99</v>
      </c>
      <c r="E18" s="3">
        <v>0.76</v>
      </c>
      <c r="F18" t="s">
        <v>9</v>
      </c>
    </row>
    <row r="19" ht="15.75" customHeight="1">
      <c r="A19" s="17">
        <v>41703.0</v>
      </c>
      <c r="B19">
        <v>1331839.0</v>
      </c>
      <c r="C19">
        <v>1.0</v>
      </c>
      <c r="D19" s="2">
        <v>12.94</v>
      </c>
      <c r="E19" s="3">
        <v>0.3</v>
      </c>
      <c r="F19" t="s">
        <v>7</v>
      </c>
    </row>
    <row r="20" ht="15.75" customHeight="1">
      <c r="A20" s="17">
        <v>41710.0</v>
      </c>
      <c r="B20" s="4">
        <v>1.01E7</v>
      </c>
      <c r="C20">
        <v>11.0</v>
      </c>
      <c r="D20" s="2">
        <v>68.2</v>
      </c>
      <c r="E20" s="3">
        <v>0.23</v>
      </c>
      <c r="F20" t="s">
        <v>6</v>
      </c>
    </row>
    <row r="21" ht="15.75" customHeight="1">
      <c r="A21" s="17">
        <v>41719.0</v>
      </c>
      <c r="B21">
        <v>6037966.0</v>
      </c>
      <c r="C21">
        <v>5.0</v>
      </c>
      <c r="D21" s="2">
        <v>18.99</v>
      </c>
      <c r="E21" s="3">
        <v>0.23</v>
      </c>
      <c r="F21" t="s">
        <v>6</v>
      </c>
    </row>
    <row r="22" ht="15.75" customHeight="1">
      <c r="A22" s="17">
        <v>41720.0</v>
      </c>
      <c r="B22">
        <v>7449603.0</v>
      </c>
      <c r="C22">
        <v>13.0</v>
      </c>
      <c r="D22" s="2">
        <v>35.99</v>
      </c>
      <c r="E22" s="3">
        <v>0.3</v>
      </c>
      <c r="F22" t="s">
        <v>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8" t="s">
        <v>217</v>
      </c>
      <c r="B1" t="s">
        <v>218</v>
      </c>
    </row>
    <row r="2" ht="15.75" customHeight="1">
      <c r="A2">
        <v>12.0</v>
      </c>
      <c r="B2">
        <v>180.0</v>
      </c>
    </row>
    <row r="3" ht="15.75" customHeight="1">
      <c r="A3">
        <v>13.0</v>
      </c>
      <c r="B3">
        <v>200.0</v>
      </c>
    </row>
    <row r="4" ht="15.75" customHeight="1">
      <c r="A4">
        <v>14.0</v>
      </c>
      <c r="B4">
        <v>220.0</v>
      </c>
    </row>
    <row r="5" ht="15.75" customHeight="1">
      <c r="A5">
        <v>15.0</v>
      </c>
      <c r="B5">
        <v>240.0</v>
      </c>
    </row>
    <row r="6" ht="15.75" customHeight="1">
      <c r="A6">
        <v>16.0</v>
      </c>
      <c r="B6">
        <v>250.0</v>
      </c>
    </row>
    <row r="7" ht="15.75" customHeight="1">
      <c r="A7">
        <v>18.0</v>
      </c>
      <c r="B7">
        <v>275.0</v>
      </c>
    </row>
    <row r="8" ht="15.75" customHeight="1">
      <c r="A8">
        <v>20.0</v>
      </c>
      <c r="B8">
        <v>300.0</v>
      </c>
    </row>
    <row r="9" ht="15.75" customHeight="1">
      <c r="A9">
        <v>22.0</v>
      </c>
      <c r="B9">
        <v>325.0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15.75" customHeight="1">
      <c r="A2" s="1">
        <v>41702.0</v>
      </c>
      <c r="B2">
        <v>6534637.0</v>
      </c>
      <c r="C2">
        <v>1.0</v>
      </c>
      <c r="D2" s="2">
        <v>12.94</v>
      </c>
      <c r="E2" s="3">
        <v>0.08</v>
      </c>
      <c r="F2" t="s">
        <v>6</v>
      </c>
    </row>
    <row r="3" ht="15.75" customHeight="1">
      <c r="A3" s="1">
        <v>41699.0</v>
      </c>
      <c r="B3">
        <v>2432871.0</v>
      </c>
      <c r="C3">
        <v>1.0</v>
      </c>
      <c r="D3" s="2">
        <v>68.2</v>
      </c>
      <c r="E3" s="3">
        <v>0.23</v>
      </c>
      <c r="F3" t="s">
        <v>7</v>
      </c>
    </row>
    <row r="4" ht="15.75" customHeight="1">
      <c r="A4" s="1">
        <v>41702.0</v>
      </c>
      <c r="B4">
        <v>6198396.0</v>
      </c>
      <c r="C4">
        <v>1.0</v>
      </c>
      <c r="D4" s="2">
        <v>12.75</v>
      </c>
      <c r="E4" s="3">
        <v>0.23</v>
      </c>
      <c r="F4" t="s">
        <v>6</v>
      </c>
    </row>
    <row r="5" ht="15.75" customHeight="1">
      <c r="A5" s="1">
        <v>41703.0</v>
      </c>
      <c r="B5">
        <v>1331839.0</v>
      </c>
      <c r="C5">
        <v>1.0</v>
      </c>
      <c r="D5" s="2">
        <v>12.94</v>
      </c>
      <c r="E5" s="3">
        <v>0.3</v>
      </c>
      <c r="F5" t="s">
        <v>6</v>
      </c>
    </row>
    <row r="6" ht="15.75" customHeight="1">
      <c r="A6" s="1">
        <v>41702.0</v>
      </c>
      <c r="B6">
        <v>4455103.0</v>
      </c>
      <c r="C6">
        <v>1.0</v>
      </c>
      <c r="D6" t="s">
        <v>8</v>
      </c>
      <c r="E6" s="3">
        <v>0.34</v>
      </c>
      <c r="F6" t="s">
        <v>9</v>
      </c>
    </row>
    <row r="7" ht="15.75" customHeight="1">
      <c r="A7" s="1">
        <v>41700.0</v>
      </c>
      <c r="B7">
        <v>8367897.0</v>
      </c>
      <c r="C7">
        <v>3.0</v>
      </c>
      <c r="D7" s="2">
        <v>75.95</v>
      </c>
      <c r="E7" s="3">
        <v>0.23</v>
      </c>
      <c r="F7" t="s">
        <v>9</v>
      </c>
    </row>
    <row r="8" ht="15.75" customHeight="1">
      <c r="A8" s="1">
        <v>41700.0</v>
      </c>
      <c r="B8">
        <v>6651817.0</v>
      </c>
      <c r="C8">
        <v>5.0</v>
      </c>
      <c r="D8" s="2">
        <v>112.99</v>
      </c>
      <c r="E8" s="3">
        <v>0.23</v>
      </c>
      <c r="F8" t="s">
        <v>7</v>
      </c>
    </row>
    <row r="9" ht="15.75" customHeight="1">
      <c r="A9" s="1">
        <v>41719.0</v>
      </c>
      <c r="B9">
        <v>6037966.0</v>
      </c>
      <c r="C9">
        <v>5.0</v>
      </c>
      <c r="D9" s="2">
        <v>18.99</v>
      </c>
      <c r="E9" s="3">
        <v>0.23</v>
      </c>
      <c r="F9" t="s">
        <v>6</v>
      </c>
    </row>
    <row r="10" ht="15.75" customHeight="1">
      <c r="A10" s="1">
        <v>41700.0</v>
      </c>
      <c r="B10">
        <v>7914641.0</v>
      </c>
      <c r="C10">
        <v>5.0</v>
      </c>
      <c r="D10" s="2">
        <v>75.99</v>
      </c>
      <c r="E10" s="3">
        <v>0.34</v>
      </c>
      <c r="F10" t="s">
        <v>9</v>
      </c>
    </row>
    <row r="11" ht="15.75" customHeight="1">
      <c r="A11" s="1">
        <v>41703.0</v>
      </c>
      <c r="B11">
        <v>3573155.0</v>
      </c>
      <c r="C11">
        <v>5.0</v>
      </c>
      <c r="D11" s="2">
        <v>35.99</v>
      </c>
      <c r="E11" s="3">
        <v>0.76</v>
      </c>
      <c r="F11" t="s">
        <v>6</v>
      </c>
    </row>
    <row r="12" ht="15.75" customHeight="1">
      <c r="A12" s="1">
        <v>41699.0</v>
      </c>
      <c r="B12" s="4">
        <v>1.07E7</v>
      </c>
      <c r="C12">
        <v>7.0</v>
      </c>
      <c r="D12" s="2">
        <v>12.9</v>
      </c>
      <c r="E12" s="3">
        <v>0.34</v>
      </c>
      <c r="F12" t="s">
        <v>7</v>
      </c>
    </row>
    <row r="13" ht="15.75" customHeight="1">
      <c r="A13" s="1">
        <v>41699.0</v>
      </c>
      <c r="B13">
        <v>9059970.0</v>
      </c>
      <c r="C13">
        <v>7.0</v>
      </c>
      <c r="D13" s="2">
        <v>18.99</v>
      </c>
      <c r="E13" s="3">
        <v>0.98</v>
      </c>
      <c r="F13" t="s">
        <v>7</v>
      </c>
    </row>
    <row r="14" ht="15.75" customHeight="1">
      <c r="A14" s="1">
        <v>41699.0</v>
      </c>
      <c r="B14">
        <v>2837913.0</v>
      </c>
      <c r="C14">
        <v>9.0</v>
      </c>
      <c r="D14" s="2">
        <v>24.99</v>
      </c>
      <c r="E14" s="3">
        <v>0.34</v>
      </c>
      <c r="F14" t="s">
        <v>7</v>
      </c>
    </row>
    <row r="15" ht="15.75" customHeight="1">
      <c r="A15" s="1">
        <v>41710.0</v>
      </c>
      <c r="B15" s="4">
        <v>1.01E7</v>
      </c>
      <c r="C15">
        <v>11.0</v>
      </c>
      <c r="D15" s="2">
        <v>68.2</v>
      </c>
      <c r="E15" s="3">
        <v>0.23</v>
      </c>
      <c r="F15" t="s">
        <v>6</v>
      </c>
    </row>
    <row r="16" ht="15.75" customHeight="1">
      <c r="A16" s="1">
        <v>41702.0</v>
      </c>
      <c r="B16">
        <v>6850283.0</v>
      </c>
      <c r="C16">
        <v>11.0</v>
      </c>
      <c r="D16" s="2">
        <v>12.94</v>
      </c>
      <c r="E16" s="3">
        <v>0.76</v>
      </c>
      <c r="F16" t="s">
        <v>6</v>
      </c>
    </row>
    <row r="17" ht="15.75" customHeight="1">
      <c r="A17" s="1">
        <v>41699.0</v>
      </c>
      <c r="B17">
        <v>2459276.0</v>
      </c>
      <c r="C17">
        <v>11.0</v>
      </c>
      <c r="D17" s="2">
        <v>35.99</v>
      </c>
      <c r="E17" s="3">
        <v>0.92</v>
      </c>
      <c r="F17" t="s">
        <v>7</v>
      </c>
    </row>
    <row r="18" ht="15.75" customHeight="1">
      <c r="A18" s="1">
        <v>41700.0</v>
      </c>
      <c r="B18">
        <v>4632228.0</v>
      </c>
      <c r="C18">
        <v>13.0</v>
      </c>
      <c r="D18" s="2">
        <v>68.2</v>
      </c>
      <c r="E18" s="3">
        <v>0.06</v>
      </c>
      <c r="F18" t="s">
        <v>9</v>
      </c>
    </row>
    <row r="19" ht="15.75" customHeight="1">
      <c r="A19" s="1">
        <v>41720.0</v>
      </c>
      <c r="B19">
        <v>7449603.0</v>
      </c>
      <c r="C19">
        <v>13.0</v>
      </c>
      <c r="D19" s="2">
        <v>35.99</v>
      </c>
      <c r="E19" s="3">
        <v>0.3</v>
      </c>
      <c r="F19" t="s">
        <v>6</v>
      </c>
    </row>
    <row r="20" ht="15.75" customHeight="1">
      <c r="A20" s="1">
        <v>41699.0</v>
      </c>
      <c r="B20">
        <v>2951952.0</v>
      </c>
      <c r="C20">
        <v>15.0</v>
      </c>
      <c r="D20" s="2">
        <v>110.45</v>
      </c>
      <c r="E20" s="3">
        <v>0.23</v>
      </c>
      <c r="F20" t="s">
        <v>7</v>
      </c>
    </row>
    <row r="21" ht="15.75" customHeight="1">
      <c r="A21" s="1">
        <v>41700.0</v>
      </c>
      <c r="B21" s="4">
        <v>1.08E7</v>
      </c>
      <c r="C21">
        <v>15.0</v>
      </c>
      <c r="D21" s="2">
        <v>112.99</v>
      </c>
      <c r="E21" s="3">
        <v>0.91</v>
      </c>
      <c r="F21" t="s">
        <v>9</v>
      </c>
    </row>
    <row r="22" ht="15.75" customHeight="1">
      <c r="A22" s="1">
        <v>41699.0</v>
      </c>
      <c r="B22">
        <v>3109445.0</v>
      </c>
      <c r="C22">
        <v>17.0</v>
      </c>
      <c r="D22" s="2">
        <v>12.94</v>
      </c>
      <c r="E22" s="3">
        <v>0.79</v>
      </c>
      <c r="F22" t="s">
        <v>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13</v>
      </c>
    </row>
    <row r="2" ht="15.75" customHeight="1"/>
    <row r="3" ht="15.75" customHeight="1">
      <c r="A3" t="s">
        <v>14</v>
      </c>
      <c r="B3" t="s">
        <v>15</v>
      </c>
      <c r="C3" t="s">
        <v>16</v>
      </c>
    </row>
    <row r="4" ht="15.75" customHeight="1">
      <c r="A4" t="s">
        <v>17</v>
      </c>
      <c r="B4" t="s">
        <v>18</v>
      </c>
      <c r="C4">
        <v>3.55</v>
      </c>
    </row>
    <row r="5" ht="15.75" customHeight="1">
      <c r="A5" t="s">
        <v>17</v>
      </c>
      <c r="B5" t="s">
        <v>19</v>
      </c>
      <c r="C5">
        <v>3.99</v>
      </c>
    </row>
    <row r="6" ht="15.75" customHeight="1">
      <c r="A6" t="s">
        <v>20</v>
      </c>
      <c r="B6" t="s">
        <v>21</v>
      </c>
      <c r="C6">
        <v>4.23</v>
      </c>
    </row>
    <row r="7" ht="15.75" customHeight="1">
      <c r="A7" t="s">
        <v>22</v>
      </c>
      <c r="B7" t="s">
        <v>23</v>
      </c>
      <c r="C7">
        <v>3.81</v>
      </c>
    </row>
    <row r="8" ht="15.75" customHeight="1">
      <c r="A8" t="s">
        <v>22</v>
      </c>
      <c r="B8" t="s">
        <v>24</v>
      </c>
      <c r="C8">
        <v>4.69</v>
      </c>
    </row>
    <row r="9" ht="15.75" customHeight="1">
      <c r="A9" t="s">
        <v>25</v>
      </c>
      <c r="B9" t="s">
        <v>26</v>
      </c>
      <c r="C9">
        <v>6.36</v>
      </c>
    </row>
    <row r="10" ht="15.75" customHeight="1">
      <c r="A10" t="s">
        <v>25</v>
      </c>
      <c r="B10" t="s">
        <v>27</v>
      </c>
      <c r="C10">
        <v>6.57</v>
      </c>
    </row>
    <row r="11" ht="15.75" customHeight="1">
      <c r="A11" t="s">
        <v>25</v>
      </c>
      <c r="B11" t="s">
        <v>28</v>
      </c>
      <c r="C11">
        <v>6.58</v>
      </c>
    </row>
    <row r="12" ht="15.75" customHeight="1">
      <c r="A12" t="s">
        <v>29</v>
      </c>
      <c r="B12" t="s">
        <v>30</v>
      </c>
      <c r="C12">
        <v>4.77</v>
      </c>
    </row>
    <row r="13" ht="15.75" customHeight="1">
      <c r="A13" t="s">
        <v>29</v>
      </c>
      <c r="B13" t="s">
        <v>31</v>
      </c>
      <c r="C13">
        <v>5.1</v>
      </c>
    </row>
    <row r="14" ht="15.75" customHeight="1">
      <c r="A14" t="s">
        <v>29</v>
      </c>
      <c r="B14" t="s">
        <v>32</v>
      </c>
      <c r="C14">
        <v>5.38</v>
      </c>
    </row>
    <row r="15" ht="15.75" customHeight="1">
      <c r="A15" t="s">
        <v>29</v>
      </c>
      <c r="B15" t="s">
        <v>33</v>
      </c>
      <c r="C15">
        <v>5.6</v>
      </c>
    </row>
    <row r="16" ht="15.75" customHeight="1">
      <c r="A16" t="s">
        <v>29</v>
      </c>
      <c r="B16" t="s">
        <v>34</v>
      </c>
      <c r="C16">
        <v>5.62</v>
      </c>
    </row>
    <row r="17" ht="15.75" customHeight="1">
      <c r="A17" t="s">
        <v>29</v>
      </c>
      <c r="B17" t="s">
        <v>35</v>
      </c>
      <c r="C17">
        <v>5.87</v>
      </c>
    </row>
    <row r="18" ht="15.75" customHeight="1">
      <c r="A18" t="s">
        <v>29</v>
      </c>
      <c r="B18" t="s">
        <v>36</v>
      </c>
      <c r="C18">
        <v>5.94</v>
      </c>
    </row>
    <row r="19" ht="15.75" customHeight="1">
      <c r="A19" t="s">
        <v>29</v>
      </c>
      <c r="B19" t="s">
        <v>37</v>
      </c>
      <c r="C19">
        <v>7.66</v>
      </c>
    </row>
    <row r="20" ht="15.75" customHeight="1">
      <c r="A20" t="s">
        <v>38</v>
      </c>
      <c r="B20" t="s">
        <v>39</v>
      </c>
      <c r="C20">
        <v>4.87</v>
      </c>
    </row>
    <row r="21" ht="15.75" customHeight="1">
      <c r="A21" t="s">
        <v>38</v>
      </c>
      <c r="B21" t="s">
        <v>40</v>
      </c>
      <c r="C21">
        <v>5.08</v>
      </c>
    </row>
    <row r="22" ht="15.75" customHeight="1">
      <c r="A22" t="s">
        <v>38</v>
      </c>
      <c r="B22" t="s">
        <v>41</v>
      </c>
      <c r="C22">
        <v>5.69</v>
      </c>
    </row>
    <row r="23" ht="15.75" customHeight="1">
      <c r="A23" t="s">
        <v>38</v>
      </c>
      <c r="B23" t="s">
        <v>42</v>
      </c>
      <c r="C23">
        <v>5.85</v>
      </c>
    </row>
    <row r="24" ht="15.75" customHeight="1">
      <c r="A24" t="s">
        <v>43</v>
      </c>
      <c r="B24" t="s">
        <v>44</v>
      </c>
      <c r="C24">
        <v>4.23</v>
      </c>
    </row>
    <row r="25" ht="15.75" customHeight="1">
      <c r="A25" t="s">
        <v>45</v>
      </c>
      <c r="B25" t="s">
        <v>46</v>
      </c>
      <c r="C25">
        <v>5.27</v>
      </c>
    </row>
    <row r="26" ht="15.75" customHeight="1">
      <c r="A26" t="s">
        <v>45</v>
      </c>
      <c r="B26" t="s">
        <v>47</v>
      </c>
      <c r="C26">
        <v>5.49</v>
      </c>
    </row>
    <row r="27" ht="15.75" customHeight="1">
      <c r="A27" t="s">
        <v>45</v>
      </c>
      <c r="B27" t="s">
        <v>48</v>
      </c>
      <c r="C27">
        <v>5.62</v>
      </c>
    </row>
    <row r="28" ht="15.75" customHeight="1">
      <c r="A28" t="s">
        <v>45</v>
      </c>
      <c r="B28" t="s">
        <v>49</v>
      </c>
      <c r="C28">
        <v>5.67</v>
      </c>
    </row>
    <row r="29" ht="15.75" customHeight="1">
      <c r="A29" t="s">
        <v>50</v>
      </c>
      <c r="B29" t="s">
        <v>51</v>
      </c>
      <c r="C29">
        <v>4.74</v>
      </c>
    </row>
    <row r="30" ht="15.75" customHeight="1">
      <c r="A30" t="s">
        <v>50</v>
      </c>
      <c r="B30" t="s">
        <v>52</v>
      </c>
      <c r="C30">
        <v>4.99</v>
      </c>
    </row>
    <row r="31" ht="15.75" customHeight="1">
      <c r="A31" t="s">
        <v>53</v>
      </c>
      <c r="B31" t="s">
        <v>54</v>
      </c>
      <c r="C31">
        <v>6.02</v>
      </c>
    </row>
    <row r="32" ht="15.75" customHeight="1">
      <c r="A32" t="s">
        <v>55</v>
      </c>
      <c r="B32" t="s">
        <v>56</v>
      </c>
      <c r="C32">
        <v>4.4</v>
      </c>
    </row>
    <row r="33" ht="15.75" customHeight="1">
      <c r="A33" t="s">
        <v>57</v>
      </c>
      <c r="B33" t="s">
        <v>58</v>
      </c>
      <c r="C33">
        <v>4.7</v>
      </c>
    </row>
    <row r="34" ht="15.75" customHeight="1">
      <c r="A34" t="s">
        <v>57</v>
      </c>
      <c r="B34" t="s">
        <v>59</v>
      </c>
      <c r="C34">
        <v>4.92</v>
      </c>
    </row>
    <row r="35" ht="15.75" customHeight="1">
      <c r="A35" t="s">
        <v>60</v>
      </c>
      <c r="B35" t="s">
        <v>61</v>
      </c>
      <c r="C35">
        <v>3.14</v>
      </c>
    </row>
    <row r="36" ht="15.75" customHeight="1">
      <c r="A36" t="s">
        <v>62</v>
      </c>
      <c r="B36" t="s">
        <v>63</v>
      </c>
      <c r="C36">
        <v>4.21</v>
      </c>
    </row>
    <row r="37" ht="15.75" customHeight="1">
      <c r="A37" t="s">
        <v>64</v>
      </c>
      <c r="B37" t="s">
        <v>65</v>
      </c>
      <c r="C37">
        <v>4.57</v>
      </c>
    </row>
    <row r="38" ht="15.75" customHeight="1">
      <c r="A38" t="s">
        <v>64</v>
      </c>
      <c r="B38" t="s">
        <v>66</v>
      </c>
      <c r="C38">
        <v>5.79</v>
      </c>
    </row>
    <row r="39" ht="15.75" customHeight="1">
      <c r="A39" t="s">
        <v>67</v>
      </c>
      <c r="B39" t="s">
        <v>68</v>
      </c>
      <c r="C39">
        <v>4.94</v>
      </c>
    </row>
    <row r="40" ht="15.75" customHeight="1">
      <c r="A40" t="s">
        <v>69</v>
      </c>
      <c r="B40" t="s">
        <v>70</v>
      </c>
      <c r="C40">
        <v>4.63</v>
      </c>
    </row>
    <row r="41" ht="15.75" customHeight="1">
      <c r="A41" t="s">
        <v>69</v>
      </c>
      <c r="B41" t="s">
        <v>71</v>
      </c>
      <c r="C41">
        <v>4.92</v>
      </c>
    </row>
    <row r="42" ht="15.75" customHeight="1">
      <c r="A42" t="s">
        <v>69</v>
      </c>
      <c r="B42" t="s">
        <v>72</v>
      </c>
      <c r="C42">
        <v>4.93</v>
      </c>
    </row>
    <row r="43" ht="15.75" customHeight="1">
      <c r="A43" t="s">
        <v>73</v>
      </c>
      <c r="B43" t="s">
        <v>74</v>
      </c>
      <c r="C43">
        <v>3.79</v>
      </c>
    </row>
    <row r="44" ht="15.75" customHeight="1">
      <c r="A44" t="s">
        <v>73</v>
      </c>
      <c r="B44" t="s">
        <v>75</v>
      </c>
      <c r="C44">
        <v>3.84</v>
      </c>
    </row>
    <row r="45" ht="15.75" customHeight="1">
      <c r="A45" t="s">
        <v>73</v>
      </c>
      <c r="B45" t="s">
        <v>76</v>
      </c>
      <c r="C45">
        <v>3.99</v>
      </c>
    </row>
    <row r="46" ht="15.75" customHeight="1">
      <c r="A46" t="s">
        <v>73</v>
      </c>
      <c r="B46" t="s">
        <v>77</v>
      </c>
      <c r="C46">
        <v>4.05</v>
      </c>
    </row>
    <row r="47" ht="15.75" customHeight="1">
      <c r="A47" t="s">
        <v>73</v>
      </c>
      <c r="B47" t="s">
        <v>78</v>
      </c>
      <c r="C47">
        <v>4.1</v>
      </c>
    </row>
    <row r="48" ht="15.75" customHeight="1">
      <c r="A48" t="s">
        <v>79</v>
      </c>
      <c r="B48" t="s">
        <v>80</v>
      </c>
      <c r="C48">
        <v>4.47</v>
      </c>
    </row>
    <row r="49" ht="15.75" customHeight="1">
      <c r="A49" t="s">
        <v>81</v>
      </c>
      <c r="B49" t="s">
        <v>82</v>
      </c>
      <c r="C49">
        <v>4.19</v>
      </c>
    </row>
    <row r="50" ht="15.75" customHeight="1">
      <c r="A50" t="s">
        <v>81</v>
      </c>
      <c r="B50" t="s">
        <v>83</v>
      </c>
      <c r="C50">
        <v>4.51</v>
      </c>
    </row>
    <row r="51" ht="15.75" customHeight="1">
      <c r="A51" t="s">
        <v>84</v>
      </c>
      <c r="B51" t="s">
        <v>85</v>
      </c>
      <c r="C51">
        <v>4.0</v>
      </c>
    </row>
    <row r="52" ht="15.75" customHeight="1">
      <c r="A52" t="s">
        <v>84</v>
      </c>
      <c r="B52" t="s">
        <v>86</v>
      </c>
      <c r="C52">
        <v>4.2</v>
      </c>
    </row>
    <row r="53" ht="15.75" customHeight="1">
      <c r="A53" t="s">
        <v>87</v>
      </c>
      <c r="B53" t="s">
        <v>88</v>
      </c>
      <c r="C53">
        <v>4.53</v>
      </c>
    </row>
    <row r="54" ht="15.75" customHeight="1">
      <c r="A54" t="s">
        <v>89</v>
      </c>
      <c r="B54" t="s">
        <v>90</v>
      </c>
      <c r="C54">
        <v>4.38</v>
      </c>
    </row>
    <row r="55" ht="15.75" customHeight="1">
      <c r="A55" t="s">
        <v>89</v>
      </c>
      <c r="B55" t="s">
        <v>91</v>
      </c>
      <c r="C55">
        <v>4.73</v>
      </c>
    </row>
    <row r="56" ht="15.75" customHeight="1">
      <c r="A56" t="s">
        <v>92</v>
      </c>
      <c r="B56" t="s">
        <v>93</v>
      </c>
      <c r="C56">
        <v>4.43</v>
      </c>
    </row>
    <row r="57" ht="15.75" customHeight="1">
      <c r="A57" t="s">
        <v>94</v>
      </c>
      <c r="B57" t="s">
        <v>95</v>
      </c>
      <c r="C57">
        <v>3.99</v>
      </c>
    </row>
    <row r="58" ht="15.75" customHeight="1">
      <c r="A58" t="s">
        <v>94</v>
      </c>
      <c r="B58" t="s">
        <v>96</v>
      </c>
      <c r="C58">
        <v>4.93</v>
      </c>
    </row>
    <row r="59" ht="15.75" customHeight="1">
      <c r="A59" t="s">
        <v>94</v>
      </c>
      <c r="B59" t="s">
        <v>97</v>
      </c>
      <c r="C59">
        <v>5.15</v>
      </c>
    </row>
    <row r="60" ht="15.75" customHeight="1">
      <c r="A60" t="s">
        <v>98</v>
      </c>
      <c r="B60" t="s">
        <v>99</v>
      </c>
      <c r="C60">
        <v>4.79</v>
      </c>
    </row>
    <row r="61" ht="15.75" customHeight="1">
      <c r="A61" t="s">
        <v>98</v>
      </c>
      <c r="B61" t="s">
        <v>100</v>
      </c>
      <c r="C61">
        <v>4.9</v>
      </c>
    </row>
    <row r="62" ht="15.75" customHeight="1">
      <c r="A62" t="s">
        <v>101</v>
      </c>
      <c r="B62" t="s">
        <v>102</v>
      </c>
      <c r="C62">
        <v>4.71</v>
      </c>
    </row>
    <row r="63" ht="15.75" customHeight="1">
      <c r="A63" t="s">
        <v>101</v>
      </c>
      <c r="B63" t="s">
        <v>103</v>
      </c>
      <c r="C63">
        <v>5.31</v>
      </c>
    </row>
    <row r="64" ht="15.75" customHeight="1">
      <c r="A64" t="s">
        <v>104</v>
      </c>
      <c r="B64" t="s">
        <v>105</v>
      </c>
      <c r="C64">
        <v>5.01</v>
      </c>
    </row>
    <row r="65" ht="15.75" customHeight="1">
      <c r="A65" t="s">
        <v>106</v>
      </c>
      <c r="B65" t="s">
        <v>107</v>
      </c>
      <c r="C65">
        <v>4.21</v>
      </c>
    </row>
    <row r="66" ht="15.75" customHeight="1">
      <c r="A66" t="s">
        <v>108</v>
      </c>
      <c r="B66" t="s">
        <v>109</v>
      </c>
      <c r="C66">
        <v>6.77</v>
      </c>
    </row>
    <row r="67" ht="15.75" customHeight="1">
      <c r="A67" t="s">
        <v>110</v>
      </c>
      <c r="B67" t="s">
        <v>111</v>
      </c>
      <c r="C67">
        <v>5.98</v>
      </c>
    </row>
    <row r="68" ht="15.75" customHeight="1">
      <c r="A68" t="s">
        <v>110</v>
      </c>
      <c r="B68" t="s">
        <v>112</v>
      </c>
      <c r="C68">
        <v>6.41</v>
      </c>
    </row>
    <row r="69" ht="15.75" customHeight="1">
      <c r="A69" t="s">
        <v>113</v>
      </c>
      <c r="B69" t="s">
        <v>114</v>
      </c>
      <c r="C69">
        <v>3.16</v>
      </c>
    </row>
    <row r="70" ht="15.75" customHeight="1">
      <c r="A70" t="s">
        <v>113</v>
      </c>
      <c r="B70" t="s">
        <v>115</v>
      </c>
      <c r="C70">
        <v>3.31</v>
      </c>
    </row>
    <row r="71" ht="15.75" customHeight="1">
      <c r="A71" t="s">
        <v>113</v>
      </c>
      <c r="B71" t="s">
        <v>116</v>
      </c>
      <c r="C71">
        <v>3.55</v>
      </c>
    </row>
    <row r="72" ht="15.75" customHeight="1">
      <c r="A72" t="s">
        <v>113</v>
      </c>
      <c r="B72" t="s">
        <v>117</v>
      </c>
      <c r="C72">
        <v>3.79</v>
      </c>
    </row>
    <row r="73" ht="15.75" customHeight="1">
      <c r="A73" t="s">
        <v>113</v>
      </c>
      <c r="B73" t="s">
        <v>118</v>
      </c>
      <c r="C73">
        <v>4.08</v>
      </c>
    </row>
    <row r="74" ht="15.75" customHeight="1">
      <c r="A74" t="s">
        <v>119</v>
      </c>
      <c r="B74" t="s">
        <v>120</v>
      </c>
      <c r="C74">
        <v>3.94</v>
      </c>
    </row>
    <row r="75" ht="15.75" customHeight="1">
      <c r="A75" t="s">
        <v>119</v>
      </c>
      <c r="B75" t="s">
        <v>121</v>
      </c>
      <c r="C75">
        <v>4.15</v>
      </c>
    </row>
    <row r="76" ht="15.75" customHeight="1">
      <c r="A76" t="s">
        <v>122</v>
      </c>
      <c r="B76" t="s">
        <v>123</v>
      </c>
      <c r="C76">
        <v>4.99</v>
      </c>
    </row>
    <row r="77" ht="15.75" customHeight="1">
      <c r="A77" t="s">
        <v>122</v>
      </c>
      <c r="B77" t="s">
        <v>124</v>
      </c>
      <c r="C77">
        <v>5.59</v>
      </c>
    </row>
    <row r="78" ht="15.75" customHeight="1">
      <c r="A78" t="s">
        <v>125</v>
      </c>
      <c r="B78" t="s">
        <v>126</v>
      </c>
      <c r="C78">
        <v>3.72</v>
      </c>
    </row>
    <row r="79" ht="15.75" customHeight="1">
      <c r="A79" t="s">
        <v>125</v>
      </c>
      <c r="B79" t="s">
        <v>127</v>
      </c>
      <c r="C79">
        <v>4.03</v>
      </c>
    </row>
    <row r="80" ht="15.75" customHeight="1">
      <c r="A80" t="s">
        <v>125</v>
      </c>
      <c r="B80" t="s">
        <v>128</v>
      </c>
      <c r="C80">
        <v>4.51</v>
      </c>
    </row>
    <row r="81" ht="15.75" customHeight="1">
      <c r="A81" t="s">
        <v>129</v>
      </c>
      <c r="B81" t="s">
        <v>130</v>
      </c>
      <c r="C81">
        <v>3.28</v>
      </c>
    </row>
    <row r="82" ht="15.75" customHeight="1">
      <c r="A82" t="s">
        <v>129</v>
      </c>
      <c r="B82" t="s">
        <v>131</v>
      </c>
      <c r="C82">
        <v>3.91</v>
      </c>
    </row>
    <row r="83" ht="15.75" customHeight="1">
      <c r="A83" t="s">
        <v>132</v>
      </c>
      <c r="B83" t="s">
        <v>133</v>
      </c>
      <c r="C83">
        <v>4.23</v>
      </c>
    </row>
    <row r="84" ht="15.75" customHeight="1">
      <c r="A84" t="s">
        <v>134</v>
      </c>
      <c r="B84" t="s">
        <v>135</v>
      </c>
      <c r="C84">
        <v>5.06</v>
      </c>
    </row>
    <row r="85" ht="15.75" customHeight="1">
      <c r="A85" t="s">
        <v>136</v>
      </c>
      <c r="B85" t="s">
        <v>137</v>
      </c>
      <c r="C85">
        <v>5.23</v>
      </c>
    </row>
    <row r="86" ht="15.75" customHeight="1">
      <c r="A86" t="s">
        <v>138</v>
      </c>
      <c r="B86" t="s">
        <v>139</v>
      </c>
      <c r="C86">
        <v>4.37</v>
      </c>
    </row>
    <row r="87" ht="15.75" customHeight="1">
      <c r="A87" t="s">
        <v>138</v>
      </c>
      <c r="B87" t="s">
        <v>140</v>
      </c>
      <c r="C87">
        <v>4.45</v>
      </c>
    </row>
    <row r="88" ht="15.75" customHeight="1">
      <c r="A88" t="s">
        <v>141</v>
      </c>
      <c r="B88" t="s">
        <v>142</v>
      </c>
      <c r="C88">
        <v>4.92</v>
      </c>
    </row>
    <row r="89" ht="15.75" customHeight="1">
      <c r="A89" t="s">
        <v>141</v>
      </c>
      <c r="B89" t="s">
        <v>143</v>
      </c>
      <c r="C89">
        <v>5.3</v>
      </c>
    </row>
    <row r="90" ht="15.75" customHeight="1">
      <c r="A90" t="s">
        <v>141</v>
      </c>
      <c r="B90" t="s">
        <v>144</v>
      </c>
      <c r="C90">
        <v>5.43</v>
      </c>
    </row>
    <row r="91" ht="15.75" customHeight="1">
      <c r="A91" t="s">
        <v>141</v>
      </c>
      <c r="B91" t="s">
        <v>145</v>
      </c>
      <c r="C91">
        <v>5.83</v>
      </c>
    </row>
    <row r="92" ht="15.75" customHeight="1">
      <c r="A92" t="s">
        <v>141</v>
      </c>
      <c r="B92" t="s">
        <v>146</v>
      </c>
      <c r="C92">
        <v>6.72</v>
      </c>
    </row>
    <row r="93" ht="15.75" customHeight="1">
      <c r="A93" t="s">
        <v>147</v>
      </c>
      <c r="B93" t="s">
        <v>148</v>
      </c>
      <c r="C93">
        <v>5.26</v>
      </c>
    </row>
    <row r="94" ht="15.75" customHeight="1">
      <c r="A94" t="s">
        <v>147</v>
      </c>
      <c r="B94" t="s">
        <v>149</v>
      </c>
      <c r="C94">
        <v>5.83</v>
      </c>
    </row>
    <row r="95" ht="15.75" customHeight="1">
      <c r="A95" t="s">
        <v>150</v>
      </c>
      <c r="B95" t="s">
        <v>151</v>
      </c>
      <c r="C95">
        <v>4.13</v>
      </c>
    </row>
    <row r="96" ht="15.75" customHeight="1">
      <c r="A96" t="s">
        <v>152</v>
      </c>
      <c r="B96" t="s">
        <v>153</v>
      </c>
      <c r="C96">
        <v>3.57</v>
      </c>
    </row>
    <row r="97" ht="15.75" customHeight="1">
      <c r="A97" t="s">
        <v>152</v>
      </c>
      <c r="B97" t="s">
        <v>154</v>
      </c>
      <c r="C97">
        <v>4.44</v>
      </c>
    </row>
    <row r="98" ht="15.75" customHeight="1">
      <c r="A98" t="s">
        <v>152</v>
      </c>
      <c r="B98" t="s">
        <v>155</v>
      </c>
      <c r="C98">
        <v>4.48</v>
      </c>
    </row>
    <row r="99" ht="15.75" customHeight="1">
      <c r="A99" t="s">
        <v>152</v>
      </c>
      <c r="B99" t="s">
        <v>156</v>
      </c>
      <c r="C99">
        <v>4.73</v>
      </c>
    </row>
    <row r="100" ht="15.75" customHeight="1">
      <c r="A100" t="s">
        <v>152</v>
      </c>
      <c r="B100" t="s">
        <v>157</v>
      </c>
      <c r="C100">
        <v>5.03</v>
      </c>
    </row>
    <row r="101" ht="15.75" customHeight="1">
      <c r="A101" t="s">
        <v>158</v>
      </c>
      <c r="B101" t="s">
        <v>159</v>
      </c>
      <c r="C101">
        <v>4.29</v>
      </c>
    </row>
    <row r="102" ht="15.75" customHeight="1">
      <c r="A102" t="s">
        <v>160</v>
      </c>
      <c r="B102" t="s">
        <v>161</v>
      </c>
      <c r="C102">
        <v>3.65</v>
      </c>
    </row>
    <row r="103" ht="15.75" customHeight="1">
      <c r="A103" t="s">
        <v>162</v>
      </c>
      <c r="B103" t="s">
        <v>163</v>
      </c>
      <c r="C103">
        <v>6.06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164</v>
      </c>
      <c r="B1" s="8" t="s">
        <v>165</v>
      </c>
      <c r="C1" s="8" t="s">
        <v>166</v>
      </c>
      <c r="D1" s="8" t="s">
        <v>167</v>
      </c>
      <c r="E1" s="8" t="s">
        <v>168</v>
      </c>
    </row>
    <row r="2" ht="15.75" customHeight="1">
      <c r="A2">
        <v>12.875</v>
      </c>
      <c r="B2">
        <f t="shared" ref="B2:B5" si="1">round(A2,1)</f>
        <v>12.9</v>
      </c>
      <c r="C2">
        <f t="shared" ref="C2:C5" si="2">round(A2,2)</f>
        <v>12.88</v>
      </c>
      <c r="D2">
        <f t="shared" ref="D2:D5" si="3">roundup(A2)</f>
        <v>13</v>
      </c>
      <c r="E2">
        <f t="shared" ref="E2:E5" si="4">rounddown(A2)</f>
        <v>12</v>
      </c>
    </row>
    <row r="3" ht="15.75" customHeight="1">
      <c r="A3" s="8">
        <v>11.123</v>
      </c>
      <c r="B3">
        <f t="shared" si="1"/>
        <v>11.1</v>
      </c>
      <c r="C3">
        <f t="shared" si="2"/>
        <v>11.12</v>
      </c>
      <c r="D3">
        <f t="shared" si="3"/>
        <v>12</v>
      </c>
      <c r="E3">
        <f t="shared" si="4"/>
        <v>11</v>
      </c>
    </row>
    <row r="4" ht="15.75" customHeight="1">
      <c r="A4">
        <v>1160.0</v>
      </c>
      <c r="B4">
        <f t="shared" si="1"/>
        <v>1160</v>
      </c>
      <c r="C4">
        <f t="shared" si="2"/>
        <v>1160</v>
      </c>
      <c r="D4">
        <f t="shared" si="3"/>
        <v>1160</v>
      </c>
      <c r="E4">
        <f t="shared" si="4"/>
        <v>1160</v>
      </c>
    </row>
    <row r="5" ht="15.75" customHeight="1">
      <c r="A5">
        <v>11.6</v>
      </c>
      <c r="B5">
        <f t="shared" si="1"/>
        <v>11.6</v>
      </c>
      <c r="C5">
        <f t="shared" si="2"/>
        <v>11.6</v>
      </c>
      <c r="D5">
        <f t="shared" si="3"/>
        <v>12</v>
      </c>
      <c r="E5">
        <f t="shared" si="4"/>
        <v>11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0" t="s">
        <v>171</v>
      </c>
      <c r="B1" s="10"/>
    </row>
    <row r="2" ht="15.75" customHeight="1">
      <c r="A2" s="10"/>
      <c r="B2" s="10"/>
    </row>
    <row r="3" ht="15.75" customHeight="1">
      <c r="A3" s="10" t="s">
        <v>172</v>
      </c>
      <c r="B3" s="10" t="s">
        <v>173</v>
      </c>
    </row>
    <row r="4" ht="15.75" customHeight="1">
      <c r="A4" s="11">
        <v>2016.0</v>
      </c>
      <c r="B4" s="12">
        <v>1325000.0</v>
      </c>
    </row>
    <row r="5" ht="15.75" customHeight="1">
      <c r="A5" s="11">
        <v>2017.0</v>
      </c>
      <c r="B5" s="12">
        <v>1749000.0</v>
      </c>
    </row>
    <row r="6" ht="15.75" customHeight="1">
      <c r="A6" s="10" t="s">
        <v>174</v>
      </c>
      <c r="B6" s="12">
        <f>sum(B4:B5)</f>
        <v>3074000</v>
      </c>
    </row>
    <row r="7" ht="15.75" customHeight="1">
      <c r="A7" s="10" t="s">
        <v>175</v>
      </c>
      <c r="B7" s="12">
        <f>average(B4:B5)</f>
        <v>1537000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169</v>
      </c>
      <c r="B1" s="9">
        <v>0.07</v>
      </c>
    </row>
    <row r="2" ht="15.75" customHeight="1">
      <c r="A2" t="s">
        <v>170</v>
      </c>
      <c r="B2" s="2">
        <v>145000.0</v>
      </c>
    </row>
    <row r="3" ht="15.75" customHeight="1">
      <c r="A3">
        <v>2017.0</v>
      </c>
      <c r="B3" s="2">
        <f t="shared" ref="B3:B11" si="1">B2*(1+$B$1)</f>
        <v>155150</v>
      </c>
    </row>
    <row r="4" ht="15.75" customHeight="1">
      <c r="A4">
        <v>2018.0</v>
      </c>
      <c r="B4" s="2">
        <f t="shared" si="1"/>
        <v>166010.5</v>
      </c>
    </row>
    <row r="5" ht="15.75" customHeight="1">
      <c r="A5">
        <v>2019.0</v>
      </c>
      <c r="B5" s="2">
        <f t="shared" si="1"/>
        <v>177631.235</v>
      </c>
    </row>
    <row r="6" ht="15.75" customHeight="1">
      <c r="A6">
        <v>2020.0</v>
      </c>
      <c r="B6" s="2">
        <f t="shared" si="1"/>
        <v>190065.4215</v>
      </c>
    </row>
    <row r="7" ht="15.75" customHeight="1">
      <c r="A7">
        <v>2021.0</v>
      </c>
      <c r="B7" s="2">
        <f t="shared" si="1"/>
        <v>203370.001</v>
      </c>
    </row>
    <row r="8" ht="15.75" customHeight="1">
      <c r="A8">
        <v>2022.0</v>
      </c>
      <c r="B8" s="2">
        <f t="shared" si="1"/>
        <v>217605.901</v>
      </c>
    </row>
    <row r="9" ht="15.75" customHeight="1">
      <c r="A9">
        <v>2023.0</v>
      </c>
      <c r="B9" s="2">
        <f t="shared" si="1"/>
        <v>232838.3141</v>
      </c>
    </row>
    <row r="10" ht="15.75" customHeight="1">
      <c r="A10">
        <v>2024.0</v>
      </c>
      <c r="B10" s="2">
        <f t="shared" si="1"/>
        <v>249136.9961</v>
      </c>
    </row>
    <row r="11" ht="15.75" customHeight="1">
      <c r="A11">
        <v>2025.0</v>
      </c>
      <c r="B11" s="2">
        <f t="shared" si="1"/>
        <v>266576.5858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" width="14.43"/>
    <col customWidth="1" min="4" max="4" width="26.14"/>
    <col customWidth="1" min="5" max="6" width="14.43"/>
  </cols>
  <sheetData>
    <row r="1" ht="15.75" customHeight="1">
      <c r="A1" t="s">
        <v>172</v>
      </c>
      <c r="B1" t="s">
        <v>176</v>
      </c>
      <c r="C1" t="s">
        <v>173</v>
      </c>
    </row>
    <row r="2" ht="15.75" customHeight="1">
      <c r="A2">
        <v>2015.0</v>
      </c>
      <c r="B2" t="s">
        <v>177</v>
      </c>
      <c r="C2" s="13">
        <v>492194.0</v>
      </c>
    </row>
    <row r="3" ht="15.75" customHeight="1">
      <c r="A3">
        <v>2015.0</v>
      </c>
      <c r="B3" t="s">
        <v>178</v>
      </c>
      <c r="C3" s="13">
        <v>572859.0</v>
      </c>
    </row>
    <row r="4" ht="15.75" customHeight="1">
      <c r="A4">
        <v>2015.0</v>
      </c>
      <c r="B4" t="s">
        <v>179</v>
      </c>
      <c r="C4" s="13">
        <v>356131.0</v>
      </c>
    </row>
    <row r="5" ht="15.75" customHeight="1">
      <c r="A5">
        <v>2015.0</v>
      </c>
      <c r="B5" t="s">
        <v>180</v>
      </c>
      <c r="C5" s="13">
        <v>808811.0</v>
      </c>
    </row>
    <row r="6" ht="15.75" customHeight="1">
      <c r="A6">
        <v>2016.0</v>
      </c>
      <c r="B6" t="s">
        <v>177</v>
      </c>
      <c r="C6" s="13">
        <v>821208.0</v>
      </c>
    </row>
    <row r="7" ht="15.75" customHeight="1">
      <c r="A7">
        <v>2016.0</v>
      </c>
      <c r="B7" t="s">
        <v>178</v>
      </c>
      <c r="C7" s="13">
        <v>456636.0</v>
      </c>
    </row>
    <row r="8" ht="15.75" customHeight="1">
      <c r="A8">
        <v>2016.0</v>
      </c>
      <c r="B8" t="s">
        <v>179</v>
      </c>
      <c r="C8" s="13">
        <v>784844.0</v>
      </c>
    </row>
    <row r="9" ht="15.75" customHeight="1">
      <c r="A9">
        <v>2016.0</v>
      </c>
      <c r="B9" t="s">
        <v>180</v>
      </c>
      <c r="C9" s="13">
        <v>830082.0</v>
      </c>
    </row>
    <row r="10" ht="15.75" customHeight="1">
      <c r="A10">
        <v>2017.0</v>
      </c>
      <c r="B10" t="s">
        <v>177</v>
      </c>
      <c r="C10" s="13">
        <v>370554.0</v>
      </c>
    </row>
    <row r="11" ht="15.75" customHeight="1">
      <c r="A11">
        <v>2017.0</v>
      </c>
      <c r="B11" t="s">
        <v>178</v>
      </c>
      <c r="C11" s="13">
        <v>482565.0</v>
      </c>
    </row>
    <row r="12" ht="15.75" customHeight="1">
      <c r="A12">
        <v>2017.0</v>
      </c>
      <c r="B12" t="s">
        <v>179</v>
      </c>
      <c r="C12" s="13">
        <v>283971.0</v>
      </c>
    </row>
    <row r="13" ht="15.75" customHeight="1">
      <c r="A13">
        <v>2017.0</v>
      </c>
      <c r="B13" t="s">
        <v>180</v>
      </c>
      <c r="C13" s="13">
        <v>781725.0</v>
      </c>
    </row>
    <row r="14" ht="15.75" customHeight="1">
      <c r="C14" s="13">
        <f>sum(C2:C13)</f>
        <v>7041580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14.43"/>
    <col customWidth="1" min="6" max="6" width="7.43"/>
  </cols>
  <sheetData>
    <row r="1" ht="15.75" customHeight="1"/>
    <row r="2" ht="15.75" customHeight="1">
      <c r="C2" t="s">
        <v>188</v>
      </c>
    </row>
    <row r="3" ht="15.75" customHeight="1">
      <c r="C3" s="14">
        <v>41699.0</v>
      </c>
    </row>
    <row r="4" ht="15.75" customHeight="1"/>
    <row r="5" ht="15.75" customHeight="1"/>
    <row r="6" ht="15.75" customHeight="1">
      <c r="A6" t="s">
        <v>10</v>
      </c>
      <c r="B6" t="s">
        <v>1</v>
      </c>
      <c r="C6" t="s">
        <v>2</v>
      </c>
      <c r="D6" t="s">
        <v>11</v>
      </c>
    </row>
    <row r="7" ht="15.75" customHeight="1">
      <c r="A7" s="15">
        <v>41642.0</v>
      </c>
      <c r="B7" s="4">
        <v>1.07E7</v>
      </c>
      <c r="C7">
        <v>7.0</v>
      </c>
      <c r="D7" s="2">
        <v>12.75</v>
      </c>
      <c r="E7" t="str">
        <f t="shared" ref="E7:E40" si="1">if(C7&lt;5,"order more","")</f>
        <v/>
      </c>
    </row>
    <row r="8" ht="15.75" customHeight="1">
      <c r="A8" s="15">
        <v>41642.0</v>
      </c>
      <c r="B8">
        <v>7242815.0</v>
      </c>
      <c r="C8">
        <v>9.0</v>
      </c>
      <c r="D8" s="2">
        <v>35.99</v>
      </c>
      <c r="E8" t="str">
        <f t="shared" si="1"/>
        <v/>
      </c>
    </row>
    <row r="9" ht="15.75" customHeight="1">
      <c r="A9" s="15">
        <v>41642.0</v>
      </c>
      <c r="B9">
        <v>6651817.0</v>
      </c>
      <c r="C9">
        <v>5.0</v>
      </c>
      <c r="D9" s="2">
        <v>112.99</v>
      </c>
      <c r="E9" t="str">
        <f t="shared" si="1"/>
        <v/>
      </c>
    </row>
    <row r="10" ht="15.75" customHeight="1">
      <c r="A10" s="15">
        <v>41642.0</v>
      </c>
      <c r="B10">
        <v>2432871.0</v>
      </c>
      <c r="C10">
        <v>1.0</v>
      </c>
      <c r="D10" s="2">
        <v>68.2</v>
      </c>
      <c r="E10" t="str">
        <f t="shared" si="1"/>
        <v>order more</v>
      </c>
    </row>
    <row r="11" ht="15.75" customHeight="1">
      <c r="A11" s="15">
        <v>41642.0</v>
      </c>
      <c r="B11">
        <v>9059970.0</v>
      </c>
      <c r="C11">
        <v>15.0</v>
      </c>
      <c r="D11" s="2">
        <v>18.99</v>
      </c>
      <c r="E11" t="str">
        <f t="shared" si="1"/>
        <v/>
      </c>
    </row>
    <row r="12" ht="15.75" customHeight="1">
      <c r="A12" s="15">
        <v>41642.0</v>
      </c>
      <c r="B12">
        <v>2837913.0</v>
      </c>
      <c r="C12">
        <v>7.0</v>
      </c>
      <c r="D12" s="2">
        <v>24.99</v>
      </c>
      <c r="E12" t="str">
        <f t="shared" si="1"/>
        <v/>
      </c>
    </row>
    <row r="13" ht="15.75" customHeight="1">
      <c r="A13" s="15">
        <v>41642.0</v>
      </c>
      <c r="B13">
        <v>6534637.0</v>
      </c>
      <c r="C13">
        <v>1.0</v>
      </c>
      <c r="D13" s="2">
        <v>12.94</v>
      </c>
      <c r="E13" t="str">
        <f t="shared" si="1"/>
        <v>order more</v>
      </c>
    </row>
    <row r="14" ht="15.75" customHeight="1">
      <c r="A14" s="15">
        <v>41642.0</v>
      </c>
      <c r="B14">
        <v>2459276.0</v>
      </c>
      <c r="C14">
        <v>17.0</v>
      </c>
      <c r="D14" s="2">
        <v>35.99</v>
      </c>
      <c r="E14" t="str">
        <f t="shared" si="1"/>
        <v/>
      </c>
    </row>
    <row r="15" ht="15.75" customHeight="1">
      <c r="A15" s="15">
        <v>41642.0</v>
      </c>
      <c r="B15">
        <v>2951952.0</v>
      </c>
      <c r="C15">
        <v>9.0</v>
      </c>
      <c r="D15" s="2">
        <v>110.45</v>
      </c>
      <c r="E15" t="str">
        <f t="shared" si="1"/>
        <v/>
      </c>
    </row>
    <row r="16" ht="15.75" customHeight="1">
      <c r="A16" s="15">
        <v>41642.0</v>
      </c>
      <c r="B16">
        <v>3109445.0</v>
      </c>
      <c r="C16">
        <v>11.0</v>
      </c>
      <c r="D16" s="2">
        <v>12.94</v>
      </c>
      <c r="E16" t="str">
        <f t="shared" si="1"/>
        <v/>
      </c>
    </row>
    <row r="17" ht="15.75" customHeight="1">
      <c r="A17" s="15">
        <v>41673.0</v>
      </c>
      <c r="B17">
        <v>1331839.0</v>
      </c>
      <c r="C17">
        <v>1.0</v>
      </c>
      <c r="D17" s="2">
        <v>12.94</v>
      </c>
      <c r="E17" t="str">
        <f t="shared" si="1"/>
        <v>order more</v>
      </c>
    </row>
    <row r="18" ht="15.75" customHeight="1">
      <c r="A18" s="15">
        <v>41673.0</v>
      </c>
      <c r="B18">
        <v>3573155.0</v>
      </c>
      <c r="C18">
        <v>5.0</v>
      </c>
      <c r="D18" s="2">
        <v>35.99</v>
      </c>
      <c r="E18" t="str">
        <f t="shared" si="1"/>
        <v/>
      </c>
    </row>
    <row r="19" ht="15.75" customHeight="1">
      <c r="A19" s="15">
        <v>41673.0</v>
      </c>
      <c r="B19">
        <v>4632228.0</v>
      </c>
      <c r="C19">
        <v>13.0</v>
      </c>
      <c r="D19" s="2">
        <v>68.2</v>
      </c>
      <c r="E19" t="str">
        <f t="shared" si="1"/>
        <v/>
      </c>
    </row>
    <row r="20" ht="15.75" customHeight="1">
      <c r="A20" s="15">
        <v>41673.0</v>
      </c>
      <c r="B20">
        <v>7914641.0</v>
      </c>
      <c r="C20">
        <v>5.0</v>
      </c>
      <c r="D20" s="2">
        <v>75.99</v>
      </c>
      <c r="E20" t="str">
        <f t="shared" si="1"/>
        <v/>
      </c>
    </row>
    <row r="21" ht="15.75" customHeight="1">
      <c r="A21" s="15">
        <v>41673.0</v>
      </c>
      <c r="B21" s="4">
        <v>1.01E7</v>
      </c>
      <c r="C21">
        <v>11.0</v>
      </c>
      <c r="D21" s="2">
        <v>68.2</v>
      </c>
      <c r="E21" t="str">
        <f t="shared" si="1"/>
        <v/>
      </c>
    </row>
    <row r="22" ht="15.75" customHeight="1">
      <c r="A22" s="15">
        <v>41673.0</v>
      </c>
      <c r="B22">
        <v>8506096.0</v>
      </c>
      <c r="C22">
        <v>17.0</v>
      </c>
      <c r="D22" s="2">
        <v>12.75</v>
      </c>
      <c r="E22" t="str">
        <f t="shared" si="1"/>
        <v/>
      </c>
    </row>
    <row r="23" ht="15.75" customHeight="1">
      <c r="A23" s="15">
        <v>41673.0</v>
      </c>
      <c r="B23">
        <v>8367897.0</v>
      </c>
      <c r="C23">
        <v>3.0</v>
      </c>
      <c r="D23" s="2">
        <v>75.95</v>
      </c>
      <c r="E23" t="str">
        <f t="shared" si="1"/>
        <v>order more</v>
      </c>
    </row>
    <row r="24" ht="15.75" customHeight="1">
      <c r="A24" s="15">
        <v>41673.0</v>
      </c>
      <c r="B24" s="4">
        <v>1.08E7</v>
      </c>
      <c r="C24">
        <v>15.0</v>
      </c>
      <c r="D24" s="2">
        <v>112.99</v>
      </c>
      <c r="E24" t="str">
        <f t="shared" si="1"/>
        <v/>
      </c>
    </row>
    <row r="25" ht="15.75" customHeight="1">
      <c r="A25" s="15">
        <v>41701.0</v>
      </c>
      <c r="B25">
        <v>9280966.0</v>
      </c>
      <c r="C25">
        <v>3.0</v>
      </c>
      <c r="D25" s="2">
        <v>68.2</v>
      </c>
      <c r="E25" t="str">
        <f t="shared" si="1"/>
        <v>order more</v>
      </c>
    </row>
    <row r="26" ht="15.75" customHeight="1">
      <c r="A26" s="15">
        <v>41732.0</v>
      </c>
      <c r="B26">
        <v>5639281.0</v>
      </c>
      <c r="C26">
        <v>13.0</v>
      </c>
      <c r="D26" s="2">
        <v>35.99</v>
      </c>
      <c r="E26" t="str">
        <f t="shared" si="1"/>
        <v/>
      </c>
    </row>
    <row r="27" ht="15.75" customHeight="1">
      <c r="A27" s="15">
        <v>41732.0</v>
      </c>
      <c r="B27">
        <v>4455103.0</v>
      </c>
      <c r="C27">
        <v>1.0</v>
      </c>
      <c r="D27" s="2">
        <v>24.99</v>
      </c>
      <c r="E27" t="str">
        <f t="shared" si="1"/>
        <v>order more</v>
      </c>
    </row>
    <row r="28" ht="15.75" customHeight="1">
      <c r="A28" s="15">
        <v>41732.0</v>
      </c>
      <c r="B28">
        <v>6037966.0</v>
      </c>
      <c r="C28">
        <v>5.0</v>
      </c>
      <c r="D28" s="2">
        <v>18.99</v>
      </c>
      <c r="E28" t="str">
        <f t="shared" si="1"/>
        <v/>
      </c>
    </row>
    <row r="29" ht="15.75" customHeight="1">
      <c r="A29" s="15">
        <v>41732.0</v>
      </c>
      <c r="B29">
        <v>7348803.0</v>
      </c>
      <c r="C29">
        <v>3.0</v>
      </c>
      <c r="D29" s="2">
        <v>68.2</v>
      </c>
      <c r="E29" t="str">
        <f t="shared" si="1"/>
        <v>order more</v>
      </c>
    </row>
    <row r="30" ht="15.75" customHeight="1">
      <c r="A30" s="15">
        <v>41732.0</v>
      </c>
      <c r="B30">
        <v>7449603.0</v>
      </c>
      <c r="C30">
        <v>13.0</v>
      </c>
      <c r="D30" s="2">
        <v>35.99</v>
      </c>
      <c r="E30" t="str">
        <f t="shared" si="1"/>
        <v/>
      </c>
    </row>
    <row r="31" ht="15.75" customHeight="1">
      <c r="A31" s="15">
        <v>41732.0</v>
      </c>
      <c r="B31">
        <v>6850283.0</v>
      </c>
      <c r="C31">
        <v>11.0</v>
      </c>
      <c r="D31" s="2">
        <v>12.94</v>
      </c>
      <c r="E31" t="str">
        <f t="shared" si="1"/>
        <v/>
      </c>
    </row>
    <row r="32" ht="15.75" customHeight="1">
      <c r="A32" s="15">
        <v>41732.0</v>
      </c>
      <c r="B32" s="4">
        <v>1.07E7</v>
      </c>
      <c r="C32">
        <v>5.0</v>
      </c>
      <c r="D32" s="2">
        <v>75.95</v>
      </c>
      <c r="E32" t="str">
        <f t="shared" si="1"/>
        <v/>
      </c>
    </row>
    <row r="33" ht="15.75" customHeight="1">
      <c r="A33" s="15">
        <v>41732.0</v>
      </c>
      <c r="B33">
        <v>6198396.0</v>
      </c>
      <c r="C33">
        <v>1.0</v>
      </c>
      <c r="D33" s="2">
        <v>12.75</v>
      </c>
      <c r="E33" t="str">
        <f t="shared" si="1"/>
        <v>order more</v>
      </c>
    </row>
    <row r="34" ht="15.75" customHeight="1">
      <c r="A34" s="15">
        <v>41732.0</v>
      </c>
      <c r="B34">
        <v>9615397.0</v>
      </c>
      <c r="C34">
        <v>5.0</v>
      </c>
      <c r="D34" s="2">
        <v>58.95</v>
      </c>
      <c r="E34" t="str">
        <f t="shared" si="1"/>
        <v/>
      </c>
    </row>
    <row r="35" ht="15.75" customHeight="1">
      <c r="A35" s="15">
        <v>41762.0</v>
      </c>
      <c r="B35">
        <v>7134661.0</v>
      </c>
      <c r="C35">
        <v>7.0</v>
      </c>
      <c r="D35" s="2">
        <v>68.2</v>
      </c>
      <c r="E35" t="str">
        <f t="shared" si="1"/>
        <v/>
      </c>
    </row>
    <row r="36" ht="15.75" customHeight="1">
      <c r="A36" s="15">
        <v>41762.0</v>
      </c>
      <c r="B36">
        <v>3084300.0</v>
      </c>
      <c r="C36">
        <v>17.0</v>
      </c>
      <c r="D36" s="2">
        <v>12.75</v>
      </c>
      <c r="E36" t="str">
        <f t="shared" si="1"/>
        <v/>
      </c>
    </row>
    <row r="37" ht="15.75" customHeight="1">
      <c r="A37" s="15">
        <v>41762.0</v>
      </c>
      <c r="B37">
        <v>5342059.0</v>
      </c>
      <c r="C37">
        <v>5.0</v>
      </c>
      <c r="D37" s="2">
        <v>75.95</v>
      </c>
      <c r="E37" t="str">
        <f t="shared" si="1"/>
        <v/>
      </c>
    </row>
    <row r="38" ht="15.75" customHeight="1">
      <c r="A38" s="15">
        <v>41762.0</v>
      </c>
      <c r="B38">
        <v>6860728.0</v>
      </c>
      <c r="C38">
        <v>7.0</v>
      </c>
      <c r="D38" s="2">
        <v>105.5</v>
      </c>
      <c r="E38" t="str">
        <f t="shared" si="1"/>
        <v/>
      </c>
    </row>
    <row r="39" ht="15.75" customHeight="1">
      <c r="A39" t="s">
        <v>189</v>
      </c>
      <c r="B39">
        <v>7157062.0</v>
      </c>
      <c r="C39">
        <v>5.0</v>
      </c>
      <c r="D39" s="2">
        <v>39.99</v>
      </c>
      <c r="E39" t="str">
        <f t="shared" si="1"/>
        <v/>
      </c>
    </row>
    <row r="40" ht="15.75" customHeight="1">
      <c r="C40" t="s">
        <v>190</v>
      </c>
      <c r="D40" s="2">
        <v>1624.58</v>
      </c>
      <c r="E40" t="str">
        <f t="shared" si="1"/>
        <v/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" width="14.43"/>
    <col customWidth="1" min="4" max="4" width="5.14"/>
    <col customWidth="1" min="5" max="5" width="14.43"/>
    <col customWidth="1" min="6" max="6" width="10.86"/>
    <col customWidth="1" min="7" max="7" width="11.43"/>
  </cols>
  <sheetData>
    <row r="1" ht="15.75" customHeight="1">
      <c r="A1" t="s">
        <v>172</v>
      </c>
      <c r="B1" t="s">
        <v>176</v>
      </c>
      <c r="C1" t="s">
        <v>173</v>
      </c>
    </row>
    <row r="2" ht="15.75" customHeight="1">
      <c r="A2">
        <v>2016.0</v>
      </c>
      <c r="B2" t="s">
        <v>181</v>
      </c>
      <c r="C2" s="13">
        <v>370554.0</v>
      </c>
      <c r="E2" t="s">
        <v>182</v>
      </c>
      <c r="F2">
        <f>SUMIF(B2:B9,"=Portland",C2:C9)</f>
        <v>1072446</v>
      </c>
    </row>
    <row r="3" ht="15.75" customHeight="1">
      <c r="A3">
        <v>2016.0</v>
      </c>
      <c r="B3" t="s">
        <v>180</v>
      </c>
      <c r="C3" s="13">
        <v>482565.0</v>
      </c>
      <c r="E3" t="s">
        <v>183</v>
      </c>
    </row>
    <row r="4" ht="15.75" customHeight="1">
      <c r="A4">
        <v>2016.0</v>
      </c>
      <c r="B4" t="s">
        <v>179</v>
      </c>
      <c r="C4" s="13">
        <v>283971.0</v>
      </c>
      <c r="E4" t="s">
        <v>184</v>
      </c>
    </row>
    <row r="5" ht="15.75" customHeight="1">
      <c r="A5">
        <v>2016.0</v>
      </c>
      <c r="B5" t="s">
        <v>178</v>
      </c>
      <c r="C5" s="13">
        <v>781725.0</v>
      </c>
      <c r="E5" t="s">
        <v>185</v>
      </c>
    </row>
    <row r="6" ht="15.75" customHeight="1">
      <c r="A6">
        <v>2017.0</v>
      </c>
      <c r="B6" t="s">
        <v>181</v>
      </c>
      <c r="C6" s="13">
        <v>687172.0</v>
      </c>
      <c r="E6" t="s">
        <v>186</v>
      </c>
    </row>
    <row r="7" ht="15.75" customHeight="1">
      <c r="A7">
        <v>2017.0</v>
      </c>
      <c r="B7" t="s">
        <v>180</v>
      </c>
      <c r="C7" s="13">
        <v>261587.0</v>
      </c>
      <c r="E7" t="s">
        <v>187</v>
      </c>
    </row>
    <row r="8" ht="15.75" customHeight="1">
      <c r="A8">
        <v>2017.0</v>
      </c>
      <c r="B8" t="s">
        <v>179</v>
      </c>
      <c r="C8" s="13">
        <v>788475.0</v>
      </c>
    </row>
    <row r="9" ht="15.75" customHeight="1">
      <c r="A9">
        <v>2017.0</v>
      </c>
      <c r="B9" t="s">
        <v>178</v>
      </c>
      <c r="C9" s="13">
        <v>203654.0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