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erryzhang/Dropbox/Projects/202402_code_carbon/model_carbon/"/>
    </mc:Choice>
  </mc:AlternateContent>
  <xr:revisionPtr revIDLastSave="0" documentId="13_ncr:1_{F0C453BB-AFF2-754D-96B5-EF3CC8D1FEA4}" xr6:coauthVersionLast="47" xr6:coauthVersionMax="47" xr10:uidLastSave="{00000000-0000-0000-0000-000000000000}"/>
  <bookViews>
    <workbookView xWindow="8920" yWindow="29560" windowWidth="30240" windowHeight="18880" activeTab="1" xr2:uid="{EE6A308B-CB1E-E843-BEBB-AC2388216714}"/>
  </bookViews>
  <sheets>
    <sheet name="model_results_old" sheetId="1" r:id="rId1"/>
    <sheet name="model_results" sheetId="3" r:id="rId2"/>
    <sheet name="Sheet4" sheetId="4" r:id="rId3"/>
    <sheet name="model_description" sheetId="2" r:id="rId4"/>
    <sheet name="model_results_f1" sheetId="5" r:id="rId5"/>
  </sheets>
  <definedNames>
    <definedName name="_xlnm._FilterDatabase" localSheetId="1" hidden="1">model_results!$A$1:$X$13</definedName>
    <definedName name="model_name">model_results!$A$1:$X$13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5" l="1"/>
  <c r="K32" i="1"/>
  <c r="J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5" i="1"/>
  <c r="I4" i="1"/>
  <c r="I5" i="1"/>
  <c r="I13" i="1"/>
  <c r="I14" i="1"/>
  <c r="I6" i="1"/>
  <c r="I7" i="1"/>
  <c r="I8" i="1"/>
  <c r="I9" i="1"/>
  <c r="I10" i="1"/>
  <c r="I2" i="1"/>
  <c r="I3" i="1"/>
</calcChain>
</file>

<file path=xl/sharedStrings.xml><?xml version="1.0" encoding="utf-8"?>
<sst xmlns="http://schemas.openxmlformats.org/spreadsheetml/2006/main" count="367" uniqueCount="146">
  <si>
    <t>model_name</t>
  </si>
  <si>
    <t>batch_size</t>
  </si>
  <si>
    <t>epochs</t>
  </si>
  <si>
    <t>location</t>
  </si>
  <si>
    <t>energy_consumed_kwh</t>
  </si>
  <si>
    <t>carbon_emissions_kgco2</t>
  </si>
  <si>
    <t>cpu_energy_kwh</t>
  </si>
  <si>
    <t>gpu_energy_kwh</t>
  </si>
  <si>
    <t>ram_energy_kwh</t>
  </si>
  <si>
    <t>hardware</t>
  </si>
  <si>
    <t>training_time</t>
  </si>
  <si>
    <t>accuracy</t>
  </si>
  <si>
    <t>f1_score</t>
  </si>
  <si>
    <t>TFIDF + XGBoost</t>
  </si>
  <si>
    <t>N/A</t>
  </si>
  <si>
    <t>USA</t>
  </si>
  <si>
    <t>BERT Base Uncased</t>
  </si>
  <si>
    <t>DistilBERT</t>
  </si>
  <si>
    <t>RoBERTa Base</t>
  </si>
  <si>
    <t>SGP</t>
  </si>
  <si>
    <t>DistilRoBERTa Base</t>
  </si>
  <si>
    <t>custom MLP 768 model</t>
  </si>
  <si>
    <t>NA</t>
  </si>
  <si>
    <t>Model Name</t>
  </si>
  <si>
    <t>Model Type</t>
  </si>
  <si>
    <t>Architecture Description</t>
  </si>
  <si>
    <t>Transformer Encoder</t>
  </si>
  <si>
    <t>BERT Base Uncased with 8 Frozen Layers</t>
  </si>
  <si>
    <t>BERT Base Uncased with 10 Frozen Layers</t>
  </si>
  <si>
    <t>[RAM(), CPU(Intel(R) Xeon(R) CPU @ 2.20GHz &gt; 85W [generic]), GPU() (NVIDIA L4)]</t>
  </si>
  <si>
    <t>Classical Machine Learning</t>
  </si>
  <si>
    <t>Feedforward Neural Network (MLP)</t>
  </si>
  <si>
    <t>Transformer Encoder (Distilled)</t>
  </si>
  <si>
    <t>[RAM(),
  CPU(Intel(R) Xeon(R) CPU @ 2.20GHz &gt; 85W [generic]),
  GPU() (NVIDIA L4)]</t>
  </si>
  <si>
    <t>Mistral-Small-22B-Instruct-2409 4-shot</t>
  </si>
  <si>
    <t>Llama-3.2-3B-Instruct 4-shot</t>
  </si>
  <si>
    <t>Mistral-7B-Instruct-v0.2 4-shot</t>
  </si>
  <si>
    <t>inference_energy_consumed_wh</t>
  </si>
  <si>
    <t>Transformer Decoder (LLM, Instruction-Tuned)</t>
  </si>
  <si>
    <t>Llama 3-based 3.2B parameter model; decoder-only architecture; designed for few-shot and instruction following tasks.</t>
  </si>
  <si>
    <t>Sentence BERT (DistilRoBERTa) + Custom MLP-768 model</t>
  </si>
  <si>
    <t>Embedding using sentence BERT (all-distilroberta-v1) and a custom 5-layer MLP with ReLU activation and a linear classification head. This architecture won the FrugalAI competition.</t>
  </si>
  <si>
    <t>Distilled version of RoBERTa Base; trained for masked language modeling; fine-tuned to dataset</t>
  </si>
  <si>
    <t>Standard BERT Base model with 12 transformer layers, 768 hidden size, and fine-tuned to dataset</t>
  </si>
  <si>
    <t>TF-IDF vectorization + XGBoost tree-based classifier</t>
  </si>
  <si>
    <t>BERT Base with embeddings and first 8 encoder layers frozen during fine-tuning leaving the top 4 layers trainable. Layer freezing reduces the number of trainable parameters, thus reducing time and energy</t>
  </si>
  <si>
    <t>6-layer distilled version of BERT with ~66M parameters fine-tuned to dataset.</t>
  </si>
  <si>
    <t>Robust BERT variant with dynamic masking and no next sentence prediction, 12 layers, ~125M parameters; fine-tuned to dataset</t>
  </si>
  <si>
    <t>deepseek-ai/DeepSeek-R1-Distill-Qwen-14B</t>
  </si>
  <si>
    <t>Mistral 7B dense decoder model optimized for few-shot instruction-following</t>
  </si>
  <si>
    <t>Newly released in 2025, a dense 22B parameter instruction-tuned Mistral model</t>
  </si>
  <si>
    <t>DeepSeek-R1-Distill-Qwen-14B</t>
  </si>
  <si>
    <t>Transformer Decoder (Distilled LLM)</t>
  </si>
  <si>
    <t>14B parameter dense decoder model distilled from DeepSeek-R1 based on the architecture of Qwen2.5-14B</t>
  </si>
  <si>
    <t>Qwen2.5-32B-Instruct</t>
  </si>
  <si>
    <t>model_type</t>
  </si>
  <si>
    <t>ML</t>
  </si>
  <si>
    <t>LLM</t>
  </si>
  <si>
    <t>MLP</t>
  </si>
  <si>
    <t>Encoder</t>
  </si>
  <si>
    <t>inference_energy_consumed_per_inf_wh</t>
  </si>
  <si>
    <t>DeBERTa v3 base</t>
  </si>
  <si>
    <t>DeBERTa v3 base freeze</t>
  </si>
  <si>
    <t>T5_classifier</t>
  </si>
  <si>
    <t>Encoder-Decoder</t>
  </si>
  <si>
    <t>energy_per_epoch</t>
  </si>
  <si>
    <t>inf_energy_consumed_kwh</t>
  </si>
  <si>
    <t>inf_carbon_emissions_kgco2</t>
  </si>
  <si>
    <t>inf_cpu_energy_kwh</t>
  </si>
  <si>
    <t>inf_gpu_energy_kwh</t>
  </si>
  <si>
    <t>inf_ram_energy_kwh</t>
  </si>
  <si>
    <t>inf_hardware</t>
  </si>
  <si>
    <t>inf_location</t>
  </si>
  <si>
    <t>DeBERTa v3 base with 8 frozen layers</t>
  </si>
  <si>
    <t>inf_sample_size</t>
  </si>
  <si>
    <t>RoBERTa Base with 8 frozen layers</t>
  </si>
  <si>
    <t>model_architecture</t>
  </si>
  <si>
    <t>~110M</t>
  </si>
  <si>
    <t>~66M</t>
  </si>
  <si>
    <t>~82M</t>
  </si>
  <si>
    <t>~125M</t>
  </si>
  <si>
    <t>Traditional ML (TFIDF + Trees)</t>
  </si>
  <si>
    <t>~1K–10K</t>
  </si>
  <si>
    <t>total_params</t>
  </si>
  <si>
    <t>trainable_params</t>
  </si>
  <si>
    <t>T5_base</t>
  </si>
  <si>
    <t>~20M</t>
  </si>
  <si>
    <t>~34M</t>
  </si>
  <si>
    <t>~56M</t>
  </si>
  <si>
    <t>~42M</t>
  </si>
  <si>
    <t>CAN</t>
  </si>
  <si>
    <t>Same as above, with first 10 encoder layers frozen during fine-tuning.</t>
  </si>
  <si>
    <t>Same as above, with first 8 encoder layers frozen during fine-tuning.</t>
  </si>
  <si>
    <t>Same as above, with first 8 layers frozen during fine-tuning.</t>
  </si>
  <si>
    <t>6-layer version of BERT with knowledge distillation, ~66M parameters.</t>
  </si>
  <si>
    <t>6-layer distilled RoBERTa model retaining 95% performance of RoBERTa-base.</t>
  </si>
  <si>
    <t>Robustly optimized BERT with 12 layers, trained on more data with dynamic masking.</t>
  </si>
  <si>
    <t>Classical ML method using  term frequency-inverse document frequency (TF-IDF) and gradient boosting.</t>
  </si>
  <si>
    <t>Conspiracy768</t>
  </si>
  <si>
    <t>~84M</t>
  </si>
  <si>
    <t>12-layer encoder model with disentangled attention and enhanced mask decoder</t>
  </si>
  <si>
    <t>Sequence-to-sequence model with 220M parameters, uses encoder-decoder structure.</t>
  </si>
  <si>
    <t>FLAN-T5-base</t>
  </si>
  <si>
    <t>~248M</t>
  </si>
  <si>
    <t>BERT-base-uncased</t>
  </si>
  <si>
    <t>DeBERTa-v3-base</t>
  </si>
  <si>
    <t>RoBERTa-base</t>
  </si>
  <si>
    <t>DistilRoBERTa-base</t>
  </si>
  <si>
    <t>DeBERTa-v3-base 8 Frozen layers</t>
  </si>
  <si>
    <t>RoBERTa-base 8 Frozen layers</t>
  </si>
  <si>
    <t>BART-base</t>
  </si>
  <si>
    <t>~139M</t>
  </si>
  <si>
    <t>Encoder (BERT-style)</t>
  </si>
  <si>
    <t>~800K</t>
  </si>
  <si>
    <t>Components</t>
  </si>
  <si>
    <t>Max Power</t>
  </si>
  <si>
    <t>CPU</t>
  </si>
  <si>
    <t>Intel(R) Xeon(R) @ 2.20GHz</t>
  </si>
  <si>
    <t>42.5W*</t>
  </si>
  <si>
    <t>GPU</t>
  </si>
  <si>
    <t>NVIDIA L4 (22.5GB VRAM)</t>
  </si>
  <si>
    <t>72W</t>
  </si>
  <si>
    <t>RAM</t>
  </si>
  <si>
    <t>System RAM 52GB</t>
  </si>
  <si>
    <t>20W</t>
  </si>
  <si>
    <t>not_relevant</t>
  </si>
  <si>
    <t>science_unreliable</t>
  </si>
  <si>
    <t>proponents_biased</t>
  </si>
  <si>
    <t>solutions_harmful_unnecessary</t>
  </si>
  <si>
    <t>not_happening</t>
  </si>
  <si>
    <t>not_human</t>
  </si>
  <si>
    <t>not_bad</t>
  </si>
  <si>
    <t>fossil_fuels_needed</t>
  </si>
  <si>
    <t>Total</t>
  </si>
  <si>
    <t>Counts</t>
  </si>
  <si>
    <t>Min. Length</t>
  </si>
  <si>
    <t>Avg. Length</t>
  </si>
  <si>
    <t>Max Length</t>
  </si>
  <si>
    <t>BERT-base-uncased 10 Frozen Layers</t>
  </si>
  <si>
    <t>BERT-base-uncased 8 Frozen Layers</t>
  </si>
  <si>
    <t>Frozen layers</t>
  </si>
  <si>
    <t>base_model</t>
  </si>
  <si>
    <t>XGBoost</t>
  </si>
  <si>
    <t>Base</t>
  </si>
  <si>
    <t>RoBERTa Base with 10 frozen layers</t>
  </si>
  <si>
    <t>DeBERTa v3 base with 10 frozen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</si>
</sst>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6" formatCode="0.0000000"/>
  </numFmts>
  <fonts count="12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434343"/>
      <name val="Roboto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name val="Menlo"/>
      <family val="2"/>
    </font>
    <font>
      <sz val="12"/>
      <name val="Menlo"/>
      <family val="2"/>
    </font>
    <font>
      <sz val="12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1" fontId="2" fillId="0" borderId="0" xfId="0" applyNumberFormat="1" applyFont="1"/>
    <xf numFmtId="0" fontId="3" fillId="0" borderId="0" xfId="0" applyFont="1"/>
    <xf numFmtId="1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4" fillId="0" borderId="0" xfId="0" applyFont="1"/>
    <xf numFmtId="11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" fontId="3" fillId="0" borderId="0" xfId="0" applyNumberFormat="1" applyFont="1"/>
    <xf numFmtId="0" fontId="0" fillId="0" borderId="0" xfId="0"/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164" formatCode="0.0E+00"/>
    </dxf>
    <dxf>
      <numFmt numFmtId="164" formatCode="0.0E+00"/>
    </dxf>
    <dxf>
      <numFmt numFmtId="164" formatCode="0.0E+00"/>
    </dxf>
    <dxf>
      <numFmt numFmtId="164" formatCode="0.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model_results_old!$G$1</c:f>
              <c:strCache>
                <c:ptCount val="1"/>
                <c:pt idx="0">
                  <c:v>energy_per_epoch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model_results_old!$A$2:$A$17</c:f>
              <c:strCache>
                <c:ptCount val="16"/>
                <c:pt idx="0">
                  <c:v>TFIDF + XGBoost</c:v>
                </c:pt>
                <c:pt idx="1">
                  <c:v>custom MLP 768 model</c:v>
                </c:pt>
                <c:pt idx="2">
                  <c:v>DistilBERT</c:v>
                </c:pt>
                <c:pt idx="3">
                  <c:v>DistilRoBERTa Base</c:v>
                </c:pt>
                <c:pt idx="4">
                  <c:v>deepseek-ai/DeepSeek-R1-Distill-Qwen-14B</c:v>
                </c:pt>
                <c:pt idx="5">
                  <c:v>Qwen2.5-32B-Instruct</c:v>
                </c:pt>
                <c:pt idx="6">
                  <c:v>Llama-3.2-3B-Instruct 4-shot</c:v>
                </c:pt>
                <c:pt idx="7">
                  <c:v>Mistral-7B-Instruct-v0.2 4-shot</c:v>
                </c:pt>
                <c:pt idx="8">
                  <c:v>Mistral-Small-22B-Instruct-2409 4-shot</c:v>
                </c:pt>
                <c:pt idx="9">
                  <c:v>BERT Base Uncased with 10 Frozen Layers</c:v>
                </c:pt>
                <c:pt idx="10">
                  <c:v>BERT Base Uncased with 8 Frozen Layers</c:v>
                </c:pt>
                <c:pt idx="11">
                  <c:v>RoBERTa Base</c:v>
                </c:pt>
                <c:pt idx="12">
                  <c:v>BERT Base Uncased</c:v>
                </c:pt>
                <c:pt idx="13">
                  <c:v>T5_classifier</c:v>
                </c:pt>
                <c:pt idx="14">
                  <c:v>DeBERTa v3 base freeze</c:v>
                </c:pt>
                <c:pt idx="15">
                  <c:v>DeBERTa v3 base</c:v>
                </c:pt>
              </c:strCache>
            </c:strRef>
          </c:cat>
          <c:val>
            <c:numRef>
              <c:f>model_results_old!$G$2:$G$17</c:f>
              <c:numCache>
                <c:formatCode>0.00E+00</c:formatCode>
                <c:ptCount val="16"/>
                <c:pt idx="0">
                  <c:v>0</c:v>
                </c:pt>
                <c:pt idx="1">
                  <c:v>1.2942974059999999E-3</c:v>
                </c:pt>
                <c:pt idx="2">
                  <c:v>2.4597671610000001E-3</c:v>
                </c:pt>
                <c:pt idx="3">
                  <c:v>2.4868015459999998E-3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2.8728628240000001E-3</c:v>
                </c:pt>
                <c:pt idx="10">
                  <c:v>3.3706543169999999E-3</c:v>
                </c:pt>
                <c:pt idx="11">
                  <c:v>4.8223133560000003E-3</c:v>
                </c:pt>
                <c:pt idx="12">
                  <c:v>4.928124523E-3</c:v>
                </c:pt>
                <c:pt idx="13">
                  <c:v>5.35250295E-3</c:v>
                </c:pt>
                <c:pt idx="14">
                  <c:v>6.993553645E-3</c:v>
                </c:pt>
                <c:pt idx="15">
                  <c:v>8.0355638449999996E-3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9-F146-BD7A-DD58B60E8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4626607"/>
        <c:axId val="1737777327"/>
      </c:barChart>
      <c:catAx>
        <c:axId val="212462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77327"/>
        <c:crosses val="autoZero"/>
        <c:auto val="1"/>
        <c:lblAlgn val="ctr"/>
        <c:lblOffset val="100"/>
        <c:noMultiLvlLbl val="0"/>
      </c:catAx>
      <c:valAx>
        <c:axId val="173777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636149</xdr:colOff>
      <xdr:row>17</xdr:row>
      <xdr:rowOff>157489</xdr:rowOff>
    </xdr:from>
    <xdr:to>
      <xdr:col>7</xdr:col>
      <xdr:colOff>1828241</xdr:colOff>
      <xdr:row>39</xdr:row>
      <xdr:rowOff>139561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2A556-03A0-49D6-C0DD-B71BB52F8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583359-9A92-0648-98F5-93A4CD43131C}" name="Table3" displayName="Table3" ref="A1:Q17" totalsRowShown="0" headerRowDxfId="11">
  <autoFilter ref="A1:Q17" xr:uid="{5B583359-9A92-0648-98F5-93A4CD43131C}"/>
  <sortState xmlns:xlrd2="http://schemas.microsoft.com/office/spreadsheetml/2017/richdata2" ref="A3:Q17">
    <sortCondition ref="G1:G17"/>
  </sortState>
  <tableColumns count="17">
    <tableColumn id="1" xr3:uid="{D7950F7F-164D-CC45-86FC-1B00801696BD}" name="model_name"/>
    <tableColumn id="15" xr3:uid="{E38BD887-0B9B-574A-9E05-AB780098A216}" name="model_type" dataDxfId="10"/>
    <tableColumn id="2" xr3:uid="{9704A718-D042-8045-B210-C3C34B6D68BD}" name="batch_size"/>
    <tableColumn id="3" xr3:uid="{77FDD3DD-42B5-D04F-94EA-25534DAC44A6}" name="epochs"/>
    <tableColumn id="4" xr3:uid="{C5AE5AE0-BF2E-004F-85B2-2F25DEF74A24}" name="location"/>
    <tableColumn id="5" xr3:uid="{F9F04BD4-2FB4-0B4D-A427-E54133E97453}" name="energy_consumed_kwh" dataDxfId="9"/>
    <tableColumn id="18" xr3:uid="{E136EBDA-0F54-794F-B37B-75EC9093DA68}" name="energy_per_epoch" dataDxfId="8">
      <calculatedColumnFormula>Table3[[#This Row],[energy_consumed_kwh]]/Table3[[#This Row],[epochs]]</calculatedColumnFormula>
    </tableColumn>
    <tableColumn id="6" xr3:uid="{A0C18321-5917-9B4E-8C33-E23A038C1C24}" name="inference_energy_consumed_wh" dataDxfId="7"/>
    <tableColumn id="17" xr3:uid="{CEDAE0CE-1E44-0C43-B4B9-A4D0AE02B6E1}" name="inference_energy_consumed_per_inf_wh" dataDxfId="6">
      <calculatedColumnFormula>Table3[[#This Row],[inference_energy_consumed_wh]]/200</calculatedColumnFormula>
    </tableColumn>
    <tableColumn id="7" xr3:uid="{FFB29F5A-924B-7E46-BDF4-80C6D7F77F93}" name="carbon_emissions_kgco2" dataDxfId="5"/>
    <tableColumn id="8" xr3:uid="{F4CD274E-3AD0-5E4C-8540-5717AB72678E}" name="cpu_energy_kwh" dataDxfId="4"/>
    <tableColumn id="9" xr3:uid="{6CB9393F-3716-4849-827B-230B13FF2748}" name="gpu_energy_kwh" dataDxfId="3"/>
    <tableColumn id="10" xr3:uid="{D8BB25BB-24F2-E64C-BE26-865304551A08}" name="ram_energy_kwh" dataDxfId="2"/>
    <tableColumn id="11" xr3:uid="{BC8376B6-34F9-EE4C-AC8D-FECAFB096507}" name="hardware"/>
    <tableColumn id="12" xr3:uid="{120B7D70-BF4B-B548-BEEE-B9DC8121723F}" name="training_time"/>
    <tableColumn id="13" xr3:uid="{8899EB39-F05A-C943-869B-B755893CA924}" name="accuracy" dataDxfId="1"/>
    <tableColumn id="14" xr3:uid="{5E3297DE-1633-4247-A31D-FCCF3F87974E}" name="f1_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F118-45FB-EE44-82C5-161FA5E6D070}">
  <dimension ref="A1:R32"/>
  <sheetViews>
    <sheetView zoomScale="91" workbookViewId="0">
      <selection activeCell="F3" sqref="F3"/>
    </sheetView>
  </sheetViews>
  <sheetFormatPr baseColWidth="10" defaultRowHeight="16"/>
  <cols>
    <col min="1" max="1" width="39.83203125" customWidth="1"/>
    <col min="2" max="2" width="12.5" customWidth="1"/>
    <col min="5" max="5" width="23" customWidth="1"/>
    <col min="6" max="7" width="31.83203125" customWidth="1"/>
    <col min="8" max="8" width="32" customWidth="1"/>
    <col min="9" max="9" width="36" customWidth="1"/>
    <col min="10" max="10" width="21.5" customWidth="1"/>
    <col min="11" max="11" width="19.33203125" customWidth="1"/>
    <col min="12" max="12" width="19.1640625" customWidth="1"/>
    <col min="13" max="13" width="23.5" customWidth="1"/>
    <col min="14" max="14" width="68.5" customWidth="1"/>
    <col min="15" max="15" width="11.1640625" customWidth="1"/>
  </cols>
  <sheetData>
    <row r="1" spans="1:18">
      <c r="A1" s="1" t="s">
        <v>0</v>
      </c>
      <c r="B1" s="1" t="s">
        <v>55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65</v>
      </c>
      <c r="H1" s="1" t="s">
        <v>37</v>
      </c>
      <c r="I1" s="1" t="s">
        <v>60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/>
    </row>
    <row r="2" spans="1:18">
      <c r="A2" t="s">
        <v>13</v>
      </c>
      <c r="B2" t="s">
        <v>56</v>
      </c>
      <c r="C2" t="s">
        <v>14</v>
      </c>
      <c r="D2" t="s">
        <v>14</v>
      </c>
      <c r="E2" t="s">
        <v>19</v>
      </c>
      <c r="F2" s="4">
        <v>6.4571157789999997E-4</v>
      </c>
      <c r="G2" s="4" t="e">
        <f>Table3[[#This Row],[energy_consumed_kwh]]/Table3[[#This Row],[epochs]]</f>
        <v>#VALUE!</v>
      </c>
      <c r="H2" s="4">
        <v>4.5400000000000003E-4</v>
      </c>
      <c r="I2" s="4">
        <f>Table3[[#This Row],[inference_energy_consumed_wh]]/200</f>
        <v>2.2700000000000003E-6</v>
      </c>
      <c r="J2" s="11">
        <v>3.0399003379999998E-4</v>
      </c>
      <c r="K2" s="11">
        <v>2.8536912170000001E-4</v>
      </c>
      <c r="L2" s="11">
        <v>2.260732364E-4</v>
      </c>
      <c r="M2" s="11">
        <v>1.3426921989999999E-4</v>
      </c>
      <c r="N2" t="s">
        <v>29</v>
      </c>
      <c r="O2">
        <v>25.63305283</v>
      </c>
      <c r="P2" s="6">
        <v>0.58490566040000003</v>
      </c>
      <c r="Q2" s="6">
        <v>0.57852065919999995</v>
      </c>
    </row>
    <row r="3" spans="1:18">
      <c r="A3" t="s">
        <v>21</v>
      </c>
      <c r="B3" t="s">
        <v>58</v>
      </c>
      <c r="C3">
        <v>32</v>
      </c>
      <c r="D3">
        <v>10</v>
      </c>
      <c r="E3" t="s">
        <v>19</v>
      </c>
      <c r="F3" s="4">
        <v>1.2942974059999999E-2</v>
      </c>
      <c r="G3" s="4">
        <f>Table3[[#This Row],[energy_consumed_kwh]]/Table3[[#This Row],[epochs]]</f>
        <v>1.2942974059999999E-3</v>
      </c>
      <c r="H3" s="4">
        <v>2.4799999999999999E-2</v>
      </c>
      <c r="I3" s="4">
        <f>Table3[[#This Row],[inference_energy_consumed_wh]]/200</f>
        <v>1.2400000000000001E-4</v>
      </c>
      <c r="J3" s="11">
        <v>6.0933321580000002E-3</v>
      </c>
      <c r="K3" s="11">
        <v>4.0924393729999996E-3</v>
      </c>
      <c r="L3" s="11">
        <v>6.9248891509999999E-3</v>
      </c>
      <c r="M3" s="11">
        <v>1.9256455379999999E-3</v>
      </c>
      <c r="N3" t="s">
        <v>29</v>
      </c>
      <c r="O3">
        <v>348.24755529999999</v>
      </c>
      <c r="P3" s="6">
        <v>0.60459392950000002</v>
      </c>
      <c r="Q3" s="6">
        <v>0.60244930119999995</v>
      </c>
    </row>
    <row r="4" spans="1:18">
      <c r="A4" t="s">
        <v>17</v>
      </c>
      <c r="B4" t="s">
        <v>59</v>
      </c>
      <c r="C4">
        <v>32</v>
      </c>
      <c r="D4">
        <v>10</v>
      </c>
      <c r="E4" t="s">
        <v>19</v>
      </c>
      <c r="F4" s="4">
        <v>2.459767161E-2</v>
      </c>
      <c r="G4" s="4">
        <f>Table3[[#This Row],[energy_consumed_kwh]]/Table3[[#This Row],[epochs]]</f>
        <v>2.4597671610000001E-3</v>
      </c>
      <c r="H4" s="4">
        <v>2.5999999999999999E-2</v>
      </c>
      <c r="I4" s="4">
        <f>Table3[[#This Row],[inference_energy_consumed_wh]]/200</f>
        <v>1.2999999999999999E-4</v>
      </c>
      <c r="J4" s="11">
        <v>1.158016563E-2</v>
      </c>
      <c r="K4" s="11">
        <v>7.7698111839999999E-3</v>
      </c>
      <c r="L4" s="11">
        <v>1.3171870820000001E-2</v>
      </c>
      <c r="M4" s="11">
        <v>3.6559896129999998E-3</v>
      </c>
      <c r="N4" t="s">
        <v>29</v>
      </c>
      <c r="O4">
        <v>659.91921109999998</v>
      </c>
      <c r="P4" s="6">
        <v>0.66858080389999996</v>
      </c>
      <c r="Q4" s="6">
        <v>0.66558898960000001</v>
      </c>
    </row>
    <row r="5" spans="1:18">
      <c r="A5" t="s">
        <v>20</v>
      </c>
      <c r="B5" t="s">
        <v>59</v>
      </c>
      <c r="C5">
        <v>32</v>
      </c>
      <c r="D5">
        <v>10</v>
      </c>
      <c r="E5" t="s">
        <v>19</v>
      </c>
      <c r="F5" s="4">
        <v>2.486801546E-2</v>
      </c>
      <c r="G5" s="4">
        <f>Table3[[#This Row],[energy_consumed_kwh]]/Table3[[#This Row],[epochs]]</f>
        <v>2.4868015459999998E-3</v>
      </c>
      <c r="H5" s="4">
        <v>2.6200000000000001E-2</v>
      </c>
      <c r="I5" s="4">
        <f>Table3[[#This Row],[inference_energy_consumed_wh]]/200</f>
        <v>1.3100000000000001E-4</v>
      </c>
      <c r="J5" s="11">
        <v>1.170743892E-2</v>
      </c>
      <c r="K5" s="11">
        <v>7.85808889E-3</v>
      </c>
      <c r="L5" s="11">
        <v>1.331241232E-2</v>
      </c>
      <c r="M5" s="11">
        <v>3.6975142550000001E-3</v>
      </c>
      <c r="N5" t="s">
        <v>29</v>
      </c>
      <c r="O5">
        <v>667.39207859999999</v>
      </c>
      <c r="P5" s="6">
        <v>0.56111566859999995</v>
      </c>
      <c r="Q5" s="6">
        <v>0.55864112020000001</v>
      </c>
    </row>
    <row r="6" spans="1:18">
      <c r="A6" t="s">
        <v>48</v>
      </c>
      <c r="B6" t="s">
        <v>57</v>
      </c>
      <c r="C6" t="s">
        <v>22</v>
      </c>
      <c r="D6" t="s">
        <v>22</v>
      </c>
      <c r="E6" t="s">
        <v>15</v>
      </c>
      <c r="F6" s="4"/>
      <c r="G6" s="4" t="e">
        <f>Table3[[#This Row],[energy_consumed_kwh]]/Table3[[#This Row],[epochs]]</f>
        <v>#VALUE!</v>
      </c>
      <c r="H6" s="4">
        <v>2.1527702697030499E-2</v>
      </c>
      <c r="I6" s="4">
        <f>Table3[[#This Row],[inference_energy_consumed_wh]]/200</f>
        <v>1.076385134851525E-4</v>
      </c>
      <c r="J6" s="11">
        <v>7.5180379964426896E-3</v>
      </c>
      <c r="K6" s="11"/>
      <c r="L6" s="11"/>
      <c r="M6" s="11"/>
      <c r="N6" t="s">
        <v>33</v>
      </c>
      <c r="O6">
        <v>576.56671049399995</v>
      </c>
      <c r="P6" s="6">
        <v>0.49</v>
      </c>
      <c r="Q6" s="6">
        <v>0.4</v>
      </c>
    </row>
    <row r="7" spans="1:18">
      <c r="A7" t="s">
        <v>54</v>
      </c>
      <c r="B7" t="s">
        <v>57</v>
      </c>
      <c r="C7" t="s">
        <v>14</v>
      </c>
      <c r="D7" t="s">
        <v>14</v>
      </c>
      <c r="F7" s="4"/>
      <c r="G7" s="4" t="e">
        <f>Table3[[#This Row],[energy_consumed_kwh]]/Table3[[#This Row],[epochs]]</f>
        <v>#VALUE!</v>
      </c>
      <c r="H7" s="4">
        <v>4.1423417075712503E-2</v>
      </c>
      <c r="I7" s="4">
        <f>Table3[[#This Row],[inference_energy_consumed_wh]]/200</f>
        <v>2.0711708537856253E-4</v>
      </c>
      <c r="J7" s="11"/>
      <c r="K7" s="11"/>
      <c r="L7" s="11"/>
      <c r="M7" s="11"/>
      <c r="O7">
        <v>1109.90729785499</v>
      </c>
      <c r="P7" s="6">
        <v>0.60499999999999998</v>
      </c>
      <c r="Q7" s="6">
        <v>0.56999999999999995</v>
      </c>
    </row>
    <row r="8" spans="1:18">
      <c r="A8" s="1" t="s">
        <v>35</v>
      </c>
      <c r="B8" s="1" t="s">
        <v>57</v>
      </c>
      <c r="C8" t="s">
        <v>14</v>
      </c>
      <c r="D8" t="s">
        <v>14</v>
      </c>
      <c r="E8" t="s">
        <v>19</v>
      </c>
      <c r="F8" s="4"/>
      <c r="G8" s="4" t="e">
        <f>Table3[[#This Row],[energy_consumed_kwh]]/Table3[[#This Row],[epochs]]</f>
        <v>#VALUE!</v>
      </c>
      <c r="H8" s="4">
        <v>6.7256280710226202</v>
      </c>
      <c r="I8" s="4">
        <f>Table3[[#This Row],[inference_energy_consumed_wh]]/200</f>
        <v>3.3628140355113099E-2</v>
      </c>
      <c r="J8" s="11"/>
      <c r="K8" s="11"/>
      <c r="L8" s="11"/>
      <c r="M8" s="11"/>
      <c r="N8" t="s">
        <v>33</v>
      </c>
      <c r="O8">
        <v>187.60626235599901</v>
      </c>
      <c r="P8" s="6">
        <v>0.34499999999999997</v>
      </c>
      <c r="Q8" s="6">
        <v>0.32</v>
      </c>
    </row>
    <row r="9" spans="1:18">
      <c r="A9" s="1" t="s">
        <v>36</v>
      </c>
      <c r="B9" s="1" t="s">
        <v>57</v>
      </c>
      <c r="C9" t="s">
        <v>22</v>
      </c>
      <c r="D9" t="s">
        <v>22</v>
      </c>
      <c r="E9" s="1" t="s">
        <v>19</v>
      </c>
      <c r="F9" s="10"/>
      <c r="G9" s="10" t="e">
        <f>Table3[[#This Row],[energy_consumed_kwh]]/Table3[[#This Row],[epochs]]</f>
        <v>#VALUE!</v>
      </c>
      <c r="H9" s="2">
        <v>13.0317386353749</v>
      </c>
      <c r="I9" s="2">
        <f>Table3[[#This Row],[inference_energy_consumed_wh]]/200</f>
        <v>6.5158693176874505E-2</v>
      </c>
      <c r="J9" s="12"/>
      <c r="K9" s="11"/>
      <c r="L9" s="11"/>
      <c r="M9" s="11"/>
      <c r="N9" t="s">
        <v>33</v>
      </c>
      <c r="P9" s="5">
        <v>0.54800000000000004</v>
      </c>
      <c r="Q9" s="5">
        <v>0.51</v>
      </c>
    </row>
    <row r="10" spans="1:18">
      <c r="A10" s="1" t="s">
        <v>34</v>
      </c>
      <c r="B10" s="1" t="s">
        <v>57</v>
      </c>
      <c r="C10" t="s">
        <v>22</v>
      </c>
      <c r="D10" t="s">
        <v>22</v>
      </c>
      <c r="E10" s="1" t="s">
        <v>19</v>
      </c>
      <c r="F10" s="4"/>
      <c r="G10" s="4" t="e">
        <f>Table3[[#This Row],[energy_consumed_kwh]]/Table3[[#This Row],[epochs]]</f>
        <v>#VALUE!</v>
      </c>
      <c r="H10" s="2">
        <v>32.5178864436431</v>
      </c>
      <c r="I10" s="2">
        <f>Table3[[#This Row],[inference_energy_consumed_wh]]/200</f>
        <v>0.16258943221821551</v>
      </c>
      <c r="J10" s="12">
        <v>1.53088681335976E-2</v>
      </c>
      <c r="K10" s="11"/>
      <c r="L10" s="11"/>
      <c r="M10" s="11"/>
      <c r="N10" t="s">
        <v>33</v>
      </c>
      <c r="O10" s="1"/>
      <c r="P10" s="5">
        <v>0.67430000000000001</v>
      </c>
      <c r="Q10" s="5">
        <v>0.66</v>
      </c>
    </row>
    <row r="11" spans="1:18">
      <c r="A11" s="6" t="s">
        <v>28</v>
      </c>
      <c r="B11" t="s">
        <v>59</v>
      </c>
      <c r="C11" s="5">
        <v>32</v>
      </c>
      <c r="D11" s="6">
        <v>10</v>
      </c>
      <c r="E11" s="6" t="s">
        <v>19</v>
      </c>
      <c r="F11" s="4">
        <v>2.8728628240000002E-2</v>
      </c>
      <c r="G11" s="4">
        <f>Table3[[#This Row],[energy_consumed_kwh]]/Table3[[#This Row],[epochs]]</f>
        <v>2.8728628240000001E-3</v>
      </c>
      <c r="H11" s="6"/>
      <c r="I11" s="6"/>
      <c r="J11" s="11">
        <v>1.3524949790000001E-2</v>
      </c>
      <c r="K11" s="11">
        <v>9.0753410249999993E-3</v>
      </c>
      <c r="L11" s="11">
        <v>1.5383011469999999E-2</v>
      </c>
      <c r="M11" s="11">
        <v>4.2702757440000001E-3</v>
      </c>
      <c r="N11" s="6" t="s">
        <v>29</v>
      </c>
      <c r="O11" s="6">
        <v>770.53906940000002</v>
      </c>
      <c r="P11" s="6">
        <v>0.50779327320000001</v>
      </c>
      <c r="Q11" s="6">
        <v>0.47372040799999998</v>
      </c>
    </row>
    <row r="12" spans="1:18">
      <c r="A12" s="6" t="s">
        <v>27</v>
      </c>
      <c r="B12" t="s">
        <v>59</v>
      </c>
      <c r="C12" s="5">
        <v>32</v>
      </c>
      <c r="D12" s="6">
        <v>10</v>
      </c>
      <c r="E12" s="6" t="s">
        <v>19</v>
      </c>
      <c r="F12" s="4">
        <v>3.3706543169999999E-2</v>
      </c>
      <c r="G12" s="4">
        <f>Table3[[#This Row],[energy_consumed_kwh]]/Table3[[#This Row],[epochs]]</f>
        <v>3.3706543169999999E-3</v>
      </c>
      <c r="H12" s="6"/>
      <c r="I12" s="6"/>
      <c r="J12" s="11">
        <v>1.5868467510000001E-2</v>
      </c>
      <c r="K12" s="11">
        <v>1.064994598E-2</v>
      </c>
      <c r="L12" s="11">
        <v>1.8045414440000001E-2</v>
      </c>
      <c r="M12" s="11">
        <v>5.0111827519999999E-3</v>
      </c>
      <c r="N12" s="6" t="s">
        <v>29</v>
      </c>
      <c r="O12" s="6">
        <v>903.98403359999998</v>
      </c>
      <c r="P12" s="6">
        <v>0.68170631670000004</v>
      </c>
      <c r="Q12" s="6">
        <v>0.67920171630000004</v>
      </c>
    </row>
    <row r="13" spans="1:18" s="6" customFormat="1">
      <c r="A13" t="s">
        <v>18</v>
      </c>
      <c r="B13" t="s">
        <v>59</v>
      </c>
      <c r="C13">
        <v>32</v>
      </c>
      <c r="D13">
        <v>10</v>
      </c>
      <c r="E13" t="s">
        <v>19</v>
      </c>
      <c r="F13" s="4">
        <v>4.8223133559999999E-2</v>
      </c>
      <c r="G13" s="4">
        <f>Table3[[#This Row],[energy_consumed_kwh]]/Table3[[#This Row],[epochs]]</f>
        <v>4.8223133560000003E-3</v>
      </c>
      <c r="H13" s="4">
        <v>4.8000000000000001E-2</v>
      </c>
      <c r="I13" s="4">
        <f>Table3[[#This Row],[inference_energy_consumed_wh]]/200</f>
        <v>2.4000000000000001E-4</v>
      </c>
      <c r="J13" s="11">
        <v>2.270263149E-2</v>
      </c>
      <c r="K13" s="11">
        <v>1.5233117900000001E-2</v>
      </c>
      <c r="L13" s="11">
        <v>2.582228705E-2</v>
      </c>
      <c r="M13" s="11">
        <v>7.1677286189999996E-3</v>
      </c>
      <c r="N13" t="s">
        <v>29</v>
      </c>
      <c r="O13">
        <v>1292.3831729999999</v>
      </c>
      <c r="P13" s="6">
        <v>0.70221493030000004</v>
      </c>
      <c r="Q13" s="6">
        <v>0.70090979949999999</v>
      </c>
    </row>
    <row r="14" spans="1:18" s="6" customFormat="1">
      <c r="A14" t="s">
        <v>16</v>
      </c>
      <c r="B14" t="s">
        <v>59</v>
      </c>
      <c r="C14">
        <v>32</v>
      </c>
      <c r="D14">
        <v>10</v>
      </c>
      <c r="E14" t="s">
        <v>19</v>
      </c>
      <c r="F14" s="4">
        <v>4.928124523E-2</v>
      </c>
      <c r="G14" s="4">
        <f>Table3[[#This Row],[energy_consumed_kwh]]/Table3[[#This Row],[epochs]]</f>
        <v>4.928124523E-3</v>
      </c>
      <c r="H14" s="4">
        <v>5.1900000000000002E-2</v>
      </c>
      <c r="I14" s="4">
        <f>Table3[[#This Row],[inference_energy_consumed_wh]]/200</f>
        <v>2.5950000000000002E-4</v>
      </c>
      <c r="J14" s="11">
        <v>2.3200772469999999E-2</v>
      </c>
      <c r="K14" s="11">
        <v>1.556294121E-2</v>
      </c>
      <c r="L14" s="11">
        <v>2.639538001E-2</v>
      </c>
      <c r="M14" s="11">
        <v>7.3229240119999997E-3</v>
      </c>
      <c r="N14" t="s">
        <v>29</v>
      </c>
      <c r="O14">
        <v>1320.305685</v>
      </c>
      <c r="P14" s="6">
        <v>0.69811320750000005</v>
      </c>
      <c r="Q14" s="6">
        <v>0.69756168760000004</v>
      </c>
    </row>
    <row r="15" spans="1:18">
      <c r="A15" t="s">
        <v>63</v>
      </c>
      <c r="B15" s="1" t="s">
        <v>64</v>
      </c>
      <c r="C15" s="1">
        <v>32</v>
      </c>
      <c r="D15" s="5">
        <v>3</v>
      </c>
      <c r="E15" s="4" t="s">
        <v>19</v>
      </c>
      <c r="F15" s="4">
        <v>1.6057508849999999E-2</v>
      </c>
      <c r="G15" s="4">
        <f>Table3[[#This Row],[energy_consumed_kwh]]/Table3[[#This Row],[epochs]]</f>
        <v>5.35250295E-3</v>
      </c>
      <c r="H15" s="4"/>
      <c r="I15" s="4"/>
      <c r="J15" s="11">
        <v>7.559602191E-3</v>
      </c>
      <c r="K15" s="11">
        <v>5.162776E-3</v>
      </c>
      <c r="L15" s="11">
        <v>8.4654406610000007E-3</v>
      </c>
      <c r="M15" s="11">
        <v>2.4292921940000001E-3</v>
      </c>
      <c r="N15" s="11" t="s">
        <v>29</v>
      </c>
      <c r="O15" s="6">
        <v>437.5308556</v>
      </c>
      <c r="P15" s="6">
        <v>0.71599999999999997</v>
      </c>
      <c r="Q15" s="6">
        <v>0.71493832189999995</v>
      </c>
    </row>
    <row r="16" spans="1:18">
      <c r="A16" s="1" t="s">
        <v>62</v>
      </c>
      <c r="B16" t="s">
        <v>59</v>
      </c>
      <c r="C16" s="1">
        <v>32</v>
      </c>
      <c r="D16" s="5">
        <v>10</v>
      </c>
      <c r="E16" s="10" t="s">
        <v>15</v>
      </c>
      <c r="F16" s="10">
        <v>6.9935536450000002E-2</v>
      </c>
      <c r="G16" s="10">
        <f>Table3[[#This Row],[energy_consumed_kwh]]/Table3[[#This Row],[epochs]]</f>
        <v>6.993553645E-3</v>
      </c>
      <c r="H16" s="4">
        <v>8.2500000000000004E-2</v>
      </c>
      <c r="I16" s="4"/>
      <c r="J16" s="12">
        <v>2.4423322250000001E-2</v>
      </c>
      <c r="K16" s="12">
        <v>2.2113586550000001E-2</v>
      </c>
      <c r="L16" s="12">
        <v>3.7416725210000001E-2</v>
      </c>
      <c r="M16" s="12">
        <v>1.04052247E-2</v>
      </c>
      <c r="N16" s="12" t="s">
        <v>29</v>
      </c>
      <c r="O16" s="5">
        <v>1875.3483719999999</v>
      </c>
      <c r="P16" s="5">
        <v>0.70959803119999998</v>
      </c>
      <c r="Q16" s="5">
        <v>0.70722594049999998</v>
      </c>
    </row>
    <row r="17" spans="1:17">
      <c r="A17" s="1" t="s">
        <v>61</v>
      </c>
      <c r="B17" t="s">
        <v>59</v>
      </c>
      <c r="C17" s="1">
        <v>32</v>
      </c>
      <c r="D17" s="5">
        <v>10</v>
      </c>
      <c r="E17" s="10" t="s">
        <v>15</v>
      </c>
      <c r="F17" s="10">
        <v>8.0355638450000003E-2</v>
      </c>
      <c r="G17" s="10">
        <f>Table3[[#This Row],[energy_consumed_kwh]]/Table3[[#This Row],[epochs]]</f>
        <v>8.0355638449999996E-3</v>
      </c>
      <c r="H17" s="4">
        <v>8.2000000000000003E-2</v>
      </c>
      <c r="I17" s="4"/>
      <c r="J17" s="12">
        <v>2.8062294969999999E-2</v>
      </c>
      <c r="K17" s="12">
        <v>2.5417543210000001E-2</v>
      </c>
      <c r="L17" s="12">
        <v>4.2978312159999997E-2</v>
      </c>
      <c r="M17" s="12">
        <v>1.195978308E-2</v>
      </c>
      <c r="N17" s="12" t="s">
        <v>29</v>
      </c>
      <c r="O17" s="5">
        <v>2155.350743</v>
      </c>
      <c r="P17" s="5">
        <v>0.72764561120000004</v>
      </c>
      <c r="Q17" s="5">
        <v>0.72760120139999995</v>
      </c>
    </row>
    <row r="18" spans="1:17">
      <c r="H18" s="4"/>
      <c r="I18" s="4"/>
    </row>
    <row r="19" spans="1:17">
      <c r="H19" s="4"/>
      <c r="I19" s="4"/>
    </row>
    <row r="20" spans="1:17">
      <c r="H20" s="4"/>
      <c r="I20" s="4"/>
    </row>
    <row r="21" spans="1:17">
      <c r="H21" s="4"/>
      <c r="I21" s="4"/>
    </row>
    <row r="22" spans="1:17">
      <c r="H22" s="4"/>
      <c r="I22" s="4"/>
      <c r="J22" s="4">
        <f>H2/1000/200</f>
        <v>2.2700000000000002E-9</v>
      </c>
    </row>
    <row r="23" spans="1:17">
      <c r="H23" s="4"/>
      <c r="I23" s="4"/>
    </row>
    <row r="32" spans="1:17">
      <c r="K32">
        <f>1/1000</f>
        <v>1E-3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209-F67F-CD46-A301-93E356CB7C07}">
  <dimension ref="A1:Z16"/>
  <sheetViews>
    <sheetView tabSelected="1" workbookViewId="0">
      <pane xSplit="1" topLeftCell="B1" activePane="topRight" state="frozen"/>
      <selection pane="topRight" activeCell="D20" sqref="D20"/>
    </sheetView>
  </sheetViews>
  <sheetFormatPr baseColWidth="10" defaultRowHeight="16"/>
  <cols>
    <col min="1" max="6" width="39.33203125" style="7" customWidth="1"/>
    <col min="7" max="7" width="13.83203125" style="7" customWidth="1"/>
    <col min="8" max="8" width="27.1640625" style="7" customWidth="1"/>
    <col min="9" max="9" width="22.83203125" style="7" customWidth="1"/>
    <col min="10" max="10" width="24.33203125" style="7" bestFit="1" customWidth="1"/>
    <col min="11" max="11" width="21.5" style="7" customWidth="1"/>
    <col min="12" max="12" width="33.33203125" style="7" customWidth="1"/>
    <col min="13" max="16" width="10.83203125" style="7"/>
    <col min="17" max="17" width="20.5" style="7" customWidth="1"/>
    <col min="18" max="18" width="33" style="7" customWidth="1"/>
    <col min="19" max="21" width="10.83203125" style="7"/>
    <col min="22" max="22" width="12.6640625" style="7" customWidth="1"/>
    <col min="23" max="23" width="23" style="7" customWidth="1"/>
    <col min="24" max="25" width="10.83203125" style="7"/>
    <col min="26" max="26" width="19.83203125" style="7" bestFit="1" customWidth="1"/>
    <col min="27" max="16384" width="10.83203125" style="7"/>
  </cols>
  <sheetData>
    <row r="1" spans="1:26">
      <c r="A1" s="7" t="s">
        <v>0</v>
      </c>
      <c r="B1" s="7" t="s">
        <v>141</v>
      </c>
      <c r="C1" s="7" t="s">
        <v>140</v>
      </c>
      <c r="D1" s="7" t="s">
        <v>83</v>
      </c>
      <c r="E1" s="7" t="s">
        <v>84</v>
      </c>
      <c r="F1" s="7" t="s">
        <v>76</v>
      </c>
      <c r="G1" s="7" t="s">
        <v>74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11</v>
      </c>
      <c r="Z1" s="1" t="s">
        <v>12</v>
      </c>
    </row>
    <row r="2" spans="1:26">
      <c r="A2" s="7" t="s">
        <v>13</v>
      </c>
      <c r="B2" s="7" t="s">
        <v>142</v>
      </c>
      <c r="C2" s="7">
        <v>0</v>
      </c>
      <c r="D2" t="s">
        <v>82</v>
      </c>
      <c r="E2" t="s">
        <v>82</v>
      </c>
      <c r="F2" t="s">
        <v>81</v>
      </c>
      <c r="G2" s="7">
        <v>1000</v>
      </c>
      <c r="H2" s="1" t="s">
        <v>14</v>
      </c>
      <c r="I2" s="1" t="s">
        <v>14</v>
      </c>
      <c r="J2" s="1" t="s">
        <v>19</v>
      </c>
      <c r="K2" s="1">
        <v>5.5981176100000001E-4</v>
      </c>
      <c r="L2" s="1">
        <v>2.6354986029999999E-4</v>
      </c>
      <c r="M2" s="1">
        <v>2.6557242009999998E-4</v>
      </c>
      <c r="N2" s="1">
        <v>1.6928763540000001E-4</v>
      </c>
      <c r="O2" s="1">
        <v>1.2495170549999999E-4</v>
      </c>
      <c r="P2" s="1" t="s">
        <v>29</v>
      </c>
      <c r="Q2" s="1">
        <v>24.04228926</v>
      </c>
      <c r="R2" s="1">
        <v>2.7210157809999998E-6</v>
      </c>
      <c r="S2" s="1">
        <v>1.2810079729999999E-6</v>
      </c>
      <c r="T2" s="1">
        <v>1.2034305429999999E-6</v>
      </c>
      <c r="U2" s="1">
        <v>9.5777854400000006E-7</v>
      </c>
      <c r="V2" s="1">
        <v>5.5980669450000001E-7</v>
      </c>
      <c r="W2" s="1" t="s">
        <v>29</v>
      </c>
      <c r="X2" s="1" t="s">
        <v>19</v>
      </c>
      <c r="Y2" s="13">
        <v>0.58490566040000003</v>
      </c>
      <c r="Z2" s="13">
        <v>0.57794765969999995</v>
      </c>
    </row>
    <row r="3" spans="1:26">
      <c r="A3" s="7" t="s">
        <v>104</v>
      </c>
      <c r="B3" s="7" t="s">
        <v>104</v>
      </c>
      <c r="C3" s="7" t="s">
        <v>143</v>
      </c>
      <c r="D3" t="s">
        <v>77</v>
      </c>
      <c r="E3" t="s">
        <v>77</v>
      </c>
      <c r="F3" t="s">
        <v>112</v>
      </c>
      <c r="G3" s="7">
        <v>1000</v>
      </c>
      <c r="H3" s="1">
        <v>32</v>
      </c>
      <c r="I3" s="1">
        <v>5</v>
      </c>
      <c r="J3" s="1" t="s">
        <v>19</v>
      </c>
      <c r="K3" s="1">
        <v>2.46201105E-2</v>
      </c>
      <c r="L3" s="1">
        <v>1.1590729480000001E-2</v>
      </c>
      <c r="M3" s="1">
        <v>7.7782605559999999E-3</v>
      </c>
      <c r="N3" s="1">
        <v>1.3181892210000001E-2</v>
      </c>
      <c r="O3" s="1">
        <v>3.6599577309999998E-3</v>
      </c>
      <c r="P3" s="1" t="s">
        <v>29</v>
      </c>
      <c r="Q3" s="1">
        <v>660.58422880000001</v>
      </c>
      <c r="R3" s="1">
        <v>2.647149838E-4</v>
      </c>
      <c r="S3" s="1">
        <v>1.246233142E-4</v>
      </c>
      <c r="T3" s="1">
        <v>8.4653820830000003E-5</v>
      </c>
      <c r="U3" s="1">
        <v>1.4023122330000001E-4</v>
      </c>
      <c r="V3" s="1">
        <v>3.9829939659999998E-5</v>
      </c>
      <c r="W3" s="1" t="s">
        <v>29</v>
      </c>
      <c r="X3" s="1" t="s">
        <v>19</v>
      </c>
      <c r="Y3" s="13">
        <v>0.69319114029999995</v>
      </c>
      <c r="Z3" s="13">
        <v>0.69005638189999996</v>
      </c>
    </row>
    <row r="4" spans="1:26">
      <c r="A4" s="7" t="s">
        <v>138</v>
      </c>
      <c r="B4" s="7" t="s">
        <v>104</v>
      </c>
      <c r="C4" s="7">
        <v>10</v>
      </c>
      <c r="D4" t="s">
        <v>77</v>
      </c>
      <c r="E4" t="s">
        <v>86</v>
      </c>
      <c r="F4" t="s">
        <v>112</v>
      </c>
      <c r="G4" s="7">
        <v>1000</v>
      </c>
      <c r="H4" s="1">
        <v>32</v>
      </c>
      <c r="I4" s="1">
        <v>5</v>
      </c>
      <c r="J4" s="1" t="s">
        <v>90</v>
      </c>
      <c r="K4" s="1">
        <v>1.4380731839999999E-2</v>
      </c>
      <c r="L4" s="1">
        <v>3.4186143839999998E-5</v>
      </c>
      <c r="M4" s="1">
        <v>4.5371081569999996E-3</v>
      </c>
      <c r="N4" s="1">
        <v>7.7087622779999998E-3</v>
      </c>
      <c r="O4" s="1">
        <v>2.1348614040000002E-3</v>
      </c>
      <c r="P4" s="1" t="s">
        <v>29</v>
      </c>
      <c r="Q4" s="1">
        <v>386.4145608</v>
      </c>
      <c r="R4" s="1">
        <v>2.7323465100000002E-4</v>
      </c>
      <c r="S4" s="1">
        <v>1.2863422869999999E-4</v>
      </c>
      <c r="T4" s="1">
        <v>8.6559027830000005E-5</v>
      </c>
      <c r="U4" s="1">
        <v>1.4594789450000001E-4</v>
      </c>
      <c r="V4" s="1">
        <v>4.0727728679999998E-5</v>
      </c>
      <c r="W4" s="1" t="s">
        <v>29</v>
      </c>
      <c r="X4" s="1" t="s">
        <v>19</v>
      </c>
      <c r="Y4" s="13">
        <v>0.45857260049999998</v>
      </c>
      <c r="Z4" s="13">
        <v>0.40823090270000001</v>
      </c>
    </row>
    <row r="5" spans="1:26">
      <c r="A5" s="7" t="s">
        <v>139</v>
      </c>
      <c r="B5" s="7" t="s">
        <v>104</v>
      </c>
      <c r="C5" s="7">
        <v>8</v>
      </c>
      <c r="D5" t="s">
        <v>77</v>
      </c>
      <c r="E5" t="s">
        <v>87</v>
      </c>
      <c r="F5" t="s">
        <v>112</v>
      </c>
      <c r="G5" s="7">
        <v>1000</v>
      </c>
      <c r="H5" s="1">
        <v>32</v>
      </c>
      <c r="I5" s="1">
        <v>5</v>
      </c>
      <c r="J5" s="1" t="s">
        <v>19</v>
      </c>
      <c r="K5" s="1">
        <v>1.6915422449999998E-2</v>
      </c>
      <c r="L5" s="1">
        <v>7.9634933270000003E-3</v>
      </c>
      <c r="M5" s="1">
        <v>5.3393247930000002E-3</v>
      </c>
      <c r="N5" s="1">
        <v>9.0637597509999994E-3</v>
      </c>
      <c r="O5" s="1">
        <v>2.5123379050000002E-3</v>
      </c>
      <c r="P5" s="1" t="s">
        <v>29</v>
      </c>
      <c r="Q5" s="1">
        <v>453.93868279999998</v>
      </c>
      <c r="R5" s="1">
        <v>2.6285630750000002E-4</v>
      </c>
      <c r="S5" s="1">
        <v>1.2374828100000001E-4</v>
      </c>
      <c r="T5" s="1">
        <v>8.3866629630000006E-5</v>
      </c>
      <c r="U5" s="1">
        <v>1.395290005E-4</v>
      </c>
      <c r="V5" s="1">
        <v>3.9460677319999998E-5</v>
      </c>
      <c r="W5" s="1" t="s">
        <v>29</v>
      </c>
      <c r="X5" s="1" t="s">
        <v>19</v>
      </c>
      <c r="Y5" s="13">
        <v>0.66365873669999997</v>
      </c>
      <c r="Z5" s="13">
        <v>0.66243019039999995</v>
      </c>
    </row>
    <row r="6" spans="1:26">
      <c r="A6" s="7" t="s">
        <v>17</v>
      </c>
      <c r="B6" s="7" t="s">
        <v>17</v>
      </c>
      <c r="C6" s="7">
        <v>0</v>
      </c>
      <c r="D6" t="s">
        <v>78</v>
      </c>
      <c r="E6" t="s">
        <v>78</v>
      </c>
      <c r="F6" t="s">
        <v>112</v>
      </c>
      <c r="G6" s="7">
        <v>1000</v>
      </c>
      <c r="H6" s="1">
        <v>32</v>
      </c>
      <c r="I6" s="1">
        <v>5</v>
      </c>
      <c r="J6" s="1" t="s">
        <v>19</v>
      </c>
      <c r="K6" s="1">
        <v>1.2344869140000001E-2</v>
      </c>
      <c r="L6" s="1">
        <v>5.8117545300000002E-3</v>
      </c>
      <c r="M6" s="1">
        <v>3.9000641439999998E-3</v>
      </c>
      <c r="N6" s="1">
        <v>6.6096869539999997E-3</v>
      </c>
      <c r="O6" s="1">
        <v>1.835118045E-3</v>
      </c>
      <c r="P6" s="1" t="s">
        <v>29</v>
      </c>
      <c r="Q6" s="1">
        <v>331.94407080000002</v>
      </c>
      <c r="R6" s="1">
        <v>1.300147488E-4</v>
      </c>
      <c r="S6" s="1">
        <v>6.1208733480000004E-5</v>
      </c>
      <c r="T6" s="1">
        <v>4.181730235E-5</v>
      </c>
      <c r="U6" s="1">
        <v>6.8524777039999995E-5</v>
      </c>
      <c r="V6" s="1">
        <v>1.9672669400000001E-5</v>
      </c>
      <c r="W6" s="1" t="s">
        <v>29</v>
      </c>
      <c r="X6" s="1" t="s">
        <v>19</v>
      </c>
      <c r="Y6" s="13">
        <v>0.6956521739</v>
      </c>
      <c r="Z6" s="13">
        <v>0.69332968210000001</v>
      </c>
    </row>
    <row r="7" spans="1:26">
      <c r="A7" s="7" t="s">
        <v>98</v>
      </c>
      <c r="B7" s="7" t="s">
        <v>98</v>
      </c>
      <c r="C7" s="7">
        <v>0</v>
      </c>
      <c r="D7" t="s">
        <v>113</v>
      </c>
      <c r="E7" t="s">
        <v>113</v>
      </c>
      <c r="F7" t="s">
        <v>58</v>
      </c>
      <c r="G7" s="7">
        <v>1000</v>
      </c>
      <c r="H7" s="1">
        <v>32</v>
      </c>
      <c r="I7" s="1">
        <v>5</v>
      </c>
      <c r="J7" s="1" t="s">
        <v>19</v>
      </c>
      <c r="K7" s="1">
        <v>6.4484538530000003E-3</v>
      </c>
      <c r="L7" s="1">
        <v>3.03582245E-3</v>
      </c>
      <c r="M7" s="1">
        <v>2.0391188889999998E-3</v>
      </c>
      <c r="N7" s="1">
        <v>3.4498558150000001E-3</v>
      </c>
      <c r="O7" s="1">
        <v>9.5947914890000003E-4</v>
      </c>
      <c r="P7" s="1" t="s">
        <v>29</v>
      </c>
      <c r="Q7" s="1">
        <v>174.243247</v>
      </c>
      <c r="R7" s="1">
        <v>1.2157914460000001E-4</v>
      </c>
      <c r="S7" s="1">
        <v>5.7237394450000001E-5</v>
      </c>
      <c r="T7" s="1">
        <v>3.910473141E-5</v>
      </c>
      <c r="U7" s="1">
        <v>6.4077829039999997E-5</v>
      </c>
      <c r="V7" s="1">
        <v>1.8396584189999999E-5</v>
      </c>
      <c r="W7" s="1" t="s">
        <v>29</v>
      </c>
      <c r="X7" s="1" t="s">
        <v>19</v>
      </c>
      <c r="Y7" s="13">
        <v>0.55947497950000002</v>
      </c>
      <c r="Z7" s="13">
        <v>0.55511631510000004</v>
      </c>
    </row>
    <row r="8" spans="1:26">
      <c r="A8" s="7" t="s">
        <v>105</v>
      </c>
      <c r="B8" s="7" t="s">
        <v>105</v>
      </c>
      <c r="C8" s="7" t="s">
        <v>143</v>
      </c>
      <c r="D8" t="s">
        <v>99</v>
      </c>
      <c r="E8" t="s">
        <v>99</v>
      </c>
      <c r="F8" s="15" t="s">
        <v>112</v>
      </c>
      <c r="G8" s="7">
        <v>1000</v>
      </c>
      <c r="H8" s="1">
        <v>32</v>
      </c>
      <c r="I8" s="1">
        <v>5</v>
      </c>
      <c r="J8" s="1" t="s">
        <v>19</v>
      </c>
      <c r="K8" s="1">
        <v>3.9915133759999999E-2</v>
      </c>
      <c r="L8" s="1">
        <v>1.879136641E-2</v>
      </c>
      <c r="M8" s="1">
        <v>1.261577755E-2</v>
      </c>
      <c r="N8" s="1">
        <v>2.1363202089999998E-2</v>
      </c>
      <c r="O8" s="1">
        <v>5.9361541189999999E-3</v>
      </c>
      <c r="P8" s="1" t="s">
        <v>29</v>
      </c>
      <c r="Q8" s="1">
        <v>1070.5863059999999</v>
      </c>
      <c r="R8" s="1">
        <v>4.0574364120000002E-4</v>
      </c>
      <c r="S8" s="1">
        <v>1.9101720869999999E-4</v>
      </c>
      <c r="T8" s="1">
        <v>1.2894277470000001E-4</v>
      </c>
      <c r="U8" s="1">
        <v>2.1613433959999999E-4</v>
      </c>
      <c r="V8" s="1">
        <v>6.066652698E-5</v>
      </c>
      <c r="W8" s="1" t="s">
        <v>29</v>
      </c>
      <c r="X8" s="1" t="s">
        <v>19</v>
      </c>
      <c r="Y8" s="13">
        <v>0.72928630019999996</v>
      </c>
      <c r="Z8" s="13">
        <v>0.72582712500000002</v>
      </c>
    </row>
    <row r="9" spans="1:26">
      <c r="A9" s="7" t="s">
        <v>108</v>
      </c>
      <c r="B9" s="7" t="s">
        <v>105</v>
      </c>
      <c r="C9" s="7">
        <v>8</v>
      </c>
      <c r="D9" t="s">
        <v>99</v>
      </c>
      <c r="E9" t="s">
        <v>88</v>
      </c>
      <c r="F9" s="15" t="s">
        <v>112</v>
      </c>
      <c r="G9" s="7">
        <v>1000</v>
      </c>
      <c r="H9" s="1">
        <v>32</v>
      </c>
      <c r="I9" s="1">
        <v>5</v>
      </c>
      <c r="J9" s="1" t="s">
        <v>19</v>
      </c>
      <c r="K9" s="1">
        <v>3.474513429E-2</v>
      </c>
      <c r="L9" s="1">
        <v>1.635741856E-2</v>
      </c>
      <c r="M9" s="1">
        <v>1.097495471E-2</v>
      </c>
      <c r="N9" s="1">
        <v>1.8606082659999999E-2</v>
      </c>
      <c r="O9" s="1">
        <v>5.1640969239999997E-3</v>
      </c>
      <c r="P9" s="1" t="s">
        <v>29</v>
      </c>
      <c r="Q9" s="1">
        <v>931.55721349999999</v>
      </c>
      <c r="R9" s="1">
        <v>4.0595008069999999E-4</v>
      </c>
      <c r="S9" s="1">
        <v>1.9111439679999999E-4</v>
      </c>
      <c r="T9" s="1">
        <v>1.2879734630000001E-4</v>
      </c>
      <c r="U9" s="1">
        <v>2.165546177E-4</v>
      </c>
      <c r="V9" s="1">
        <v>6.0598116749999999E-5</v>
      </c>
      <c r="W9" s="1" t="s">
        <v>29</v>
      </c>
      <c r="X9" s="1" t="s">
        <v>19</v>
      </c>
      <c r="Y9" s="13">
        <v>0.67760459390000005</v>
      </c>
      <c r="Z9" s="13">
        <v>0.67329521560000005</v>
      </c>
    </row>
    <row r="10" spans="1:26">
      <c r="A10" s="7" t="s">
        <v>106</v>
      </c>
      <c r="B10" s="7" t="s">
        <v>106</v>
      </c>
      <c r="C10" s="7" t="s">
        <v>143</v>
      </c>
      <c r="D10" t="s">
        <v>80</v>
      </c>
      <c r="E10" t="s">
        <v>80</v>
      </c>
      <c r="F10" s="15" t="s">
        <v>112</v>
      </c>
      <c r="G10" s="7">
        <v>1000</v>
      </c>
      <c r="H10" s="1">
        <v>32</v>
      </c>
      <c r="I10" s="1">
        <v>5</v>
      </c>
      <c r="J10" s="1" t="s">
        <v>19</v>
      </c>
      <c r="K10" s="1">
        <v>2.4231127639999999E-2</v>
      </c>
      <c r="L10" s="1">
        <v>1.140760297E-2</v>
      </c>
      <c r="M10" s="1">
        <v>7.6535057480000002E-3</v>
      </c>
      <c r="N10" s="1">
        <v>1.2976376770000001E-2</v>
      </c>
      <c r="O10" s="1">
        <v>3.6012451249999998E-3</v>
      </c>
      <c r="P10" s="1" t="s">
        <v>29</v>
      </c>
      <c r="Q10" s="1">
        <v>650.04791120000004</v>
      </c>
      <c r="R10" s="1">
        <v>2.3665548370000001E-4</v>
      </c>
      <c r="S10" s="1">
        <v>1.114133786E-4</v>
      </c>
      <c r="T10" s="1">
        <v>7.5399649219999999E-5</v>
      </c>
      <c r="U10" s="1">
        <v>1.2578093399999999E-4</v>
      </c>
      <c r="V10" s="1">
        <v>3.5474900530000002E-5</v>
      </c>
      <c r="W10" s="1" t="s">
        <v>29</v>
      </c>
      <c r="X10" s="1" t="s">
        <v>19</v>
      </c>
      <c r="Y10" s="13">
        <v>0.72108285480000001</v>
      </c>
      <c r="Z10" s="13">
        <v>0.72174474249999998</v>
      </c>
    </row>
    <row r="11" spans="1:26">
      <c r="A11" s="7" t="s">
        <v>109</v>
      </c>
      <c r="B11" s="7" t="s">
        <v>106</v>
      </c>
      <c r="C11" s="7">
        <v>8</v>
      </c>
      <c r="D11" t="s">
        <v>80</v>
      </c>
      <c r="E11" t="s">
        <v>89</v>
      </c>
      <c r="F11" s="15" t="s">
        <v>112</v>
      </c>
      <c r="G11" s="7">
        <v>1000</v>
      </c>
      <c r="H11" s="1">
        <v>32</v>
      </c>
      <c r="I11" s="1">
        <v>5</v>
      </c>
      <c r="J11" s="1" t="s">
        <v>90</v>
      </c>
      <c r="K11" s="1">
        <v>1.5928999030000002E-2</v>
      </c>
      <c r="L11" s="1">
        <v>3.7866713480000002E-5</v>
      </c>
      <c r="M11" s="1">
        <v>5.0272551579999998E-3</v>
      </c>
      <c r="N11" s="1">
        <v>8.5362476620000002E-3</v>
      </c>
      <c r="O11" s="1">
        <v>2.3654962099999999E-3</v>
      </c>
      <c r="P11" s="1" t="s">
        <v>29</v>
      </c>
      <c r="Q11" s="1">
        <v>427.9832571</v>
      </c>
      <c r="R11" s="1">
        <v>2.350458777E-4</v>
      </c>
      <c r="S11" s="1">
        <v>1.106556034E-4</v>
      </c>
      <c r="T11" s="1">
        <v>7.4583118489999998E-5</v>
      </c>
      <c r="U11" s="1">
        <v>1.253706559E-4</v>
      </c>
      <c r="V11" s="1">
        <v>3.5092103370000001E-5</v>
      </c>
      <c r="W11" s="1" t="s">
        <v>29</v>
      </c>
      <c r="X11" s="1" t="s">
        <v>19</v>
      </c>
      <c r="Y11" s="13">
        <v>0.71369975389999996</v>
      </c>
      <c r="Z11" s="13">
        <v>0.71026246910000002</v>
      </c>
    </row>
    <row r="12" spans="1:26">
      <c r="A12" s="7" t="s">
        <v>107</v>
      </c>
      <c r="B12" s="7" t="s">
        <v>107</v>
      </c>
      <c r="C12" s="7">
        <v>0</v>
      </c>
      <c r="D12" t="s">
        <v>79</v>
      </c>
      <c r="E12" t="s">
        <v>79</v>
      </c>
      <c r="F12" s="15" t="s">
        <v>112</v>
      </c>
      <c r="G12" s="7">
        <v>1000</v>
      </c>
      <c r="H12" s="1">
        <v>32</v>
      </c>
      <c r="I12" s="1">
        <v>5</v>
      </c>
      <c r="J12" s="1" t="s">
        <v>19</v>
      </c>
      <c r="K12" s="1">
        <v>1.250143821E-2</v>
      </c>
      <c r="L12" s="1">
        <v>5.8854645860000002E-3</v>
      </c>
      <c r="M12" s="1">
        <v>3.9502701559999999E-3</v>
      </c>
      <c r="N12" s="1">
        <v>6.6924259090000004E-3</v>
      </c>
      <c r="O12" s="1">
        <v>1.8587421480000001E-3</v>
      </c>
      <c r="P12" s="1" t="s">
        <v>29</v>
      </c>
      <c r="Q12" s="1">
        <v>336.21827889999997</v>
      </c>
      <c r="R12" s="1">
        <v>1.30610765E-4</v>
      </c>
      <c r="S12" s="1">
        <v>6.1489327779999995E-5</v>
      </c>
      <c r="T12" s="1">
        <v>4.1632847340000002E-5</v>
      </c>
      <c r="U12" s="1">
        <v>6.9391999960000003E-5</v>
      </c>
      <c r="V12" s="1">
        <v>1.9585917699999999E-5</v>
      </c>
      <c r="W12" s="1" t="s">
        <v>29</v>
      </c>
      <c r="X12" s="1" t="s">
        <v>19</v>
      </c>
      <c r="Y12" s="13">
        <v>0.54634946679999996</v>
      </c>
      <c r="Z12" s="13">
        <v>0.54511377279999995</v>
      </c>
    </row>
    <row r="13" spans="1:26">
      <c r="A13" s="7" t="s">
        <v>102</v>
      </c>
      <c r="B13" s="7" t="s">
        <v>102</v>
      </c>
      <c r="C13" s="7">
        <v>0</v>
      </c>
      <c r="D13" t="s">
        <v>103</v>
      </c>
      <c r="E13" t="s">
        <v>103</v>
      </c>
      <c r="F13" t="s">
        <v>64</v>
      </c>
      <c r="G13" s="7">
        <v>1000</v>
      </c>
      <c r="H13" s="1">
        <v>32</v>
      </c>
      <c r="I13" s="1">
        <v>5</v>
      </c>
      <c r="J13" s="1" t="s">
        <v>19</v>
      </c>
      <c r="K13" s="1">
        <v>3.1096128519999999E-2</v>
      </c>
      <c r="L13" s="1">
        <v>1.4639528670000001E-2</v>
      </c>
      <c r="M13" s="1">
        <v>1.003906662E-2</v>
      </c>
      <c r="N13" s="1">
        <v>1.6333239459999999E-2</v>
      </c>
      <c r="O13" s="1">
        <v>4.7238224479999999E-3</v>
      </c>
      <c r="P13" s="1" t="s">
        <v>29</v>
      </c>
      <c r="Q13" s="1">
        <v>850.68612719999999</v>
      </c>
      <c r="R13" s="1">
        <v>4.5180705140000001E-4</v>
      </c>
      <c r="S13" s="1">
        <v>2.127030791E-4</v>
      </c>
      <c r="T13" s="1">
        <v>1.4917475500000001E-4</v>
      </c>
      <c r="U13" s="1">
        <v>2.324382415E-4</v>
      </c>
      <c r="V13" s="1">
        <v>7.0199999999999999E-5</v>
      </c>
      <c r="W13" s="1" t="s">
        <v>29</v>
      </c>
      <c r="X13" s="1" t="s">
        <v>19</v>
      </c>
      <c r="Y13" s="13">
        <v>0.71299999999999997</v>
      </c>
      <c r="Z13" s="13">
        <v>0.72085572279999999</v>
      </c>
    </row>
    <row r="14" spans="1:26">
      <c r="A14" s="7" t="s">
        <v>110</v>
      </c>
      <c r="B14" s="7" t="s">
        <v>110</v>
      </c>
      <c r="C14" s="7">
        <v>0</v>
      </c>
      <c r="D14" s="7" t="s">
        <v>111</v>
      </c>
      <c r="E14" s="7" t="s">
        <v>111</v>
      </c>
      <c r="F14" s="7" t="s">
        <v>64</v>
      </c>
      <c r="G14" s="7">
        <v>1000</v>
      </c>
      <c r="H14" s="7">
        <v>32</v>
      </c>
      <c r="I14" s="7">
        <v>5</v>
      </c>
      <c r="J14" s="7" t="s">
        <v>19</v>
      </c>
      <c r="K14" s="7">
        <v>2.2292291959999998E-2</v>
      </c>
      <c r="L14" s="7">
        <v>1.049483209E-2</v>
      </c>
      <c r="M14" s="7">
        <v>7.1484628219999997E-3</v>
      </c>
      <c r="N14" s="7">
        <v>1.1780154419999999E-2</v>
      </c>
      <c r="O14" s="7">
        <v>3.3636747179999998E-3</v>
      </c>
      <c r="P14" s="7" t="s">
        <v>29</v>
      </c>
      <c r="Q14" s="24">
        <v>605.74476119999997</v>
      </c>
      <c r="R14" s="24">
        <v>3.4530424100000001E-4</v>
      </c>
      <c r="S14" s="24">
        <v>1.6256336650000001E-4</v>
      </c>
      <c r="T14" s="24">
        <v>1.106280275E-4</v>
      </c>
      <c r="U14" s="24">
        <v>1.8262320169999999E-4</v>
      </c>
      <c r="V14" s="24">
        <v>5.2099999999999999E-5</v>
      </c>
      <c r="W14" s="7" t="s">
        <v>29</v>
      </c>
      <c r="X14" s="7" t="s">
        <v>19</v>
      </c>
      <c r="Y14" s="14">
        <v>0.72199999999999998</v>
      </c>
      <c r="Z14" s="14">
        <v>0.71457113490000002</v>
      </c>
    </row>
    <row r="15" spans="1:26">
      <c r="A15" s="7" t="s">
        <v>144</v>
      </c>
      <c r="B15" s="7" t="s">
        <v>106</v>
      </c>
      <c r="C15" s="7">
        <v>10</v>
      </c>
      <c r="D15" t="s">
        <v>80</v>
      </c>
      <c r="E15" t="s">
        <v>89</v>
      </c>
      <c r="F15" s="15" t="s">
        <v>112</v>
      </c>
      <c r="G15" s="7">
        <v>1000</v>
      </c>
      <c r="H15" s="7">
        <v>32</v>
      </c>
      <c r="I15" s="7">
        <v>5</v>
      </c>
      <c r="J15" s="7" t="s">
        <v>19</v>
      </c>
      <c r="K15" s="7">
        <v>1.2443777689999999E-2</v>
      </c>
      <c r="L15" s="7">
        <v>5.8583189939999999E-3</v>
      </c>
      <c r="M15" s="7">
        <v>3.9358139589999999E-3</v>
      </c>
      <c r="N15" s="7">
        <v>6.6560200469999997E-3</v>
      </c>
      <c r="O15" s="7">
        <v>1.8519436880000001E-3</v>
      </c>
      <c r="P15" s="7" t="s">
        <v>29</v>
      </c>
      <c r="Q15" s="24">
        <v>335.02156930000001</v>
      </c>
      <c r="R15" s="24">
        <v>2.1189034199999999E-4</v>
      </c>
      <c r="S15" s="24">
        <v>9.98E-5</v>
      </c>
      <c r="T15" s="24">
        <v>6.7399999999999998E-5</v>
      </c>
      <c r="U15" s="7">
        <v>1.1274897909999999E-4</v>
      </c>
      <c r="V15" s="8">
        <v>3.1699999999999998E-5</v>
      </c>
      <c r="W15" s="7" t="s">
        <v>29</v>
      </c>
      <c r="X15" s="7" t="s">
        <v>19</v>
      </c>
      <c r="Y15" s="14">
        <v>0.25184577520000001</v>
      </c>
      <c r="Z15" s="14">
        <v>0.1013324417</v>
      </c>
    </row>
    <row r="16" spans="1:26">
      <c r="A16" s="7" t="s">
        <v>145</v>
      </c>
      <c r="B16" s="7" t="s">
        <v>105</v>
      </c>
      <c r="C16" s="7">
        <v>10</v>
      </c>
      <c r="D16" t="s">
        <v>99</v>
      </c>
      <c r="E16" t="s">
        <v>99</v>
      </c>
      <c r="F16" s="15" t="s">
        <v>112</v>
      </c>
      <c r="G16" s="7">
        <v>1000</v>
      </c>
      <c r="H16" s="7">
        <v>32</v>
      </c>
      <c r="I16" s="7">
        <v>5</v>
      </c>
      <c r="J16" s="7" t="s">
        <v>19</v>
      </c>
      <c r="K16" s="7">
        <v>3.2937857459999997E-2</v>
      </c>
      <c r="L16" s="7">
        <v>1.550658335E-2</v>
      </c>
      <c r="M16" s="7">
        <v>1.0418419199999999E-2</v>
      </c>
      <c r="N16" s="7">
        <v>1.761721409E-2</v>
      </c>
      <c r="O16" s="7">
        <v>4.9022241700000004E-3</v>
      </c>
      <c r="P16" s="7" t="s">
        <v>29</v>
      </c>
      <c r="Q16" s="24">
        <v>884.35961789999999</v>
      </c>
      <c r="R16" s="24">
        <v>3.8326932780000003E-4</v>
      </c>
      <c r="S16" s="24">
        <v>1.8043668389999999E-4</v>
      </c>
      <c r="T16" s="24">
        <v>1.2218553379999999E-4</v>
      </c>
      <c r="U16" s="7">
        <v>2.035968295E-4</v>
      </c>
      <c r="V16" s="8">
        <v>5.7500000000000002E-5</v>
      </c>
      <c r="W16" s="7" t="s">
        <v>29</v>
      </c>
      <c r="X16" s="7" t="s">
        <v>19</v>
      </c>
      <c r="Y16" s="14">
        <v>0.25184577520000001</v>
      </c>
      <c r="Z16" s="14">
        <v>0.1013324417</v>
      </c>
    </row>
  </sheetData>
  <autoFilter ref="A1:X13" xr:uid="{80E5E209-F67F-CD46-A301-93E356CB7C07}">
    <sortState xmlns:xlrd2="http://schemas.microsoft.com/office/spreadsheetml/2017/richdata2" ref="A2:X13">
      <sortCondition ref="A1:A13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B6B7-1B6A-5D46-B288-A558062601D5}">
  <dimension ref="A1:C8"/>
  <sheetViews>
    <sheetView workbookViewId="0">
      <selection activeCell="D16" sqref="D16"/>
    </sheetView>
  </sheetViews>
  <sheetFormatPr baseColWidth="10" defaultRowHeight="16"/>
  <cols>
    <col min="2" max="2" width="26.1640625" customWidth="1"/>
    <col min="3" max="3" width="14" customWidth="1"/>
  </cols>
  <sheetData>
    <row r="1" spans="1:3">
      <c r="A1" s="23"/>
      <c r="B1" s="23" t="s">
        <v>114</v>
      </c>
      <c r="C1" s="23" t="s">
        <v>115</v>
      </c>
    </row>
    <row r="2" spans="1:3">
      <c r="A2" s="23"/>
      <c r="B2" s="23"/>
      <c r="C2" s="23"/>
    </row>
    <row r="3" spans="1:3">
      <c r="A3" s="23" t="s">
        <v>116</v>
      </c>
      <c r="B3" s="23" t="s">
        <v>117</v>
      </c>
      <c r="C3" s="23" t="s">
        <v>118</v>
      </c>
    </row>
    <row r="4" spans="1:3">
      <c r="A4" s="23"/>
      <c r="B4" s="23"/>
      <c r="C4" s="23"/>
    </row>
    <row r="5" spans="1:3">
      <c r="A5" s="23" t="s">
        <v>119</v>
      </c>
      <c r="B5" s="23" t="s">
        <v>120</v>
      </c>
      <c r="C5" s="23" t="s">
        <v>121</v>
      </c>
    </row>
    <row r="6" spans="1:3">
      <c r="A6" s="23"/>
      <c r="B6" s="23"/>
      <c r="C6" s="23"/>
    </row>
    <row r="7" spans="1:3">
      <c r="A7" s="23" t="s">
        <v>122</v>
      </c>
      <c r="B7" s="23" t="s">
        <v>123</v>
      </c>
      <c r="C7" s="23" t="s">
        <v>124</v>
      </c>
    </row>
    <row r="8" spans="1:3">
      <c r="A8" s="23"/>
      <c r="B8" s="23"/>
      <c r="C8" s="23"/>
    </row>
  </sheetData>
  <mergeCells count="12">
    <mergeCell ref="A1:A2"/>
    <mergeCell ref="B1:B2"/>
    <mergeCell ref="C1:C2"/>
    <mergeCell ref="A3:A4"/>
    <mergeCell ref="B3:B4"/>
    <mergeCell ref="C3:C4"/>
    <mergeCell ref="A5:A6"/>
    <mergeCell ref="B5:B6"/>
    <mergeCell ref="C5:C6"/>
    <mergeCell ref="A7:A8"/>
    <mergeCell ref="B7:B8"/>
    <mergeCell ref="C7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BF05-E9A4-124D-8977-F09493E036AE}">
  <dimension ref="A1:C28"/>
  <sheetViews>
    <sheetView workbookViewId="0">
      <selection activeCell="B28" sqref="B28"/>
    </sheetView>
  </sheetViews>
  <sheetFormatPr baseColWidth="10" defaultRowHeight="16"/>
  <cols>
    <col min="1" max="1" width="49.6640625" customWidth="1"/>
    <col min="2" max="2" width="45.1640625" customWidth="1"/>
    <col min="3" max="3" width="112.6640625" customWidth="1"/>
  </cols>
  <sheetData>
    <row r="1" spans="1:3">
      <c r="A1" s="3" t="s">
        <v>23</v>
      </c>
      <c r="B1" s="3" t="s">
        <v>24</v>
      </c>
      <c r="C1" s="3" t="s">
        <v>25</v>
      </c>
    </row>
    <row r="2" spans="1:3">
      <c r="A2" s="3" t="s">
        <v>13</v>
      </c>
      <c r="B2" t="s">
        <v>30</v>
      </c>
      <c r="C2" t="s">
        <v>44</v>
      </c>
    </row>
    <row r="3" spans="1:3">
      <c r="A3" s="3" t="s">
        <v>40</v>
      </c>
      <c r="B3" t="s">
        <v>31</v>
      </c>
      <c r="C3" t="s">
        <v>41</v>
      </c>
    </row>
    <row r="4" spans="1:3">
      <c r="A4" s="3" t="s">
        <v>16</v>
      </c>
      <c r="B4" t="s">
        <v>26</v>
      </c>
      <c r="C4" t="s">
        <v>43</v>
      </c>
    </row>
    <row r="5" spans="1:3">
      <c r="A5" s="3" t="s">
        <v>27</v>
      </c>
      <c r="B5" t="s">
        <v>26</v>
      </c>
      <c r="C5" t="s">
        <v>45</v>
      </c>
    </row>
    <row r="6" spans="1:3">
      <c r="A6" s="3" t="s">
        <v>17</v>
      </c>
      <c r="B6" t="s">
        <v>32</v>
      </c>
      <c r="C6" t="s">
        <v>46</v>
      </c>
    </row>
    <row r="7" spans="1:3">
      <c r="A7" s="3" t="s">
        <v>18</v>
      </c>
      <c r="B7" t="s">
        <v>26</v>
      </c>
      <c r="C7" t="s">
        <v>47</v>
      </c>
    </row>
    <row r="8" spans="1:3">
      <c r="A8" s="3" t="s">
        <v>20</v>
      </c>
      <c r="B8" t="s">
        <v>32</v>
      </c>
      <c r="C8" t="s">
        <v>42</v>
      </c>
    </row>
    <row r="9" spans="1:3">
      <c r="A9" s="3" t="s">
        <v>35</v>
      </c>
      <c r="B9" t="s">
        <v>38</v>
      </c>
      <c r="C9" t="s">
        <v>39</v>
      </c>
    </row>
    <row r="10" spans="1:3">
      <c r="A10" s="3" t="s">
        <v>36</v>
      </c>
      <c r="B10" t="s">
        <v>38</v>
      </c>
      <c r="C10" t="s">
        <v>49</v>
      </c>
    </row>
    <row r="11" spans="1:3">
      <c r="A11" s="3" t="s">
        <v>34</v>
      </c>
      <c r="B11" t="s">
        <v>38</v>
      </c>
      <c r="C11" t="s">
        <v>50</v>
      </c>
    </row>
    <row r="12" spans="1:3">
      <c r="A12" s="9" t="s">
        <v>51</v>
      </c>
      <c r="B12" t="s">
        <v>52</v>
      </c>
      <c r="C12" t="s">
        <v>53</v>
      </c>
    </row>
    <row r="16" spans="1:3">
      <c r="A16" s="3" t="s">
        <v>23</v>
      </c>
      <c r="B16" s="3" t="s">
        <v>24</v>
      </c>
      <c r="C16" s="3" t="s">
        <v>25</v>
      </c>
    </row>
    <row r="17" spans="1:3">
      <c r="A17" t="s">
        <v>13</v>
      </c>
      <c r="B17" t="s">
        <v>30</v>
      </c>
      <c r="C17" t="s">
        <v>97</v>
      </c>
    </row>
    <row r="18" spans="1:3">
      <c r="A18" t="s">
        <v>98</v>
      </c>
      <c r="B18" t="s">
        <v>58</v>
      </c>
      <c r="C18" t="s">
        <v>41</v>
      </c>
    </row>
    <row r="19" spans="1:3">
      <c r="A19" t="s">
        <v>16</v>
      </c>
      <c r="B19" t="s">
        <v>59</v>
      </c>
      <c r="C19" t="s">
        <v>43</v>
      </c>
    </row>
    <row r="20" spans="1:3">
      <c r="A20" t="s">
        <v>28</v>
      </c>
      <c r="B20" t="s">
        <v>59</v>
      </c>
      <c r="C20" t="s">
        <v>91</v>
      </c>
    </row>
    <row r="21" spans="1:3">
      <c r="A21" t="s">
        <v>27</v>
      </c>
      <c r="B21" t="s">
        <v>59</v>
      </c>
      <c r="C21" t="s">
        <v>92</v>
      </c>
    </row>
    <row r="22" spans="1:3">
      <c r="A22" t="s">
        <v>17</v>
      </c>
      <c r="B22" t="s">
        <v>59</v>
      </c>
      <c r="C22" t="s">
        <v>94</v>
      </c>
    </row>
    <row r="23" spans="1:3">
      <c r="A23" t="s">
        <v>18</v>
      </c>
      <c r="B23" t="s">
        <v>59</v>
      </c>
      <c r="C23" t="s">
        <v>96</v>
      </c>
    </row>
    <row r="24" spans="1:3">
      <c r="A24" t="s">
        <v>75</v>
      </c>
      <c r="B24" t="s">
        <v>59</v>
      </c>
      <c r="C24" t="s">
        <v>93</v>
      </c>
    </row>
    <row r="25" spans="1:3">
      <c r="A25" t="s">
        <v>61</v>
      </c>
      <c r="B25" t="s">
        <v>59</v>
      </c>
      <c r="C25" t="s">
        <v>100</v>
      </c>
    </row>
    <row r="26" spans="1:3">
      <c r="A26" t="s">
        <v>73</v>
      </c>
      <c r="B26" t="s">
        <v>59</v>
      </c>
      <c r="C26" t="s">
        <v>93</v>
      </c>
    </row>
    <row r="27" spans="1:3">
      <c r="A27" t="s">
        <v>20</v>
      </c>
      <c r="B27" t="s">
        <v>59</v>
      </c>
      <c r="C27" t="s">
        <v>95</v>
      </c>
    </row>
    <row r="28" spans="1:3">
      <c r="A28" t="s">
        <v>85</v>
      </c>
      <c r="B28" t="s">
        <v>64</v>
      </c>
      <c r="C28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B03F-D1B6-5741-924E-9A001E18C48B}">
  <dimension ref="A1:E26"/>
  <sheetViews>
    <sheetView workbookViewId="0">
      <selection activeCell="D10" sqref="D10"/>
    </sheetView>
  </sheetViews>
  <sheetFormatPr baseColWidth="10" defaultRowHeight="16"/>
  <cols>
    <col min="1" max="1" width="23.33203125" customWidth="1"/>
    <col min="2" max="2" width="22.5" customWidth="1"/>
    <col min="3" max="3" width="17.1640625" customWidth="1"/>
    <col min="4" max="4" width="16.83203125" customWidth="1"/>
  </cols>
  <sheetData>
    <row r="1" spans="1:2">
      <c r="A1" s="16" t="s">
        <v>0</v>
      </c>
      <c r="B1" s="16" t="s">
        <v>12</v>
      </c>
    </row>
    <row r="2" spans="1:2">
      <c r="A2" s="17" t="s">
        <v>105</v>
      </c>
      <c r="B2" s="18">
        <v>0.725827</v>
      </c>
    </row>
    <row r="3" spans="1:2">
      <c r="A3" s="17" t="s">
        <v>106</v>
      </c>
      <c r="B3" s="18">
        <v>0.72174499999999997</v>
      </c>
    </row>
    <row r="4" spans="1:2">
      <c r="A4" s="17" t="s">
        <v>102</v>
      </c>
      <c r="B4" s="18">
        <v>0.72085600000000005</v>
      </c>
    </row>
    <row r="5" spans="1:2">
      <c r="A5" s="17" t="s">
        <v>110</v>
      </c>
      <c r="B5" s="18">
        <v>0.71457099999999996</v>
      </c>
    </row>
    <row r="6" spans="1:2">
      <c r="A6" s="17" t="s">
        <v>17</v>
      </c>
      <c r="B6" s="18">
        <v>0.69333</v>
      </c>
    </row>
    <row r="7" spans="1:2">
      <c r="A7" s="17" t="s">
        <v>104</v>
      </c>
      <c r="B7" s="18">
        <v>0.690056</v>
      </c>
    </row>
    <row r="8" spans="1:2">
      <c r="A8" s="17" t="s">
        <v>13</v>
      </c>
      <c r="B8" s="18">
        <v>0.57794800000000002</v>
      </c>
    </row>
    <row r="9" spans="1:2">
      <c r="A9" s="17" t="s">
        <v>98</v>
      </c>
      <c r="B9" s="18">
        <v>0.55511600000000005</v>
      </c>
    </row>
    <row r="10" spans="1:2">
      <c r="A10" s="17" t="s">
        <v>107</v>
      </c>
      <c r="B10" s="18">
        <v>0.54511399999999999</v>
      </c>
    </row>
    <row r="17" spans="1:5">
      <c r="A17" s="19"/>
      <c r="B17" s="20" t="s">
        <v>134</v>
      </c>
      <c r="C17" s="20" t="s">
        <v>135</v>
      </c>
      <c r="D17" s="20" t="s">
        <v>136</v>
      </c>
      <c r="E17" s="20" t="s">
        <v>137</v>
      </c>
    </row>
    <row r="18" spans="1:5">
      <c r="A18" s="21" t="s">
        <v>125</v>
      </c>
      <c r="B18" s="21">
        <v>1618</v>
      </c>
      <c r="C18" s="21">
        <v>4</v>
      </c>
      <c r="D18" s="21">
        <v>48</v>
      </c>
      <c r="E18" s="21">
        <v>630</v>
      </c>
    </row>
    <row r="19" spans="1:5">
      <c r="A19" s="21" t="s">
        <v>129</v>
      </c>
      <c r="B19" s="21">
        <v>741</v>
      </c>
      <c r="C19" s="21">
        <v>4</v>
      </c>
      <c r="D19" s="21">
        <v>37</v>
      </c>
      <c r="E19" s="21">
        <v>399</v>
      </c>
    </row>
    <row r="20" spans="1:5">
      <c r="A20" s="21" t="s">
        <v>130</v>
      </c>
      <c r="B20" s="21">
        <v>702</v>
      </c>
      <c r="C20" s="21">
        <v>5</v>
      </c>
      <c r="D20" s="21">
        <v>50</v>
      </c>
      <c r="E20" s="21">
        <v>404</v>
      </c>
    </row>
    <row r="21" spans="1:5">
      <c r="A21" s="21" t="s">
        <v>131</v>
      </c>
      <c r="B21" s="21">
        <v>386</v>
      </c>
      <c r="C21" s="21">
        <v>3</v>
      </c>
      <c r="D21" s="21">
        <v>45</v>
      </c>
      <c r="E21" s="21">
        <v>374</v>
      </c>
    </row>
    <row r="22" spans="1:5">
      <c r="A22" s="21" t="s">
        <v>128</v>
      </c>
      <c r="B22" s="21">
        <v>774</v>
      </c>
      <c r="C22" s="21">
        <v>10</v>
      </c>
      <c r="D22" s="21">
        <v>55</v>
      </c>
      <c r="E22" s="21">
        <v>378</v>
      </c>
    </row>
    <row r="23" spans="1:5">
      <c r="A23" s="21" t="s">
        <v>126</v>
      </c>
      <c r="B23" s="21">
        <v>801</v>
      </c>
      <c r="C23" s="21">
        <v>5</v>
      </c>
      <c r="D23" s="21">
        <v>54</v>
      </c>
      <c r="E23" s="21">
        <v>789</v>
      </c>
    </row>
    <row r="24" spans="1:5">
      <c r="A24" s="21" t="s">
        <v>127</v>
      </c>
      <c r="B24" s="21">
        <v>782</v>
      </c>
      <c r="C24" s="21">
        <v>5</v>
      </c>
      <c r="D24" s="21">
        <v>48</v>
      </c>
      <c r="E24" s="21">
        <v>454</v>
      </c>
    </row>
    <row r="25" spans="1:5">
      <c r="A25" s="21" t="s">
        <v>132</v>
      </c>
      <c r="B25" s="21">
        <v>287</v>
      </c>
      <c r="C25" s="21">
        <v>8</v>
      </c>
      <c r="D25" s="21">
        <v>56</v>
      </c>
      <c r="E25" s="21">
        <v>329</v>
      </c>
    </row>
    <row r="26" spans="1:5">
      <c r="A26" s="20" t="s">
        <v>133</v>
      </c>
      <c r="B26" s="3">
        <f>SUM(B18:B25)</f>
        <v>6091</v>
      </c>
      <c r="C26" s="20">
        <v>3</v>
      </c>
      <c r="D26" s="22">
        <v>48.854703999999998</v>
      </c>
      <c r="E26" s="20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model_results_old</vt:lpstr>
      <vt:lpstr>model_results</vt:lpstr>
      <vt:lpstr>Sheet4</vt:lpstr>
      <vt:lpstr>model_description</vt:lpstr>
      <vt:lpstr>model_results_f1</vt:lpstr>
      <vt:lpstr>model_name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Zhang</dc:creator>
  <cp:lastModifiedBy>Zhang, Terry</cp:lastModifiedBy>
  <dcterms:created xsi:type="dcterms:W3CDTF">2025-04-10T11:39:43Z</dcterms:created>
  <dcterms:modified xsi:type="dcterms:W3CDTF">2025-05-16T16:28:54Z</dcterms:modified>
</cp:coreProperties>
</file>