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saol-tesemma/Documents/finulab-docs/"/>
    </mc:Choice>
  </mc:AlternateContent>
  <xr:revisionPtr revIDLastSave="0" documentId="8_{FEEC018A-FD8A-A148-B833-EB450080B5F9}" xr6:coauthVersionLast="47" xr6:coauthVersionMax="47" xr10:uidLastSave="{00000000-0000-0000-0000-000000000000}"/>
  <bookViews>
    <workbookView xWindow="0" yWindow="760" windowWidth="30240" windowHeight="17520" xr2:uid="{63276B3A-3F70-7E4E-881A-BD98BB5CAC83}"/>
  </bookViews>
  <sheets>
    <sheet name="0-1. critical z-values" sheetId="6" r:id="rId1"/>
    <sheet name="1-1. AAPL" sheetId="1" r:id="rId2"/>
    <sheet name="1-2. MSFT" sheetId="2" r:id="rId3"/>
    <sheet name="1-3. GOOG" sheetId="3" r:id="rId4"/>
    <sheet name="1-4. AMZN" sheetId="4" r:id="rId5"/>
    <sheet name="1-5. TSLA" sheetId="5" r:id="rId6"/>
    <sheet name="2-1. Recommendations" sheetId="7" r:id="rId7"/>
  </sheets>
  <definedNames>
    <definedName name="_xlnm._FilterDatabase" localSheetId="1" hidden="1">'1-1. AAPL'!$C$6:$H$66</definedName>
    <definedName name="_xlnm._FilterDatabase" localSheetId="2" hidden="1">'1-2. MSFT'!$C$6:$H$66</definedName>
    <definedName name="_xlnm._FilterDatabase" localSheetId="3" hidden="1">'1-3. GOOG'!$C$6:$H$66</definedName>
    <definedName name="_xlnm._FilterDatabase" localSheetId="4" hidden="1">'1-4. AMZN'!$C$6:$H$66</definedName>
    <definedName name="_xlnm._FilterDatabase" localSheetId="5" hidden="1">'1-5. TSLA'!$C$6:$H$66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M15" i="1"/>
  <c r="M12" i="1"/>
  <c r="K7" i="1"/>
  <c r="D8" i="6"/>
  <c r="E8" i="6" s="1"/>
  <c r="F8" i="6" s="1"/>
  <c r="D9" i="6"/>
  <c r="E9" i="6" s="1"/>
  <c r="F9" i="6" s="1"/>
  <c r="D7" i="6"/>
  <c r="E7" i="6" s="1"/>
  <c r="F7" i="6" s="1"/>
  <c r="K7" i="5"/>
  <c r="K7" i="4"/>
  <c r="K7" i="3"/>
  <c r="K7" i="2"/>
  <c r="M12" i="2" l="1"/>
  <c r="S18" i="2"/>
  <c r="S18" i="3"/>
  <c r="J15" i="7"/>
  <c r="M12" i="5"/>
  <c r="D12" i="7"/>
  <c r="D15" i="7"/>
  <c r="M18" i="2"/>
  <c r="D9" i="7"/>
  <c r="G9" i="7"/>
  <c r="M15" i="5"/>
  <c r="P15" i="3"/>
  <c r="P18" i="5"/>
  <c r="P15" i="4"/>
  <c r="P12" i="3"/>
  <c r="P15" i="5"/>
  <c r="P12" i="1"/>
  <c r="P18" i="4"/>
  <c r="P18" i="2"/>
  <c r="P18" i="3"/>
  <c r="P12" i="2"/>
  <c r="P18" i="1"/>
  <c r="G12" i="7"/>
  <c r="M12" i="3"/>
  <c r="M15" i="4"/>
  <c r="S15" i="5"/>
  <c r="M15" i="3"/>
  <c r="S15" i="4"/>
  <c r="S18" i="5"/>
  <c r="J12" i="7"/>
  <c r="M15" i="2"/>
  <c r="S15" i="3"/>
  <c r="S15" i="2"/>
  <c r="M18" i="3"/>
  <c r="S18" i="4"/>
  <c r="S12" i="3"/>
  <c r="M18" i="1"/>
  <c r="M12" i="4"/>
  <c r="M18" i="4"/>
  <c r="G15" i="7"/>
  <c r="J9" i="7"/>
  <c r="M18" i="5"/>
  <c r="S15" i="1"/>
  <c r="S12" i="4"/>
  <c r="S12" i="5"/>
  <c r="S12" i="1"/>
  <c r="S12" i="2"/>
  <c r="P15" i="1"/>
  <c r="P12" i="4"/>
  <c r="P15" i="2"/>
  <c r="P12" i="5"/>
</calcChain>
</file>

<file path=xl/sharedStrings.xml><?xml version="1.0" encoding="utf-8"?>
<sst xmlns="http://schemas.openxmlformats.org/spreadsheetml/2006/main" count="184" uniqueCount="27">
  <si>
    <t>Date</t>
  </si>
  <si>
    <t>Open</t>
  </si>
  <si>
    <t>High</t>
  </si>
  <si>
    <t>Low</t>
  </si>
  <si>
    <t>Close</t>
  </si>
  <si>
    <t>Volume</t>
  </si>
  <si>
    <t>Standard Deviation:</t>
  </si>
  <si>
    <t>Desired Margin of Error:</t>
  </si>
  <si>
    <t>Minimum Required Polled Market Participants:</t>
  </si>
  <si>
    <t>z_(α/2)</t>
  </si>
  <si>
    <t>α/2</t>
  </si>
  <si>
    <t>α</t>
  </si>
  <si>
    <t>Confidence Level</t>
  </si>
  <si>
    <t>Critical Z-Value Calculations</t>
  </si>
  <si>
    <t>Approximate Minimum Required Polled Market Participants Count Calculations for the Mean Price Target of AAPL - across different confidence levels and desired margins of errors</t>
  </si>
  <si>
    <t>At a Confidence Level of 90% (i.e., z_(α/2) ≅ 1.645)</t>
  </si>
  <si>
    <t>At a Confidence Level of 99% (i.e., z_(α/2) ≅ 2.58)</t>
  </si>
  <si>
    <t>At a Confidence Level of 95% (i.e., z_(α/2) ≅ 1.96)</t>
  </si>
  <si>
    <t>Approximate Minimum Required Polled Market Participants Count Calculations for the Mean Price Target of MSFT - across different confidence levels and desired margins of errors</t>
  </si>
  <si>
    <t>Approximate Minimum Required Polled Market Participants Count Calculations for the Mean Price Target of GOOG - across different confidence levels and desired margins of errors</t>
  </si>
  <si>
    <t>Approximate Minimum Required Polled Market Participants Count Calculations for the Action Recommendations - across different confidence levels and desired margins of errors</t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</si>
  <si>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https://finulab.com/stocks/S:-AAPL/overview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</si>
  <si>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https://finulab.com/stocks/S:-MSFT/overview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</si>
  <si>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https://finulab.com/stocks/S:-GOOG/overview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</si>
  <si>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https://finulab.com/stocks/S:-AMZN/overview</t>
    </r>
  </si>
  <si>
    <r>
      <rPr>
        <b/>
        <sz val="12"/>
        <color rgb="FFF6BE76"/>
        <rFont val="Calibri"/>
        <family val="2"/>
        <scheme val="minor"/>
      </rPr>
      <t>Source:</t>
    </r>
    <r>
      <rPr>
        <sz val="12"/>
        <color rgb="FFF6BE76"/>
        <rFont val="Calibri"/>
        <family val="2"/>
        <scheme val="minor"/>
      </rPr>
      <t xml:space="preserve"> </t>
    </r>
    <r>
      <rPr>
        <i/>
        <sz val="12"/>
        <color rgb="FFF6BE76"/>
        <rFont val="Calibri"/>
        <family val="2"/>
        <scheme val="minor"/>
      </rPr>
      <t>https://finulab.com/stocks/S:-TSLA/overview</t>
    </r>
  </si>
  <si>
    <t>finulab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</si>
</sst>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_);_(* \(#,##0.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35"/>
      <color rgb="FFF6BE76"/>
      <name val="Calibri (Body)"/>
    </font>
    <font>
      <b/>
      <sz val="35"/>
      <color rgb="FFF6BE76"/>
      <name val="Calibri"/>
      <family val="2"/>
      <scheme val="minor"/>
    </font>
    <font>
      <sz val="12"/>
      <color rgb="FFF6BE76"/>
      <name val="Calibri"/>
      <family val="2"/>
      <scheme val="minor"/>
    </font>
    <font>
      <b/>
      <sz val="12"/>
      <color rgb="FFF6BE76"/>
      <name val="Calibri"/>
      <family val="2"/>
      <scheme val="minor"/>
    </font>
    <font>
      <i/>
      <sz val="12"/>
      <color rgb="FFF6BE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B1218"/>
        <bgColor indexed="64"/>
      </patternFill>
    </fill>
    <fill>
      <patternFill patternType="solid">
        <fgColor rgb="FFF6BE7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0" fontId="0" fillId="0" borderId="10" xfId="0" applyBorder="1"/>
    <xf numFmtId="9" fontId="0" fillId="0" borderId="11" xfId="0" applyNumberFormat="1" applyBorder="1"/>
    <xf numFmtId="0" fontId="0" fillId="0" borderId="13" xfId="0" applyBorder="1"/>
    <xf numFmtId="0" fontId="2" fillId="0" borderId="10" xfId="0" applyFont="1" applyBorder="1"/>
    <xf numFmtId="0" fontId="2" fillId="0" borderId="12" xfId="0" applyFont="1" applyBorder="1"/>
    <xf numFmtId="43" fontId="2" fillId="0" borderId="11" xfId="1" applyFont="1" applyBorder="1"/>
    <xf numFmtId="43" fontId="2" fillId="0" borderId="15" xfId="1" applyFont="1" applyBorder="1"/>
    <xf numFmtId="9" fontId="0" fillId="0" borderId="10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9" fontId="0" fillId="0" borderId="8" xfId="0" applyNumberFormat="1" applyBorder="1"/>
    <xf numFmtId="9" fontId="0" fillId="0" borderId="5" xfId="0" applyNumberForma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164" fontId="2" fillId="0" borderId="9" xfId="0" applyNumberFormat="1" applyFont="1" applyBorder="1"/>
    <xf numFmtId="164" fontId="2" fillId="0" borderId="11" xfId="0" applyNumberFormat="1" applyFont="1" applyBorder="1"/>
    <xf numFmtId="164" fontId="2" fillId="0" borderId="15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14" fontId="4" fillId="0" borderId="20" xfId="0" applyNumberFormat="1" applyFont="1" applyBorder="1"/>
    <xf numFmtId="0" fontId="3" fillId="0" borderId="26" xfId="0" applyFont="1" applyBorder="1"/>
    <xf numFmtId="0" fontId="3" fillId="0" borderId="21" xfId="0" applyFont="1" applyBorder="1"/>
    <xf numFmtId="14" fontId="4" fillId="0" borderId="10" xfId="0" applyNumberFormat="1" applyFont="1" applyBorder="1"/>
    <xf numFmtId="0" fontId="3" fillId="0" borderId="11" xfId="0" applyFont="1" applyBorder="1"/>
    <xf numFmtId="14" fontId="4" fillId="0" borderId="12" xfId="0" applyNumberFormat="1" applyFont="1" applyBorder="1"/>
    <xf numFmtId="0" fontId="3" fillId="0" borderId="13" xfId="0" applyFont="1" applyBorder="1"/>
    <xf numFmtId="0" fontId="3" fillId="0" borderId="15" xfId="0" applyFont="1" applyBorder="1"/>
    <xf numFmtId="0" fontId="0" fillId="5" borderId="0" xfId="0" applyFill="1"/>
    <xf numFmtId="0" fontId="2" fillId="5" borderId="0" xfId="0" applyFont="1" applyFill="1"/>
    <xf numFmtId="9" fontId="2" fillId="5" borderId="0" xfId="2" applyFont="1" applyFill="1"/>
    <xf numFmtId="0" fontId="2" fillId="5" borderId="1" xfId="0" applyFont="1" applyFill="1" applyBorder="1"/>
    <xf numFmtId="0" fontId="2" fillId="5" borderId="3" xfId="0" applyFont="1" applyFill="1" applyBorder="1"/>
    <xf numFmtId="9" fontId="0" fillId="5" borderId="0" xfId="2" applyFont="1" applyFill="1"/>
    <xf numFmtId="165" fontId="0" fillId="5" borderId="0" xfId="1" applyNumberFormat="1" applyFont="1" applyFill="1"/>
    <xf numFmtId="1" fontId="0" fillId="5" borderId="0" xfId="0" applyNumberFormat="1" applyFill="1"/>
    <xf numFmtId="43" fontId="0" fillId="5" borderId="0" xfId="1" applyFont="1" applyFill="1"/>
    <xf numFmtId="9" fontId="0" fillId="5" borderId="0" xfId="0" applyNumberFormat="1" applyFill="1"/>
    <xf numFmtId="14" fontId="4" fillId="0" borderId="8" xfId="0" applyNumberFormat="1" applyFont="1" applyBorder="1"/>
    <xf numFmtId="0" fontId="3" fillId="0" borderId="9" xfId="0" applyFont="1" applyBorder="1"/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5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6BE76"/>
      <color rgb="FF0B1218"/>
      <color rgb="FFEB594F"/>
      <color rgb="FF0A3161"/>
      <color rgb="FF3B3B6D"/>
      <color rgb="FFB321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1117600</xdr:colOff>
      <xdr:row>9</xdr:row>
      <xdr:rowOff>76201</xdr:rowOff>
    </xdr:from>
    <xdr:to>
      <xdr:col>11</xdr:col>
      <xdr:colOff>457200</xdr:colOff>
      <xdr:row>12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7B44B1-8E8D-2337-C7F6-85BDC763D58F}"/>
            </a:ext>
          </a:extLst>
        </xdr:cNvPr>
        <xdr:cNvSpPr txBox="1"/>
      </xdr:nvSpPr>
      <xdr:spPr>
        <a:xfrm>
          <a:off x="3181350" y="1997076"/>
          <a:ext cx="7070725" cy="6064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 </a:t>
          </a:r>
          <a:r>
            <a:rPr lang="en-US" sz="1100" b="0"/>
            <a:t>Detailed</a:t>
          </a:r>
          <a:r>
            <a:rPr lang="en-US" sz="1100" b="0" baseline="0"/>
            <a:t> above are the calculations performed to identify the critical z-values (i.e.,  z_(</a:t>
          </a:r>
          <a:r>
            <a:rPr lang="el-GR" sz="1100" b="0" baseline="0"/>
            <a:t>α/2)</a:t>
          </a:r>
          <a:r>
            <a:rPr lang="en-US" sz="1100" b="0" baseline="0"/>
            <a:t>) for the confidence levels of 90%, 95%, and 99%. The z-values above are utilized in the minimum sample size calculations performed to identify market participants' average price targets of AAPL, MSFT, GOOG, AMZN, and TSLA (</a:t>
          </a:r>
          <a:r>
            <a:rPr lang="en-US" sz="1100" b="1" baseline="0"/>
            <a:t>Tabs 1-1 to 1-5</a:t>
          </a:r>
          <a:r>
            <a:rPr lang="en-US" sz="1100" b="0" baseline="0"/>
            <a:t>). 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825499</xdr:colOff>
      <xdr:row>18</xdr:row>
      <xdr:rowOff>206374</xdr:rowOff>
    </xdr:from>
    <xdr:to>
      <xdr:col>15</xdr:col>
      <xdr:colOff>365125</xdr:colOff>
      <xdr:row>26</xdr:row>
      <xdr:rowOff>127000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F5C83A-2EF1-7247-BF66-214367498ABA}"/>
                </a:ext>
              </a:extLst>
            </xdr:cNvPr>
            <xdr:cNvSpPr txBox="1"/>
          </xdr:nvSpPr>
          <xdr:spPr>
            <a:xfrm>
              <a:off x="10064749" y="4016374"/>
              <a:ext cx="8429626" cy="15716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Detailed to the left is the open, high, low, close, and volume data pulled from finulab for the period of 12/22/2022 to 3/21/2023. We leveraged this historical data to calculate the standard deviation in the closing price of AAPL for the 60 open market days in the period (</a:t>
              </a:r>
              <a:r>
                <a:rPr lang="en-US" sz="1100" b="1" baseline="0"/>
                <a:t>cell K7</a:t>
              </a:r>
              <a:r>
                <a:rPr lang="en-US" sz="1100" b="0" baseline="0"/>
                <a:t>). We then utilized this standard deviation as an approximate s, in the formula noted below:</a:t>
              </a:r>
            </a:p>
            <a:p>
              <a:endParaRPr lang="en-US" sz="1100" b="0" baseline="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</m:t>
                  </m:r>
                  <m:sSubSup>
                    <m:sSub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</m:sub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p>
                    <m:s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num>
                        <m:den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𝑚𝑜𝑒</m:t>
                          </m:r>
                        </m:den>
                      </m:f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>
                  <a:effectLst/>
                </a:rPr>
                <a:t> , </a:t>
              </a:r>
            </a:p>
            <a:p>
              <a:r>
                <a:rPr lang="en-US">
                  <a:effectLst/>
                </a:rPr>
                <a:t>	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</m:sub>
                  </m:sSub>
                </m:oMath>
              </a14:m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s stands for the sample standard deviation, and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𝑚𝑜𝑒</m:t>
                  </m:r>
                </m:oMath>
              </a14:m>
              <a:r>
                <a:rPr lang="en-US" baseline="0">
                  <a:effectLst/>
                </a:rPr>
                <a:t> stands for the margin of error.</a:t>
              </a:r>
            </a:p>
            <a:p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 Note that the same same procedure was conducted in </a:t>
              </a:r>
              <a:r>
                <a:rPr lang="en-US" sz="1100" b="1" baseline="0">
                  <a:effectLst/>
                </a:rPr>
                <a:t>Tabs 1-2 </a:t>
              </a:r>
              <a:r>
                <a:rPr lang="en-US" sz="1100" b="0" baseline="0">
                  <a:effectLst/>
                </a:rPr>
                <a:t>to </a:t>
              </a:r>
              <a:r>
                <a:rPr lang="en-US" sz="1100" b="1" baseline="0">
                  <a:effectLst/>
                </a:rPr>
                <a:t>1-5</a:t>
              </a:r>
              <a:r>
                <a:rPr lang="en-US" sz="1100" b="0" baseline="0">
                  <a:effectLst/>
                </a:rPr>
                <a:t>.</a:t>
              </a:r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F5C83A-2EF1-7247-BF66-214367498ABA}"/>
                </a:ext>
              </a:extLst>
            </xdr:cNvPr>
            <xdr:cNvSpPr txBox="1"/>
          </xdr:nvSpPr>
          <xdr:spPr>
            <a:xfrm>
              <a:off x="10064749" y="4016374"/>
              <a:ext cx="8429626" cy="15716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Detailed to the left is the open, high, low, close, and volume data pulled from finulab for the period of 12/22/2022 to 3/21/2023. We leveraged this historical data to calculate the standard deviation in the closing price of AAPL for the 60 open market days in the period (</a:t>
              </a:r>
              <a:r>
                <a:rPr lang="en-US" sz="1100" b="1" baseline="0"/>
                <a:t>cell K7</a:t>
              </a:r>
              <a:r>
                <a:rPr lang="en-US" sz="1100" b="0" baseline="0"/>
                <a:t>). We then utilized this standard deviation as an approximate s, in the formula noted below:</a:t>
              </a:r>
            </a:p>
            <a:p>
              <a:endParaRPr lang="en-US" sz="1100" b="0" baseline="0"/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=𝑧_(𝛼/2)^2∙〖(𝑠/𝑚𝑜𝑒)〗^2</a:t>
              </a:r>
              <a:r>
                <a:rPr lang="en-US">
                  <a:effectLst/>
                </a:rPr>
                <a:t> , </a:t>
              </a:r>
            </a:p>
            <a:p>
              <a:r>
                <a:rPr lang="en-US">
                  <a:effectLst/>
                </a:rPr>
                <a:t>	where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𝑧_(𝛼/2)</a:t>
              </a:r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s stands for the sample standard deviation, and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𝑚𝑜𝑒</a:t>
              </a:r>
              <a:r>
                <a:rPr lang="en-US" baseline="0">
                  <a:effectLst/>
                </a:rPr>
                <a:t> stands for the margin of error.</a:t>
              </a:r>
            </a:p>
            <a:p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 Note that the same same procedure was conducted in </a:t>
              </a:r>
              <a:r>
                <a:rPr lang="en-US" sz="1100" b="1" baseline="0">
                  <a:effectLst/>
                </a:rPr>
                <a:t>Tabs 1-2 </a:t>
              </a:r>
              <a:r>
                <a:rPr lang="en-US" sz="1100" b="0" baseline="0">
                  <a:effectLst/>
                </a:rPr>
                <a:t>to </a:t>
              </a:r>
              <a:r>
                <a:rPr lang="en-US" sz="1100" b="1" baseline="0">
                  <a:effectLst/>
                </a:rPr>
                <a:t>1-5</a:t>
              </a:r>
              <a:r>
                <a:rPr lang="en-US" sz="1100" b="0" baseline="0">
                  <a:effectLst/>
                </a:rPr>
                <a:t>.</a:t>
              </a:r>
              <a:endParaRPr lang="en-US" sz="1100" b="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777875</xdr:colOff>
      <xdr:row>15</xdr:row>
      <xdr:rowOff>142875</xdr:rowOff>
    </xdr:from>
    <xdr:to>
      <xdr:col>6</xdr:col>
      <xdr:colOff>539751</xdr:colOff>
      <xdr:row>22</xdr:row>
      <xdr:rowOff>31750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69F523A-B6BB-B240-974C-C463DDCC33A0}"/>
                </a:ext>
              </a:extLst>
            </xdr:cNvPr>
            <xdr:cNvSpPr txBox="1"/>
          </xdr:nvSpPr>
          <xdr:spPr>
            <a:xfrm>
              <a:off x="2016125" y="3286125"/>
              <a:ext cx="8429626" cy="1333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To perform the calculation shown above, we leveraged the following formula:</a:t>
              </a: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</m:t>
                  </m:r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sSubSup>
                    <m:sSubSup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  <m:sup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 </m:t>
                  </m:r>
                  <m:f>
                    <m:f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f>
                        <m:f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d>
                        <m:d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1− 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p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  <m:r>
                    <m:rPr>
                      <m:nor/>
                    </m:rPr>
                    <a:rPr lang="en-US">
                      <a:effectLst/>
                    </a:rPr>
                    <m:t> </m:t>
                  </m:r>
                </m:oMath>
              </a14:m>
              <a:r>
                <a:rPr lang="en-US">
                  <a:effectLst/>
                </a:rPr>
                <a:t> ,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	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/2</m:t>
                      </m:r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</m:oMath>
              </a14:m>
              <a:r>
                <a:rPr lang="en-US">
                  <a:effectLst/>
                </a:rPr>
                <a:t> </a:t>
              </a:r>
              <a:r>
                <a:rPr lang="en-US" baseline="0">
                  <a:effectLst/>
                </a:rPr>
                <a:t>stands for the margin of error, and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</m:oMath>
              </a14:m>
              <a:r>
                <a:rPr lang="en-US" baseline="0">
                  <a:effectLst/>
                </a:rPr>
                <a:t> stands for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 integer such that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0&lt;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≤3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 note that 3 is the count of categories (buy, hold, or sell)</a:t>
              </a:r>
            </a:p>
            <a:p>
              <a:r>
                <a:rPr lang="en-US" baseline="0">
                  <a:effectLst/>
                </a:rPr>
                <a:t>.</a:t>
              </a:r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</a:t>
              </a:r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69F523A-B6BB-B240-974C-C463DDCC33A0}"/>
                </a:ext>
              </a:extLst>
            </xdr:cNvPr>
            <xdr:cNvSpPr txBox="1"/>
          </xdr:nvSpPr>
          <xdr:spPr>
            <a:xfrm>
              <a:off x="2016125" y="3286125"/>
              <a:ext cx="8429626" cy="1333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Note: </a:t>
              </a:r>
              <a:r>
                <a:rPr lang="en-US" sz="1100" b="0" baseline="0"/>
                <a:t>To perform the calculation shown above, we leveraged the following formula:</a:t>
              </a:r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 =〖𝑚𝑎𝑥〗_(𝑚 ) [𝑧_(𝛼/2𝑚)^2∙  ( 1/𝑚 (1− 1/𝑚))/𝑑^2 ]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 </a:t>
              </a:r>
              <a:r>
                <a:rPr lang="en-US" i="0">
                  <a:effectLst/>
                </a:rPr>
                <a:t>"</a:t>
              </a:r>
              <a:r>
                <a:rPr lang="en-US">
                  <a:effectLst/>
                </a:rPr>
                <a:t> ,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	where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𝑧_(𝛼/2𝑚)</a:t>
              </a:r>
              <a:r>
                <a:rPr lang="en-US">
                  <a:effectLst/>
                </a:rPr>
                <a:t>  stands for the critical</a:t>
              </a:r>
              <a:r>
                <a:rPr lang="en-US" baseline="0">
                  <a:effectLst/>
                </a:rPr>
                <a:t> z-value,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>
                  <a:effectLst/>
                </a:rPr>
                <a:t> </a:t>
              </a:r>
              <a:r>
                <a:rPr lang="en-US" baseline="0">
                  <a:effectLst/>
                </a:rPr>
                <a:t>stands for the margin of error, and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baseline="0">
                  <a:effectLst/>
                </a:rPr>
                <a:t> stands for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 integer such that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0&lt;𝑚≤3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 note that 3 is the count of categories (buy, hold, or sell)</a:t>
              </a:r>
            </a:p>
            <a:p>
              <a:r>
                <a:rPr lang="en-US" baseline="0">
                  <a:effectLst/>
                </a:rPr>
                <a:t>.</a:t>
              </a:r>
              <a:endParaRPr lang="en-US" sz="1100" b="0" baseline="0">
                <a:effectLst/>
              </a:endParaRPr>
            </a:p>
            <a:p>
              <a:r>
                <a:rPr lang="en-US" sz="1100" b="0" baseline="0">
                  <a:effectLst/>
                </a:rPr>
                <a:t>The results of our calculations are displayed above.</a:t>
              </a:r>
              <a:endParaRPr lang="en-US" sz="1100" b="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B437-6605-0C4C-A1B8-C70941FC0527}">
  <dimension ref="A1:R476"/>
  <sheetViews>
    <sheetView tabSelected="1" zoomScale="80" zoomScaleNormal="80" workbookViewId="0">
      <selection sqref="A1:B3"/>
    </sheetView>
  </sheetViews>
  <sheetFormatPr baseColWidth="10" defaultRowHeight="16" x14ac:dyDescent="0.2"/>
  <cols>
    <col min="1" max="1" width="16.33203125" style="35" customWidth="1"/>
    <col min="2" max="2" width="10.83203125" style="35" customWidth="1"/>
    <col min="3" max="3" width="14.83203125" style="35" bestFit="1" customWidth="1"/>
    <col min="4" max="13" width="10.83203125" style="35" customWidth="1"/>
    <col min="14" max="14" width="10.83203125" style="35"/>
    <col min="15" max="16" width="11.83203125" style="35" customWidth="1"/>
    <col min="17" max="16384" width="10.83203125" style="35"/>
  </cols>
  <sheetData>
    <row r="1" spans="1:18" x14ac:dyDescent="0.2">
      <c r="A1" s="66" t="s">
        <v>26</v>
      </c>
      <c r="B1" s="67"/>
    </row>
    <row r="2" spans="1:18" x14ac:dyDescent="0.2">
      <c r="A2" s="67"/>
      <c r="B2" s="67"/>
    </row>
    <row r="3" spans="1:18" x14ac:dyDescent="0.2">
      <c r="A3" s="67"/>
      <c r="B3" s="67"/>
    </row>
    <row r="4" spans="1:18" ht="17" thickBot="1" x14ac:dyDescent="0.25"/>
    <row r="5" spans="1:18" ht="17" thickBot="1" x14ac:dyDescent="0.25">
      <c r="C5" s="47" t="s">
        <v>13</v>
      </c>
      <c r="D5" s="48"/>
      <c r="E5" s="48"/>
      <c r="F5" s="49"/>
      <c r="O5" s="44"/>
    </row>
    <row r="6" spans="1:18" ht="17" thickBot="1" x14ac:dyDescent="0.25">
      <c r="C6" s="16" t="s">
        <v>12</v>
      </c>
      <c r="D6" s="17" t="s">
        <v>11</v>
      </c>
      <c r="E6" s="17" t="s">
        <v>10</v>
      </c>
      <c r="F6" s="18" t="s">
        <v>9</v>
      </c>
      <c r="O6" s="42"/>
      <c r="P6" s="43"/>
      <c r="Q6" s="43"/>
      <c r="R6" s="43"/>
    </row>
    <row r="7" spans="1:18" x14ac:dyDescent="0.2">
      <c r="C7" s="14">
        <v>0.9</v>
      </c>
      <c r="D7" s="15">
        <f>1 - C7</f>
        <v>9.9999999999999978E-2</v>
      </c>
      <c r="E7" s="3">
        <f>D7/2</f>
        <v>4.9999999999999989E-2</v>
      </c>
      <c r="F7" s="19">
        <f>_xlfn.NORM.S.INV(1 - E7)</f>
        <v>1.6448536269514715</v>
      </c>
      <c r="O7" s="42"/>
      <c r="P7" s="43"/>
      <c r="Q7" s="43"/>
      <c r="R7" s="43"/>
    </row>
    <row r="8" spans="1:18" x14ac:dyDescent="0.2">
      <c r="C8" s="11">
        <v>0.95</v>
      </c>
      <c r="D8" s="2">
        <f t="shared" ref="D8:D9" si="0">1 - C8</f>
        <v>5.0000000000000044E-2</v>
      </c>
      <c r="E8" s="1">
        <f t="shared" ref="E8:E9" si="1">D8/2</f>
        <v>2.5000000000000022E-2</v>
      </c>
      <c r="F8" s="20">
        <f>_xlfn.NORM.S.INV(1 - E8)</f>
        <v>1.9599639845400536</v>
      </c>
      <c r="O8" s="42"/>
      <c r="P8" s="43"/>
      <c r="Q8" s="43"/>
      <c r="R8" s="43"/>
    </row>
    <row r="9" spans="1:18" ht="17" thickBot="1" x14ac:dyDescent="0.25">
      <c r="C9" s="12">
        <v>0.99</v>
      </c>
      <c r="D9" s="13">
        <f t="shared" si="0"/>
        <v>1.0000000000000009E-2</v>
      </c>
      <c r="E9" s="6">
        <f t="shared" si="1"/>
        <v>5.0000000000000044E-3</v>
      </c>
      <c r="F9" s="21">
        <f>_xlfn.NORM.S.INV(1 - E9)</f>
        <v>2.5758293035488999</v>
      </c>
      <c r="O9" s="42"/>
      <c r="P9" s="41"/>
    </row>
    <row r="10" spans="1:18" x14ac:dyDescent="0.2">
      <c r="O10" s="40"/>
      <c r="P10" s="41"/>
    </row>
    <row r="11" spans="1:18" x14ac:dyDescent="0.2">
      <c r="O11" s="42"/>
      <c r="P11" s="43"/>
      <c r="Q11" s="43"/>
      <c r="R11" s="43"/>
    </row>
    <row r="12" spans="1:18" x14ac:dyDescent="0.2">
      <c r="O12" s="42"/>
      <c r="P12" s="43"/>
      <c r="Q12" s="43"/>
      <c r="R12" s="43"/>
    </row>
    <row r="13" spans="1:18" x14ac:dyDescent="0.2">
      <c r="O13" s="42"/>
      <c r="P13" s="43"/>
      <c r="Q13" s="43"/>
      <c r="R13" s="43"/>
    </row>
    <row r="14" spans="1:18" x14ac:dyDescent="0.2">
      <c r="O14" s="42"/>
      <c r="P14" s="41"/>
    </row>
    <row r="15" spans="1:18" x14ac:dyDescent="0.2">
      <c r="O15" s="42"/>
      <c r="P15" s="41"/>
    </row>
    <row r="16" spans="1:18" x14ac:dyDescent="0.2">
      <c r="O16" s="40"/>
      <c r="P16" s="41"/>
    </row>
    <row r="17" spans="15:18" x14ac:dyDescent="0.2">
      <c r="O17" s="42"/>
      <c r="P17" s="43"/>
      <c r="Q17" s="43"/>
      <c r="R17" s="43"/>
    </row>
    <row r="18" spans="15:18" x14ac:dyDescent="0.2">
      <c r="O18" s="42"/>
      <c r="P18" s="43"/>
      <c r="Q18" s="43"/>
      <c r="R18" s="43"/>
    </row>
    <row r="19" spans="15:18" x14ac:dyDescent="0.2">
      <c r="O19" s="42"/>
      <c r="P19" s="43"/>
      <c r="Q19" s="43"/>
      <c r="R19" s="43"/>
    </row>
    <row r="20" spans="15:18" x14ac:dyDescent="0.2">
      <c r="O20" s="42"/>
      <c r="P20" s="41"/>
    </row>
    <row r="21" spans="15:18" x14ac:dyDescent="0.2">
      <c r="O21" s="42"/>
      <c r="P21" s="41"/>
    </row>
    <row r="22" spans="15:18" x14ac:dyDescent="0.2">
      <c r="O22" s="42"/>
      <c r="P22" s="41"/>
    </row>
    <row r="23" spans="15:18" x14ac:dyDescent="0.2">
      <c r="O23" s="42"/>
      <c r="P23" s="41"/>
    </row>
    <row r="24" spans="15:18" x14ac:dyDescent="0.2">
      <c r="O24" s="42"/>
      <c r="P24" s="41"/>
    </row>
    <row r="25" spans="15:18" x14ac:dyDescent="0.2">
      <c r="O25" s="42"/>
      <c r="P25" s="41"/>
    </row>
    <row r="26" spans="15:18" x14ac:dyDescent="0.2">
      <c r="O26" s="42"/>
      <c r="P26" s="41"/>
    </row>
    <row r="27" spans="15:18" x14ac:dyDescent="0.2">
      <c r="O27" s="42"/>
      <c r="P27" s="41"/>
    </row>
    <row r="28" spans="15:18" x14ac:dyDescent="0.2">
      <c r="O28" s="42"/>
      <c r="P28" s="41"/>
    </row>
    <row r="29" spans="15:18" x14ac:dyDescent="0.2">
      <c r="O29" s="42"/>
      <c r="P29" s="41"/>
    </row>
    <row r="30" spans="15:18" x14ac:dyDescent="0.2">
      <c r="O30" s="42"/>
      <c r="P30" s="41"/>
    </row>
    <row r="31" spans="15:18" x14ac:dyDescent="0.2">
      <c r="O31" s="42"/>
      <c r="P31" s="41"/>
    </row>
    <row r="32" spans="15:18" x14ac:dyDescent="0.2">
      <c r="O32" s="42"/>
      <c r="P32" s="41"/>
    </row>
    <row r="33" spans="15:16" x14ac:dyDescent="0.2">
      <c r="O33" s="42"/>
      <c r="P33" s="41"/>
    </row>
    <row r="34" spans="15:16" x14ac:dyDescent="0.2">
      <c r="O34" s="42"/>
      <c r="P34" s="41"/>
    </row>
    <row r="35" spans="15:16" x14ac:dyDescent="0.2">
      <c r="O35" s="42"/>
      <c r="P35" s="41"/>
    </row>
    <row r="36" spans="15:16" x14ac:dyDescent="0.2">
      <c r="O36" s="42"/>
      <c r="P36" s="41"/>
    </row>
    <row r="37" spans="15:16" x14ac:dyDescent="0.2">
      <c r="O37" s="42"/>
      <c r="P37" s="41"/>
    </row>
    <row r="38" spans="15:16" x14ac:dyDescent="0.2">
      <c r="O38" s="42"/>
      <c r="P38" s="41"/>
    </row>
    <row r="39" spans="15:16" x14ac:dyDescent="0.2">
      <c r="O39" s="42"/>
      <c r="P39" s="41"/>
    </row>
    <row r="40" spans="15:16" x14ac:dyDescent="0.2">
      <c r="O40" s="42"/>
      <c r="P40" s="41"/>
    </row>
    <row r="41" spans="15:16" x14ac:dyDescent="0.2">
      <c r="O41" s="42"/>
      <c r="P41" s="41"/>
    </row>
    <row r="42" spans="15:16" x14ac:dyDescent="0.2">
      <c r="O42" s="42"/>
      <c r="P42" s="41"/>
    </row>
    <row r="43" spans="15:16" x14ac:dyDescent="0.2">
      <c r="O43" s="42"/>
      <c r="P43" s="41"/>
    </row>
    <row r="44" spans="15:16" x14ac:dyDescent="0.2">
      <c r="O44" s="42"/>
      <c r="P44" s="41"/>
    </row>
    <row r="45" spans="15:16" x14ac:dyDescent="0.2">
      <c r="O45" s="42"/>
      <c r="P45" s="41"/>
    </row>
    <row r="46" spans="15:16" x14ac:dyDescent="0.2">
      <c r="O46" s="42"/>
      <c r="P46" s="41"/>
    </row>
    <row r="47" spans="15:16" x14ac:dyDescent="0.2">
      <c r="O47" s="42"/>
      <c r="P47" s="41"/>
    </row>
    <row r="48" spans="15:16" x14ac:dyDescent="0.2">
      <c r="O48" s="42"/>
      <c r="P48" s="41"/>
    </row>
    <row r="49" spans="15:16" x14ac:dyDescent="0.2">
      <c r="O49" s="42"/>
      <c r="P49" s="41"/>
    </row>
    <row r="50" spans="15:16" x14ac:dyDescent="0.2">
      <c r="O50" s="42"/>
      <c r="P50" s="41"/>
    </row>
    <row r="51" spans="15:16" x14ac:dyDescent="0.2">
      <c r="O51" s="42"/>
      <c r="P51" s="41"/>
    </row>
    <row r="52" spans="15:16" x14ac:dyDescent="0.2">
      <c r="O52" s="42"/>
      <c r="P52" s="41"/>
    </row>
    <row r="53" spans="15:16" x14ac:dyDescent="0.2">
      <c r="O53" s="42"/>
      <c r="P53" s="41"/>
    </row>
    <row r="54" spans="15:16" x14ac:dyDescent="0.2">
      <c r="O54" s="42"/>
      <c r="P54" s="41"/>
    </row>
    <row r="55" spans="15:16" x14ac:dyDescent="0.2">
      <c r="O55" s="42"/>
      <c r="P55" s="41"/>
    </row>
    <row r="56" spans="15:16" x14ac:dyDescent="0.2">
      <c r="O56" s="42"/>
      <c r="P56" s="41"/>
    </row>
    <row r="57" spans="15:16" x14ac:dyDescent="0.2">
      <c r="O57" s="42"/>
      <c r="P57" s="41"/>
    </row>
    <row r="58" spans="15:16" x14ac:dyDescent="0.2">
      <c r="O58" s="42"/>
      <c r="P58" s="41"/>
    </row>
    <row r="59" spans="15:16" x14ac:dyDescent="0.2">
      <c r="O59" s="42"/>
      <c r="P59" s="41"/>
    </row>
    <row r="60" spans="15:16" x14ac:dyDescent="0.2">
      <c r="O60" s="42"/>
      <c r="P60" s="41"/>
    </row>
    <row r="61" spans="15:16" x14ac:dyDescent="0.2">
      <c r="O61" s="42"/>
      <c r="P61" s="41"/>
    </row>
    <row r="62" spans="15:16" x14ac:dyDescent="0.2">
      <c r="O62" s="42"/>
      <c r="P62" s="41"/>
    </row>
    <row r="63" spans="15:16" x14ac:dyDescent="0.2">
      <c r="O63" s="42"/>
      <c r="P63" s="41"/>
    </row>
    <row r="64" spans="15:16" x14ac:dyDescent="0.2">
      <c r="O64" s="42"/>
      <c r="P64" s="41"/>
    </row>
    <row r="65" spans="15:16" x14ac:dyDescent="0.2">
      <c r="O65" s="42"/>
      <c r="P65" s="41"/>
    </row>
    <row r="66" spans="15:16" x14ac:dyDescent="0.2">
      <c r="O66" s="42"/>
      <c r="P66" s="41"/>
    </row>
    <row r="67" spans="15:16" x14ac:dyDescent="0.2">
      <c r="O67" s="42"/>
      <c r="P67" s="41"/>
    </row>
    <row r="68" spans="15:16" x14ac:dyDescent="0.2">
      <c r="O68" s="42"/>
      <c r="P68" s="41"/>
    </row>
    <row r="69" spans="15:16" x14ac:dyDescent="0.2">
      <c r="O69" s="42"/>
      <c r="P69" s="41"/>
    </row>
    <row r="70" spans="15:16" x14ac:dyDescent="0.2">
      <c r="O70" s="42"/>
      <c r="P70" s="41"/>
    </row>
    <row r="71" spans="15:16" x14ac:dyDescent="0.2">
      <c r="O71" s="42"/>
      <c r="P71" s="41"/>
    </row>
    <row r="72" spans="15:16" x14ac:dyDescent="0.2">
      <c r="O72" s="42"/>
      <c r="P72" s="41"/>
    </row>
    <row r="73" spans="15:16" x14ac:dyDescent="0.2">
      <c r="O73" s="42"/>
      <c r="P73" s="41"/>
    </row>
    <row r="74" spans="15:16" x14ac:dyDescent="0.2">
      <c r="O74" s="42"/>
      <c r="P74" s="41"/>
    </row>
    <row r="75" spans="15:16" x14ac:dyDescent="0.2">
      <c r="O75" s="42"/>
      <c r="P75" s="41"/>
    </row>
    <row r="76" spans="15:16" x14ac:dyDescent="0.2">
      <c r="O76" s="42"/>
      <c r="P76" s="41"/>
    </row>
    <row r="77" spans="15:16" x14ac:dyDescent="0.2">
      <c r="O77" s="42"/>
      <c r="P77" s="41"/>
    </row>
    <row r="78" spans="15:16" x14ac:dyDescent="0.2">
      <c r="O78" s="42"/>
      <c r="P78" s="41"/>
    </row>
    <row r="79" spans="15:16" x14ac:dyDescent="0.2">
      <c r="O79" s="42"/>
      <c r="P79" s="41"/>
    </row>
    <row r="80" spans="15:16" x14ac:dyDescent="0.2">
      <c r="O80" s="42"/>
      <c r="P80" s="41"/>
    </row>
    <row r="81" spans="15:16" x14ac:dyDescent="0.2">
      <c r="O81" s="42"/>
      <c r="P81" s="41"/>
    </row>
    <row r="82" spans="15:16" x14ac:dyDescent="0.2">
      <c r="O82" s="42"/>
      <c r="P82" s="41"/>
    </row>
    <row r="83" spans="15:16" x14ac:dyDescent="0.2">
      <c r="O83" s="42"/>
      <c r="P83" s="41"/>
    </row>
    <row r="84" spans="15:16" x14ac:dyDescent="0.2">
      <c r="O84" s="42"/>
      <c r="P84" s="41"/>
    </row>
    <row r="85" spans="15:16" x14ac:dyDescent="0.2">
      <c r="O85" s="42"/>
      <c r="P85" s="41"/>
    </row>
    <row r="86" spans="15:16" x14ac:dyDescent="0.2">
      <c r="O86" s="42"/>
      <c r="P86" s="41"/>
    </row>
    <row r="87" spans="15:16" x14ac:dyDescent="0.2">
      <c r="O87" s="42"/>
      <c r="P87" s="41"/>
    </row>
    <row r="88" spans="15:16" x14ac:dyDescent="0.2">
      <c r="O88" s="42"/>
      <c r="P88" s="41"/>
    </row>
    <row r="89" spans="15:16" x14ac:dyDescent="0.2">
      <c r="O89" s="42"/>
      <c r="P89" s="41"/>
    </row>
    <row r="90" spans="15:16" x14ac:dyDescent="0.2">
      <c r="O90" s="42"/>
      <c r="P90" s="41"/>
    </row>
    <row r="91" spans="15:16" x14ac:dyDescent="0.2">
      <c r="O91" s="42"/>
      <c r="P91" s="41"/>
    </row>
    <row r="92" spans="15:16" x14ac:dyDescent="0.2">
      <c r="O92" s="42"/>
      <c r="P92" s="41"/>
    </row>
    <row r="93" spans="15:16" x14ac:dyDescent="0.2">
      <c r="O93" s="42"/>
      <c r="P93" s="41"/>
    </row>
    <row r="94" spans="15:16" x14ac:dyDescent="0.2">
      <c r="O94" s="42"/>
      <c r="P94" s="41"/>
    </row>
    <row r="95" spans="15:16" x14ac:dyDescent="0.2">
      <c r="O95" s="42"/>
      <c r="P95" s="41"/>
    </row>
    <row r="96" spans="15:16" x14ac:dyDescent="0.2">
      <c r="O96" s="42"/>
      <c r="P96" s="41"/>
    </row>
    <row r="97" spans="15:16" x14ac:dyDescent="0.2">
      <c r="O97" s="42"/>
      <c r="P97" s="41"/>
    </row>
    <row r="98" spans="15:16" x14ac:dyDescent="0.2">
      <c r="O98" s="42"/>
      <c r="P98" s="41"/>
    </row>
    <row r="99" spans="15:16" x14ac:dyDescent="0.2">
      <c r="O99" s="42"/>
      <c r="P99" s="41"/>
    </row>
    <row r="100" spans="15:16" x14ac:dyDescent="0.2">
      <c r="O100" s="42"/>
      <c r="P100" s="41"/>
    </row>
    <row r="101" spans="15:16" x14ac:dyDescent="0.2">
      <c r="O101" s="42"/>
      <c r="P101" s="41"/>
    </row>
    <row r="102" spans="15:16" x14ac:dyDescent="0.2">
      <c r="O102" s="42"/>
      <c r="P102" s="41"/>
    </row>
    <row r="103" spans="15:16" x14ac:dyDescent="0.2">
      <c r="O103" s="42"/>
      <c r="P103" s="41"/>
    </row>
    <row r="104" spans="15:16" x14ac:dyDescent="0.2">
      <c r="O104" s="42"/>
      <c r="P104" s="41"/>
    </row>
    <row r="105" spans="15:16" x14ac:dyDescent="0.2">
      <c r="O105" s="42"/>
      <c r="P105" s="41"/>
    </row>
    <row r="106" spans="15:16" x14ac:dyDescent="0.2">
      <c r="O106" s="42"/>
      <c r="P106" s="41"/>
    </row>
    <row r="107" spans="15:16" x14ac:dyDescent="0.2">
      <c r="O107" s="42"/>
      <c r="P107" s="41"/>
    </row>
    <row r="108" spans="15:16" x14ac:dyDescent="0.2">
      <c r="O108" s="42"/>
      <c r="P108" s="41"/>
    </row>
    <row r="109" spans="15:16" x14ac:dyDescent="0.2">
      <c r="O109" s="42"/>
      <c r="P109" s="41"/>
    </row>
    <row r="110" spans="15:16" x14ac:dyDescent="0.2">
      <c r="O110" s="42"/>
      <c r="P110" s="41"/>
    </row>
    <row r="111" spans="15:16" x14ac:dyDescent="0.2">
      <c r="O111" s="42"/>
      <c r="P111" s="41"/>
    </row>
    <row r="112" spans="15:16" x14ac:dyDescent="0.2">
      <c r="O112" s="42"/>
      <c r="P112" s="41"/>
    </row>
    <row r="113" spans="15:16" x14ac:dyDescent="0.2">
      <c r="O113" s="42"/>
      <c r="P113" s="41"/>
    </row>
    <row r="114" spans="15:16" x14ac:dyDescent="0.2">
      <c r="O114" s="42"/>
      <c r="P114" s="41"/>
    </row>
    <row r="115" spans="15:16" x14ac:dyDescent="0.2">
      <c r="O115" s="42"/>
      <c r="P115" s="41"/>
    </row>
    <row r="116" spans="15:16" x14ac:dyDescent="0.2">
      <c r="O116" s="42"/>
      <c r="P116" s="41"/>
    </row>
    <row r="117" spans="15:16" x14ac:dyDescent="0.2">
      <c r="O117" s="42"/>
      <c r="P117" s="41"/>
    </row>
    <row r="118" spans="15:16" x14ac:dyDescent="0.2">
      <c r="O118" s="42"/>
      <c r="P118" s="41"/>
    </row>
    <row r="119" spans="15:16" x14ac:dyDescent="0.2">
      <c r="O119" s="42"/>
      <c r="P119" s="41"/>
    </row>
    <row r="120" spans="15:16" x14ac:dyDescent="0.2">
      <c r="O120" s="42"/>
      <c r="P120" s="41"/>
    </row>
    <row r="121" spans="15:16" x14ac:dyDescent="0.2">
      <c r="O121" s="42"/>
      <c r="P121" s="41"/>
    </row>
    <row r="122" spans="15:16" x14ac:dyDescent="0.2">
      <c r="O122" s="42"/>
      <c r="P122" s="41"/>
    </row>
    <row r="123" spans="15:16" x14ac:dyDescent="0.2">
      <c r="O123" s="42"/>
      <c r="P123" s="41"/>
    </row>
    <row r="124" spans="15:16" x14ac:dyDescent="0.2">
      <c r="O124" s="42"/>
      <c r="P124" s="41"/>
    </row>
    <row r="125" spans="15:16" x14ac:dyDescent="0.2">
      <c r="O125" s="42"/>
      <c r="P125" s="41"/>
    </row>
    <row r="126" spans="15:16" x14ac:dyDescent="0.2">
      <c r="O126" s="42"/>
      <c r="P126" s="41"/>
    </row>
    <row r="127" spans="15:16" x14ac:dyDescent="0.2">
      <c r="O127" s="42"/>
      <c r="P127" s="41"/>
    </row>
    <row r="128" spans="15:16" x14ac:dyDescent="0.2">
      <c r="O128" s="42"/>
      <c r="P128" s="41"/>
    </row>
    <row r="129" spans="15:16" x14ac:dyDescent="0.2">
      <c r="O129" s="42"/>
      <c r="P129" s="41"/>
    </row>
    <row r="130" spans="15:16" x14ac:dyDescent="0.2">
      <c r="O130" s="42"/>
      <c r="P130" s="41"/>
    </row>
    <row r="131" spans="15:16" x14ac:dyDescent="0.2">
      <c r="O131" s="42"/>
      <c r="P131" s="41"/>
    </row>
    <row r="132" spans="15:16" x14ac:dyDescent="0.2">
      <c r="O132" s="42"/>
      <c r="P132" s="41"/>
    </row>
    <row r="133" spans="15:16" x14ac:dyDescent="0.2">
      <c r="O133" s="42"/>
      <c r="P133" s="41"/>
    </row>
    <row r="134" spans="15:16" x14ac:dyDescent="0.2">
      <c r="O134" s="42"/>
      <c r="P134" s="41"/>
    </row>
    <row r="135" spans="15:16" x14ac:dyDescent="0.2">
      <c r="O135" s="42"/>
      <c r="P135" s="41"/>
    </row>
    <row r="136" spans="15:16" x14ac:dyDescent="0.2">
      <c r="O136" s="42"/>
      <c r="P136" s="41"/>
    </row>
    <row r="137" spans="15:16" x14ac:dyDescent="0.2">
      <c r="O137" s="42"/>
      <c r="P137" s="41"/>
    </row>
    <row r="138" spans="15:16" x14ac:dyDescent="0.2">
      <c r="O138" s="42"/>
      <c r="P138" s="41"/>
    </row>
    <row r="139" spans="15:16" x14ac:dyDescent="0.2">
      <c r="O139" s="42"/>
      <c r="P139" s="41"/>
    </row>
    <row r="140" spans="15:16" x14ac:dyDescent="0.2">
      <c r="O140" s="42"/>
      <c r="P140" s="41"/>
    </row>
    <row r="141" spans="15:16" x14ac:dyDescent="0.2">
      <c r="O141" s="42"/>
      <c r="P141" s="41"/>
    </row>
    <row r="142" spans="15:16" x14ac:dyDescent="0.2">
      <c r="O142" s="42"/>
      <c r="P142" s="41"/>
    </row>
    <row r="143" spans="15:16" x14ac:dyDescent="0.2">
      <c r="O143" s="42"/>
      <c r="P143" s="41"/>
    </row>
    <row r="144" spans="15:16" x14ac:dyDescent="0.2">
      <c r="O144" s="42"/>
      <c r="P144" s="41"/>
    </row>
    <row r="145" spans="15:16" x14ac:dyDescent="0.2">
      <c r="O145" s="42"/>
      <c r="P145" s="41"/>
    </row>
    <row r="146" spans="15:16" x14ac:dyDescent="0.2">
      <c r="O146" s="42"/>
      <c r="P146" s="41"/>
    </row>
    <row r="147" spans="15:16" x14ac:dyDescent="0.2">
      <c r="O147" s="42"/>
      <c r="P147" s="41"/>
    </row>
    <row r="148" spans="15:16" x14ac:dyDescent="0.2">
      <c r="O148" s="42"/>
      <c r="P148" s="41"/>
    </row>
    <row r="149" spans="15:16" x14ac:dyDescent="0.2">
      <c r="O149" s="42"/>
      <c r="P149" s="41"/>
    </row>
    <row r="150" spans="15:16" x14ac:dyDescent="0.2">
      <c r="O150" s="42"/>
      <c r="P150" s="41"/>
    </row>
    <row r="151" spans="15:16" x14ac:dyDescent="0.2">
      <c r="O151" s="42"/>
      <c r="P151" s="41"/>
    </row>
    <row r="152" spans="15:16" x14ac:dyDescent="0.2">
      <c r="O152" s="42"/>
      <c r="P152" s="41"/>
    </row>
    <row r="153" spans="15:16" x14ac:dyDescent="0.2">
      <c r="O153" s="42"/>
      <c r="P153" s="41"/>
    </row>
    <row r="154" spans="15:16" x14ac:dyDescent="0.2">
      <c r="O154" s="42"/>
      <c r="P154" s="41"/>
    </row>
    <row r="155" spans="15:16" x14ac:dyDescent="0.2">
      <c r="O155" s="42"/>
      <c r="P155" s="41"/>
    </row>
    <row r="156" spans="15:16" x14ac:dyDescent="0.2">
      <c r="O156" s="42"/>
      <c r="P156" s="41"/>
    </row>
    <row r="157" spans="15:16" x14ac:dyDescent="0.2">
      <c r="O157" s="42"/>
      <c r="P157" s="41"/>
    </row>
    <row r="158" spans="15:16" x14ac:dyDescent="0.2">
      <c r="O158" s="42"/>
      <c r="P158" s="41"/>
    </row>
    <row r="159" spans="15:16" x14ac:dyDescent="0.2">
      <c r="O159" s="42"/>
      <c r="P159" s="41"/>
    </row>
    <row r="160" spans="15:16" x14ac:dyDescent="0.2">
      <c r="O160" s="42"/>
      <c r="P160" s="41"/>
    </row>
    <row r="161" spans="15:16" x14ac:dyDescent="0.2">
      <c r="O161" s="42"/>
      <c r="P161" s="41"/>
    </row>
    <row r="162" spans="15:16" x14ac:dyDescent="0.2">
      <c r="O162" s="42"/>
      <c r="P162" s="41"/>
    </row>
    <row r="163" spans="15:16" x14ac:dyDescent="0.2">
      <c r="O163" s="42"/>
      <c r="P163" s="41"/>
    </row>
    <row r="164" spans="15:16" x14ac:dyDescent="0.2">
      <c r="O164" s="42"/>
      <c r="P164" s="41"/>
    </row>
    <row r="165" spans="15:16" x14ac:dyDescent="0.2">
      <c r="O165" s="42"/>
      <c r="P165" s="41"/>
    </row>
    <row r="166" spans="15:16" x14ac:dyDescent="0.2">
      <c r="O166" s="42"/>
      <c r="P166" s="41"/>
    </row>
    <row r="167" spans="15:16" x14ac:dyDescent="0.2">
      <c r="O167" s="42"/>
      <c r="P167" s="41"/>
    </row>
    <row r="168" spans="15:16" x14ac:dyDescent="0.2">
      <c r="O168" s="42"/>
      <c r="P168" s="41"/>
    </row>
    <row r="169" spans="15:16" x14ac:dyDescent="0.2">
      <c r="O169" s="42"/>
      <c r="P169" s="41"/>
    </row>
    <row r="170" spans="15:16" x14ac:dyDescent="0.2">
      <c r="O170" s="42"/>
      <c r="P170" s="41"/>
    </row>
    <row r="171" spans="15:16" x14ac:dyDescent="0.2">
      <c r="O171" s="42"/>
      <c r="P171" s="41"/>
    </row>
    <row r="172" spans="15:16" x14ac:dyDescent="0.2">
      <c r="O172" s="42"/>
      <c r="P172" s="41"/>
    </row>
    <row r="173" spans="15:16" x14ac:dyDescent="0.2">
      <c r="O173" s="42"/>
      <c r="P173" s="41"/>
    </row>
    <row r="174" spans="15:16" x14ac:dyDescent="0.2">
      <c r="O174" s="42"/>
      <c r="P174" s="41"/>
    </row>
    <row r="175" spans="15:16" x14ac:dyDescent="0.2">
      <c r="O175" s="42"/>
      <c r="P175" s="41"/>
    </row>
    <row r="176" spans="15:16" x14ac:dyDescent="0.2">
      <c r="O176" s="42"/>
      <c r="P176" s="41"/>
    </row>
    <row r="177" spans="15:16" x14ac:dyDescent="0.2">
      <c r="O177" s="42"/>
      <c r="P177" s="41"/>
    </row>
    <row r="178" spans="15:16" x14ac:dyDescent="0.2">
      <c r="O178" s="42"/>
      <c r="P178" s="41"/>
    </row>
    <row r="179" spans="15:16" x14ac:dyDescent="0.2">
      <c r="O179" s="42"/>
      <c r="P179" s="41"/>
    </row>
    <row r="180" spans="15:16" x14ac:dyDescent="0.2">
      <c r="O180" s="42"/>
      <c r="P180" s="41"/>
    </row>
    <row r="181" spans="15:16" x14ac:dyDescent="0.2">
      <c r="O181" s="42"/>
      <c r="P181" s="41"/>
    </row>
    <row r="182" spans="15:16" x14ac:dyDescent="0.2">
      <c r="O182" s="42"/>
      <c r="P182" s="41"/>
    </row>
    <row r="183" spans="15:16" x14ac:dyDescent="0.2">
      <c r="O183" s="42"/>
      <c r="P183" s="41"/>
    </row>
    <row r="184" spans="15:16" x14ac:dyDescent="0.2">
      <c r="O184" s="42"/>
      <c r="P184" s="41"/>
    </row>
    <row r="185" spans="15:16" x14ac:dyDescent="0.2">
      <c r="O185" s="42"/>
      <c r="P185" s="41"/>
    </row>
    <row r="186" spans="15:16" x14ac:dyDescent="0.2">
      <c r="O186" s="42"/>
      <c r="P186" s="41"/>
    </row>
    <row r="187" spans="15:16" x14ac:dyDescent="0.2">
      <c r="O187" s="42"/>
      <c r="P187" s="41"/>
    </row>
    <row r="188" spans="15:16" x14ac:dyDescent="0.2">
      <c r="O188" s="42"/>
      <c r="P188" s="41"/>
    </row>
    <row r="189" spans="15:16" x14ac:dyDescent="0.2">
      <c r="O189" s="42"/>
      <c r="P189" s="41"/>
    </row>
    <row r="190" spans="15:16" x14ac:dyDescent="0.2">
      <c r="O190" s="42"/>
      <c r="P190" s="41"/>
    </row>
    <row r="191" spans="15:16" x14ac:dyDescent="0.2">
      <c r="O191" s="42"/>
      <c r="P191" s="41"/>
    </row>
    <row r="192" spans="15:16" x14ac:dyDescent="0.2">
      <c r="O192" s="42"/>
      <c r="P192" s="41"/>
    </row>
    <row r="193" spans="15:16" x14ac:dyDescent="0.2">
      <c r="O193" s="42"/>
      <c r="P193" s="41"/>
    </row>
    <row r="194" spans="15:16" x14ac:dyDescent="0.2">
      <c r="O194" s="42"/>
      <c r="P194" s="41"/>
    </row>
    <row r="195" spans="15:16" x14ac:dyDescent="0.2">
      <c r="O195" s="42"/>
      <c r="P195" s="41"/>
    </row>
    <row r="196" spans="15:16" x14ac:dyDescent="0.2">
      <c r="O196" s="42"/>
      <c r="P196" s="41"/>
    </row>
    <row r="197" spans="15:16" x14ac:dyDescent="0.2">
      <c r="O197" s="42"/>
      <c r="P197" s="41"/>
    </row>
    <row r="198" spans="15:16" x14ac:dyDescent="0.2">
      <c r="O198" s="42"/>
      <c r="P198" s="41"/>
    </row>
    <row r="199" spans="15:16" x14ac:dyDescent="0.2">
      <c r="O199" s="42"/>
      <c r="P199" s="41"/>
    </row>
    <row r="200" spans="15:16" x14ac:dyDescent="0.2">
      <c r="O200" s="42"/>
      <c r="P200" s="41"/>
    </row>
    <row r="201" spans="15:16" x14ac:dyDescent="0.2">
      <c r="O201" s="42"/>
      <c r="P201" s="41"/>
    </row>
    <row r="202" spans="15:16" x14ac:dyDescent="0.2">
      <c r="O202" s="42"/>
      <c r="P202" s="41"/>
    </row>
    <row r="203" spans="15:16" x14ac:dyDescent="0.2">
      <c r="O203" s="42"/>
      <c r="P203" s="41"/>
    </row>
    <row r="204" spans="15:16" x14ac:dyDescent="0.2">
      <c r="O204" s="42"/>
      <c r="P204" s="41"/>
    </row>
    <row r="205" spans="15:16" x14ac:dyDescent="0.2">
      <c r="O205" s="42"/>
      <c r="P205" s="41"/>
    </row>
    <row r="206" spans="15:16" x14ac:dyDescent="0.2">
      <c r="O206" s="42"/>
      <c r="P206" s="41"/>
    </row>
    <row r="207" spans="15:16" x14ac:dyDescent="0.2">
      <c r="O207" s="42"/>
      <c r="P207" s="41"/>
    </row>
    <row r="208" spans="15:16" x14ac:dyDescent="0.2">
      <c r="O208" s="42"/>
      <c r="P208" s="41"/>
    </row>
    <row r="209" spans="15:16" x14ac:dyDescent="0.2">
      <c r="O209" s="42"/>
      <c r="P209" s="41"/>
    </row>
    <row r="210" spans="15:16" x14ac:dyDescent="0.2">
      <c r="O210" s="42"/>
      <c r="P210" s="41"/>
    </row>
    <row r="211" spans="15:16" x14ac:dyDescent="0.2">
      <c r="O211" s="42"/>
      <c r="P211" s="41"/>
    </row>
    <row r="212" spans="15:16" x14ac:dyDescent="0.2">
      <c r="O212" s="42"/>
      <c r="P212" s="41"/>
    </row>
    <row r="213" spans="15:16" x14ac:dyDescent="0.2">
      <c r="O213" s="42"/>
      <c r="P213" s="41"/>
    </row>
    <row r="214" spans="15:16" x14ac:dyDescent="0.2">
      <c r="O214" s="42"/>
      <c r="P214" s="41"/>
    </row>
    <row r="215" spans="15:16" x14ac:dyDescent="0.2">
      <c r="O215" s="42"/>
      <c r="P215" s="41"/>
    </row>
    <row r="216" spans="15:16" x14ac:dyDescent="0.2">
      <c r="O216" s="42"/>
      <c r="P216" s="41"/>
    </row>
    <row r="217" spans="15:16" x14ac:dyDescent="0.2">
      <c r="O217" s="42"/>
      <c r="P217" s="41"/>
    </row>
    <row r="218" spans="15:16" x14ac:dyDescent="0.2">
      <c r="O218" s="42"/>
      <c r="P218" s="41"/>
    </row>
    <row r="219" spans="15:16" x14ac:dyDescent="0.2">
      <c r="O219" s="42"/>
      <c r="P219" s="41"/>
    </row>
    <row r="220" spans="15:16" x14ac:dyDescent="0.2">
      <c r="O220" s="42"/>
      <c r="P220" s="41"/>
    </row>
    <row r="221" spans="15:16" x14ac:dyDescent="0.2">
      <c r="O221" s="42"/>
      <c r="P221" s="41"/>
    </row>
    <row r="222" spans="15:16" x14ac:dyDescent="0.2">
      <c r="O222" s="42"/>
      <c r="P222" s="41"/>
    </row>
    <row r="223" spans="15:16" x14ac:dyDescent="0.2">
      <c r="O223" s="42"/>
      <c r="P223" s="41"/>
    </row>
    <row r="224" spans="15:16" x14ac:dyDescent="0.2">
      <c r="O224" s="42"/>
      <c r="P224" s="41"/>
    </row>
    <row r="225" spans="15:16" x14ac:dyDescent="0.2">
      <c r="O225" s="42"/>
      <c r="P225" s="41"/>
    </row>
    <row r="226" spans="15:16" x14ac:dyDescent="0.2">
      <c r="O226" s="42"/>
      <c r="P226" s="41"/>
    </row>
    <row r="227" spans="15:16" x14ac:dyDescent="0.2">
      <c r="O227" s="42"/>
      <c r="P227" s="41"/>
    </row>
    <row r="228" spans="15:16" x14ac:dyDescent="0.2">
      <c r="O228" s="42"/>
      <c r="P228" s="41"/>
    </row>
    <row r="229" spans="15:16" x14ac:dyDescent="0.2">
      <c r="O229" s="42"/>
      <c r="P229" s="41"/>
    </row>
    <row r="230" spans="15:16" x14ac:dyDescent="0.2">
      <c r="O230" s="42"/>
      <c r="P230" s="41"/>
    </row>
    <row r="231" spans="15:16" x14ac:dyDescent="0.2">
      <c r="O231" s="42"/>
      <c r="P231" s="41"/>
    </row>
    <row r="232" spans="15:16" x14ac:dyDescent="0.2">
      <c r="O232" s="42"/>
      <c r="P232" s="41"/>
    </row>
    <row r="233" spans="15:16" x14ac:dyDescent="0.2">
      <c r="O233" s="42"/>
      <c r="P233" s="41"/>
    </row>
    <row r="234" spans="15:16" x14ac:dyDescent="0.2">
      <c r="O234" s="42"/>
      <c r="P234" s="41"/>
    </row>
    <row r="235" spans="15:16" x14ac:dyDescent="0.2">
      <c r="O235" s="42"/>
      <c r="P235" s="41"/>
    </row>
    <row r="236" spans="15:16" x14ac:dyDescent="0.2">
      <c r="O236" s="42"/>
      <c r="P236" s="41"/>
    </row>
    <row r="237" spans="15:16" x14ac:dyDescent="0.2">
      <c r="O237" s="42"/>
      <c r="P237" s="41"/>
    </row>
    <row r="238" spans="15:16" x14ac:dyDescent="0.2">
      <c r="O238" s="42"/>
      <c r="P238" s="41"/>
    </row>
    <row r="239" spans="15:16" x14ac:dyDescent="0.2">
      <c r="O239" s="42"/>
      <c r="P239" s="41"/>
    </row>
    <row r="240" spans="15:16" x14ac:dyDescent="0.2">
      <c r="O240" s="42"/>
      <c r="P240" s="41"/>
    </row>
    <row r="241" spans="15:16" x14ac:dyDescent="0.2">
      <c r="O241" s="42"/>
      <c r="P241" s="41"/>
    </row>
    <row r="242" spans="15:16" x14ac:dyDescent="0.2">
      <c r="O242" s="42"/>
      <c r="P242" s="41"/>
    </row>
    <row r="243" spans="15:16" x14ac:dyDescent="0.2">
      <c r="O243" s="42"/>
      <c r="P243" s="41"/>
    </row>
    <row r="244" spans="15:16" x14ac:dyDescent="0.2">
      <c r="O244" s="42"/>
      <c r="P244" s="41"/>
    </row>
    <row r="245" spans="15:16" x14ac:dyDescent="0.2">
      <c r="O245" s="42"/>
      <c r="P245" s="41"/>
    </row>
    <row r="246" spans="15:16" x14ac:dyDescent="0.2">
      <c r="O246" s="42"/>
      <c r="P246" s="41"/>
    </row>
    <row r="247" spans="15:16" x14ac:dyDescent="0.2">
      <c r="O247" s="42"/>
      <c r="P247" s="41"/>
    </row>
    <row r="248" spans="15:16" x14ac:dyDescent="0.2">
      <c r="O248" s="42"/>
      <c r="P248" s="41"/>
    </row>
    <row r="249" spans="15:16" x14ac:dyDescent="0.2">
      <c r="O249" s="42"/>
      <c r="P249" s="41"/>
    </row>
    <row r="250" spans="15:16" x14ac:dyDescent="0.2">
      <c r="O250" s="42"/>
      <c r="P250" s="41"/>
    </row>
    <row r="251" spans="15:16" x14ac:dyDescent="0.2">
      <c r="O251" s="42"/>
      <c r="P251" s="41"/>
    </row>
    <row r="252" spans="15:16" x14ac:dyDescent="0.2">
      <c r="O252" s="42"/>
      <c r="P252" s="41"/>
    </row>
    <row r="253" spans="15:16" x14ac:dyDescent="0.2">
      <c r="O253" s="42"/>
      <c r="P253" s="41"/>
    </row>
    <row r="254" spans="15:16" x14ac:dyDescent="0.2">
      <c r="O254" s="42"/>
      <c r="P254" s="41"/>
    </row>
    <row r="255" spans="15:16" x14ac:dyDescent="0.2">
      <c r="O255" s="42"/>
      <c r="P255" s="41"/>
    </row>
    <row r="256" spans="15:16" x14ac:dyDescent="0.2">
      <c r="O256" s="42"/>
      <c r="P256" s="41"/>
    </row>
    <row r="257" spans="15:16" x14ac:dyDescent="0.2">
      <c r="O257" s="42"/>
      <c r="P257" s="41"/>
    </row>
    <row r="258" spans="15:16" x14ac:dyDescent="0.2">
      <c r="O258" s="42"/>
      <c r="P258" s="41"/>
    </row>
    <row r="259" spans="15:16" x14ac:dyDescent="0.2">
      <c r="O259" s="42"/>
      <c r="P259" s="41"/>
    </row>
    <row r="260" spans="15:16" x14ac:dyDescent="0.2">
      <c r="O260" s="42"/>
      <c r="P260" s="41"/>
    </row>
    <row r="261" spans="15:16" x14ac:dyDescent="0.2">
      <c r="O261" s="42"/>
      <c r="P261" s="41"/>
    </row>
    <row r="262" spans="15:16" x14ac:dyDescent="0.2">
      <c r="O262" s="42"/>
    </row>
    <row r="263" spans="15:16" x14ac:dyDescent="0.2">
      <c r="O263" s="42"/>
    </row>
    <row r="264" spans="15:16" x14ac:dyDescent="0.2">
      <c r="O264" s="42"/>
    </row>
    <row r="265" spans="15:16" x14ac:dyDescent="0.2">
      <c r="O265" s="42"/>
    </row>
    <row r="266" spans="15:16" x14ac:dyDescent="0.2">
      <c r="O266" s="42"/>
    </row>
    <row r="267" spans="15:16" x14ac:dyDescent="0.2">
      <c r="O267" s="42"/>
    </row>
    <row r="268" spans="15:16" x14ac:dyDescent="0.2">
      <c r="O268" s="42"/>
    </row>
    <row r="269" spans="15:16" x14ac:dyDescent="0.2">
      <c r="O269" s="42"/>
    </row>
    <row r="270" spans="15:16" x14ac:dyDescent="0.2">
      <c r="O270" s="42"/>
    </row>
    <row r="271" spans="15:16" x14ac:dyDescent="0.2">
      <c r="O271" s="42"/>
    </row>
    <row r="272" spans="15:16" x14ac:dyDescent="0.2">
      <c r="O272" s="42"/>
    </row>
    <row r="273" spans="15:15" x14ac:dyDescent="0.2">
      <c r="O273" s="42"/>
    </row>
    <row r="274" spans="15:15" x14ac:dyDescent="0.2">
      <c r="O274" s="42"/>
    </row>
    <row r="275" spans="15:15" x14ac:dyDescent="0.2">
      <c r="O275" s="42"/>
    </row>
    <row r="276" spans="15:15" x14ac:dyDescent="0.2">
      <c r="O276" s="42"/>
    </row>
    <row r="277" spans="15:15" x14ac:dyDescent="0.2">
      <c r="O277" s="42"/>
    </row>
    <row r="278" spans="15:15" x14ac:dyDescent="0.2">
      <c r="O278" s="42"/>
    </row>
    <row r="279" spans="15:15" x14ac:dyDescent="0.2">
      <c r="O279" s="42"/>
    </row>
    <row r="280" spans="15:15" x14ac:dyDescent="0.2">
      <c r="O280" s="42"/>
    </row>
    <row r="281" spans="15:15" x14ac:dyDescent="0.2">
      <c r="O281" s="42"/>
    </row>
    <row r="282" spans="15:15" x14ac:dyDescent="0.2">
      <c r="O282" s="42"/>
    </row>
    <row r="283" spans="15:15" x14ac:dyDescent="0.2">
      <c r="O283" s="42"/>
    </row>
    <row r="284" spans="15:15" x14ac:dyDescent="0.2">
      <c r="O284" s="42"/>
    </row>
    <row r="285" spans="15:15" x14ac:dyDescent="0.2">
      <c r="O285" s="42"/>
    </row>
    <row r="286" spans="15:15" x14ac:dyDescent="0.2">
      <c r="O286" s="42"/>
    </row>
    <row r="287" spans="15:15" x14ac:dyDescent="0.2">
      <c r="O287" s="42"/>
    </row>
    <row r="288" spans="15:15" x14ac:dyDescent="0.2">
      <c r="O288" s="42"/>
    </row>
    <row r="289" spans="15:15" x14ac:dyDescent="0.2">
      <c r="O289" s="42"/>
    </row>
    <row r="290" spans="15:15" x14ac:dyDescent="0.2">
      <c r="O290" s="42"/>
    </row>
    <row r="291" spans="15:15" x14ac:dyDescent="0.2">
      <c r="O291" s="42"/>
    </row>
    <row r="292" spans="15:15" x14ac:dyDescent="0.2">
      <c r="O292" s="42"/>
    </row>
    <row r="293" spans="15:15" x14ac:dyDescent="0.2">
      <c r="O293" s="42"/>
    </row>
    <row r="294" spans="15:15" x14ac:dyDescent="0.2">
      <c r="O294" s="42"/>
    </row>
    <row r="295" spans="15:15" x14ac:dyDescent="0.2">
      <c r="O295" s="42"/>
    </row>
    <row r="296" spans="15:15" x14ac:dyDescent="0.2">
      <c r="O296" s="42"/>
    </row>
    <row r="297" spans="15:15" x14ac:dyDescent="0.2">
      <c r="O297" s="42"/>
    </row>
    <row r="298" spans="15:15" x14ac:dyDescent="0.2">
      <c r="O298" s="42"/>
    </row>
    <row r="299" spans="15:15" x14ac:dyDescent="0.2">
      <c r="O299" s="42"/>
    </row>
    <row r="300" spans="15:15" x14ac:dyDescent="0.2">
      <c r="O300" s="42"/>
    </row>
    <row r="301" spans="15:15" x14ac:dyDescent="0.2">
      <c r="O301" s="42"/>
    </row>
    <row r="302" spans="15:15" x14ac:dyDescent="0.2">
      <c r="O302" s="42"/>
    </row>
    <row r="303" spans="15:15" x14ac:dyDescent="0.2">
      <c r="O303" s="42"/>
    </row>
    <row r="304" spans="15:15" x14ac:dyDescent="0.2">
      <c r="O304" s="42"/>
    </row>
    <row r="305" spans="15:15" x14ac:dyDescent="0.2">
      <c r="O305" s="42"/>
    </row>
    <row r="306" spans="15:15" x14ac:dyDescent="0.2">
      <c r="O306" s="42"/>
    </row>
    <row r="307" spans="15:15" x14ac:dyDescent="0.2">
      <c r="O307" s="42"/>
    </row>
    <row r="308" spans="15:15" x14ac:dyDescent="0.2">
      <c r="O308" s="42"/>
    </row>
    <row r="309" spans="15:15" x14ac:dyDescent="0.2">
      <c r="O309" s="42"/>
    </row>
    <row r="310" spans="15:15" x14ac:dyDescent="0.2">
      <c r="O310" s="42"/>
    </row>
    <row r="311" spans="15:15" x14ac:dyDescent="0.2">
      <c r="O311" s="42"/>
    </row>
    <row r="312" spans="15:15" x14ac:dyDescent="0.2">
      <c r="O312" s="42"/>
    </row>
    <row r="313" spans="15:15" x14ac:dyDescent="0.2">
      <c r="O313" s="42"/>
    </row>
    <row r="314" spans="15:15" x14ac:dyDescent="0.2">
      <c r="O314" s="42"/>
    </row>
    <row r="315" spans="15:15" x14ac:dyDescent="0.2">
      <c r="O315" s="42"/>
    </row>
    <row r="316" spans="15:15" x14ac:dyDescent="0.2">
      <c r="O316" s="42"/>
    </row>
    <row r="317" spans="15:15" x14ac:dyDescent="0.2">
      <c r="O317" s="42"/>
    </row>
    <row r="318" spans="15:15" x14ac:dyDescent="0.2">
      <c r="O318" s="42"/>
    </row>
    <row r="319" spans="15:15" x14ac:dyDescent="0.2">
      <c r="O319" s="42"/>
    </row>
    <row r="320" spans="15:15" x14ac:dyDescent="0.2">
      <c r="O320" s="42"/>
    </row>
    <row r="321" spans="15:15" x14ac:dyDescent="0.2">
      <c r="O321" s="42"/>
    </row>
    <row r="322" spans="15:15" x14ac:dyDescent="0.2">
      <c r="O322" s="42"/>
    </row>
    <row r="323" spans="15:15" x14ac:dyDescent="0.2">
      <c r="O323" s="42"/>
    </row>
    <row r="324" spans="15:15" x14ac:dyDescent="0.2">
      <c r="O324" s="42"/>
    </row>
    <row r="325" spans="15:15" x14ac:dyDescent="0.2">
      <c r="O325" s="42"/>
    </row>
    <row r="326" spans="15:15" x14ac:dyDescent="0.2">
      <c r="O326" s="42"/>
    </row>
    <row r="327" spans="15:15" x14ac:dyDescent="0.2">
      <c r="O327" s="42"/>
    </row>
    <row r="328" spans="15:15" x14ac:dyDescent="0.2">
      <c r="O328" s="42"/>
    </row>
    <row r="329" spans="15:15" x14ac:dyDescent="0.2">
      <c r="O329" s="42"/>
    </row>
    <row r="330" spans="15:15" x14ac:dyDescent="0.2">
      <c r="O330" s="42"/>
    </row>
    <row r="331" spans="15:15" x14ac:dyDescent="0.2">
      <c r="O331" s="42"/>
    </row>
    <row r="332" spans="15:15" x14ac:dyDescent="0.2">
      <c r="O332" s="42"/>
    </row>
    <row r="333" spans="15:15" x14ac:dyDescent="0.2">
      <c r="O333" s="42"/>
    </row>
    <row r="334" spans="15:15" x14ac:dyDescent="0.2">
      <c r="O334" s="42"/>
    </row>
    <row r="335" spans="15:15" x14ac:dyDescent="0.2">
      <c r="O335" s="42"/>
    </row>
    <row r="336" spans="15:15" x14ac:dyDescent="0.2">
      <c r="O336" s="42"/>
    </row>
    <row r="337" spans="15:15" x14ac:dyDescent="0.2">
      <c r="O337" s="42"/>
    </row>
    <row r="338" spans="15:15" x14ac:dyDescent="0.2">
      <c r="O338" s="42"/>
    </row>
    <row r="339" spans="15:15" x14ac:dyDescent="0.2">
      <c r="O339" s="42"/>
    </row>
    <row r="340" spans="15:15" x14ac:dyDescent="0.2">
      <c r="O340" s="42"/>
    </row>
    <row r="341" spans="15:15" x14ac:dyDescent="0.2">
      <c r="O341" s="42"/>
    </row>
    <row r="342" spans="15:15" x14ac:dyDescent="0.2">
      <c r="O342" s="42"/>
    </row>
    <row r="343" spans="15:15" x14ac:dyDescent="0.2">
      <c r="O343" s="42"/>
    </row>
    <row r="344" spans="15:15" x14ac:dyDescent="0.2">
      <c r="O344" s="42"/>
    </row>
    <row r="345" spans="15:15" x14ac:dyDescent="0.2">
      <c r="O345" s="42"/>
    </row>
    <row r="346" spans="15:15" x14ac:dyDescent="0.2">
      <c r="O346" s="42"/>
    </row>
    <row r="347" spans="15:15" x14ac:dyDescent="0.2">
      <c r="O347" s="42"/>
    </row>
    <row r="348" spans="15:15" x14ac:dyDescent="0.2">
      <c r="O348" s="42"/>
    </row>
    <row r="349" spans="15:15" x14ac:dyDescent="0.2">
      <c r="O349" s="42"/>
    </row>
    <row r="350" spans="15:15" x14ac:dyDescent="0.2">
      <c r="O350" s="42"/>
    </row>
    <row r="351" spans="15:15" x14ac:dyDescent="0.2">
      <c r="O351" s="42"/>
    </row>
    <row r="352" spans="15:15" x14ac:dyDescent="0.2">
      <c r="O352" s="42"/>
    </row>
    <row r="353" spans="15:15" x14ac:dyDescent="0.2">
      <c r="O353" s="42"/>
    </row>
    <row r="354" spans="15:15" x14ac:dyDescent="0.2">
      <c r="O354" s="42"/>
    </row>
    <row r="355" spans="15:15" x14ac:dyDescent="0.2">
      <c r="O355" s="42"/>
    </row>
    <row r="356" spans="15:15" x14ac:dyDescent="0.2">
      <c r="O356" s="42"/>
    </row>
    <row r="357" spans="15:15" x14ac:dyDescent="0.2">
      <c r="O357" s="42"/>
    </row>
    <row r="358" spans="15:15" x14ac:dyDescent="0.2">
      <c r="O358" s="42"/>
    </row>
    <row r="359" spans="15:15" x14ac:dyDescent="0.2">
      <c r="O359" s="42"/>
    </row>
    <row r="360" spans="15:15" x14ac:dyDescent="0.2">
      <c r="O360" s="42"/>
    </row>
    <row r="361" spans="15:15" x14ac:dyDescent="0.2">
      <c r="O361" s="42"/>
    </row>
    <row r="362" spans="15:15" x14ac:dyDescent="0.2">
      <c r="O362" s="42"/>
    </row>
    <row r="363" spans="15:15" x14ac:dyDescent="0.2">
      <c r="O363" s="42"/>
    </row>
    <row r="364" spans="15:15" x14ac:dyDescent="0.2">
      <c r="O364" s="42"/>
    </row>
    <row r="365" spans="15:15" x14ac:dyDescent="0.2">
      <c r="O365" s="42"/>
    </row>
    <row r="366" spans="15:15" x14ac:dyDescent="0.2">
      <c r="O366" s="42"/>
    </row>
    <row r="367" spans="15:15" x14ac:dyDescent="0.2">
      <c r="O367" s="42"/>
    </row>
    <row r="368" spans="15:15" x14ac:dyDescent="0.2">
      <c r="O368" s="42"/>
    </row>
    <row r="369" spans="15:15" x14ac:dyDescent="0.2">
      <c r="O369" s="42"/>
    </row>
    <row r="370" spans="15:15" x14ac:dyDescent="0.2">
      <c r="O370" s="42"/>
    </row>
    <row r="371" spans="15:15" x14ac:dyDescent="0.2">
      <c r="O371" s="42"/>
    </row>
    <row r="372" spans="15:15" x14ac:dyDescent="0.2">
      <c r="O372" s="42"/>
    </row>
    <row r="373" spans="15:15" x14ac:dyDescent="0.2">
      <c r="O373" s="42"/>
    </row>
    <row r="374" spans="15:15" x14ac:dyDescent="0.2">
      <c r="O374" s="42"/>
    </row>
    <row r="375" spans="15:15" x14ac:dyDescent="0.2">
      <c r="O375" s="42"/>
    </row>
    <row r="376" spans="15:15" x14ac:dyDescent="0.2">
      <c r="O376" s="42"/>
    </row>
    <row r="377" spans="15:15" x14ac:dyDescent="0.2">
      <c r="O377" s="42"/>
    </row>
    <row r="378" spans="15:15" x14ac:dyDescent="0.2">
      <c r="O378" s="42"/>
    </row>
    <row r="379" spans="15:15" x14ac:dyDescent="0.2">
      <c r="O379" s="42"/>
    </row>
    <row r="380" spans="15:15" x14ac:dyDescent="0.2">
      <c r="O380" s="42"/>
    </row>
    <row r="381" spans="15:15" x14ac:dyDescent="0.2">
      <c r="O381" s="42"/>
    </row>
    <row r="382" spans="15:15" x14ac:dyDescent="0.2">
      <c r="O382" s="42"/>
    </row>
    <row r="383" spans="15:15" x14ac:dyDescent="0.2">
      <c r="O383" s="42"/>
    </row>
    <row r="384" spans="15:15" x14ac:dyDescent="0.2">
      <c r="O384" s="42"/>
    </row>
    <row r="385" spans="15:15" x14ac:dyDescent="0.2">
      <c r="O385" s="42"/>
    </row>
    <row r="386" spans="15:15" x14ac:dyDescent="0.2">
      <c r="O386" s="42"/>
    </row>
    <row r="387" spans="15:15" x14ac:dyDescent="0.2">
      <c r="O387" s="42"/>
    </row>
    <row r="388" spans="15:15" x14ac:dyDescent="0.2">
      <c r="O388" s="42"/>
    </row>
    <row r="389" spans="15:15" x14ac:dyDescent="0.2">
      <c r="O389" s="42"/>
    </row>
    <row r="390" spans="15:15" x14ac:dyDescent="0.2">
      <c r="O390" s="42"/>
    </row>
    <row r="391" spans="15:15" x14ac:dyDescent="0.2">
      <c r="O391" s="42"/>
    </row>
    <row r="392" spans="15:15" x14ac:dyDescent="0.2">
      <c r="O392" s="42"/>
    </row>
    <row r="393" spans="15:15" x14ac:dyDescent="0.2">
      <c r="O393" s="42"/>
    </row>
    <row r="394" spans="15:15" x14ac:dyDescent="0.2">
      <c r="O394" s="42"/>
    </row>
    <row r="395" spans="15:15" x14ac:dyDescent="0.2">
      <c r="O395" s="42"/>
    </row>
    <row r="396" spans="15:15" x14ac:dyDescent="0.2">
      <c r="O396" s="42"/>
    </row>
    <row r="397" spans="15:15" x14ac:dyDescent="0.2">
      <c r="O397" s="42"/>
    </row>
    <row r="398" spans="15:15" x14ac:dyDescent="0.2">
      <c r="O398" s="42"/>
    </row>
    <row r="399" spans="15:15" x14ac:dyDescent="0.2">
      <c r="O399" s="42"/>
    </row>
    <row r="400" spans="15:15" x14ac:dyDescent="0.2">
      <c r="O400" s="42"/>
    </row>
    <row r="401" spans="15:15" x14ac:dyDescent="0.2">
      <c r="O401" s="42"/>
    </row>
    <row r="402" spans="15:15" x14ac:dyDescent="0.2">
      <c r="O402" s="42"/>
    </row>
    <row r="403" spans="15:15" x14ac:dyDescent="0.2">
      <c r="O403" s="42"/>
    </row>
    <row r="404" spans="15:15" x14ac:dyDescent="0.2">
      <c r="O404" s="42"/>
    </row>
    <row r="405" spans="15:15" x14ac:dyDescent="0.2">
      <c r="O405" s="42"/>
    </row>
    <row r="406" spans="15:15" x14ac:dyDescent="0.2">
      <c r="O406" s="42"/>
    </row>
    <row r="407" spans="15:15" x14ac:dyDescent="0.2">
      <c r="O407" s="42"/>
    </row>
    <row r="408" spans="15:15" x14ac:dyDescent="0.2">
      <c r="O408" s="42"/>
    </row>
    <row r="409" spans="15:15" x14ac:dyDescent="0.2">
      <c r="O409" s="42"/>
    </row>
    <row r="410" spans="15:15" x14ac:dyDescent="0.2">
      <c r="O410" s="42"/>
    </row>
    <row r="411" spans="15:15" x14ac:dyDescent="0.2">
      <c r="O411" s="42"/>
    </row>
    <row r="412" spans="15:15" x14ac:dyDescent="0.2">
      <c r="O412" s="42"/>
    </row>
    <row r="413" spans="15:15" x14ac:dyDescent="0.2">
      <c r="O413" s="42"/>
    </row>
    <row r="414" spans="15:15" x14ac:dyDescent="0.2">
      <c r="O414" s="42"/>
    </row>
    <row r="415" spans="15:15" x14ac:dyDescent="0.2">
      <c r="O415" s="42"/>
    </row>
    <row r="416" spans="15:15" x14ac:dyDescent="0.2">
      <c r="O416" s="42"/>
    </row>
    <row r="417" spans="15:15" x14ac:dyDescent="0.2">
      <c r="O417" s="42"/>
    </row>
    <row r="418" spans="15:15" x14ac:dyDescent="0.2">
      <c r="O418" s="42"/>
    </row>
    <row r="419" spans="15:15" x14ac:dyDescent="0.2">
      <c r="O419" s="42"/>
    </row>
    <row r="420" spans="15:15" x14ac:dyDescent="0.2">
      <c r="O420" s="42"/>
    </row>
    <row r="421" spans="15:15" x14ac:dyDescent="0.2">
      <c r="O421" s="42"/>
    </row>
    <row r="422" spans="15:15" x14ac:dyDescent="0.2">
      <c r="O422" s="42"/>
    </row>
    <row r="423" spans="15:15" x14ac:dyDescent="0.2">
      <c r="O423" s="42"/>
    </row>
    <row r="424" spans="15:15" x14ac:dyDescent="0.2">
      <c r="O424" s="42"/>
    </row>
    <row r="425" spans="15:15" x14ac:dyDescent="0.2">
      <c r="O425" s="42"/>
    </row>
    <row r="426" spans="15:15" x14ac:dyDescent="0.2">
      <c r="O426" s="42"/>
    </row>
    <row r="427" spans="15:15" x14ac:dyDescent="0.2">
      <c r="O427" s="42"/>
    </row>
    <row r="428" spans="15:15" x14ac:dyDescent="0.2">
      <c r="O428" s="42"/>
    </row>
    <row r="429" spans="15:15" x14ac:dyDescent="0.2">
      <c r="O429" s="42"/>
    </row>
    <row r="430" spans="15:15" x14ac:dyDescent="0.2">
      <c r="O430" s="42"/>
    </row>
    <row r="431" spans="15:15" x14ac:dyDescent="0.2">
      <c r="O431" s="42"/>
    </row>
    <row r="432" spans="15:15" x14ac:dyDescent="0.2">
      <c r="O432" s="42"/>
    </row>
    <row r="433" spans="15:15" x14ac:dyDescent="0.2">
      <c r="O433" s="42"/>
    </row>
    <row r="434" spans="15:15" x14ac:dyDescent="0.2">
      <c r="O434" s="42"/>
    </row>
    <row r="435" spans="15:15" x14ac:dyDescent="0.2">
      <c r="O435" s="42"/>
    </row>
    <row r="436" spans="15:15" x14ac:dyDescent="0.2">
      <c r="O436" s="42"/>
    </row>
    <row r="437" spans="15:15" x14ac:dyDescent="0.2">
      <c r="O437" s="42"/>
    </row>
    <row r="438" spans="15:15" x14ac:dyDescent="0.2">
      <c r="O438" s="42"/>
    </row>
    <row r="439" spans="15:15" x14ac:dyDescent="0.2">
      <c r="O439" s="42"/>
    </row>
    <row r="440" spans="15:15" x14ac:dyDescent="0.2">
      <c r="O440" s="42"/>
    </row>
    <row r="441" spans="15:15" x14ac:dyDescent="0.2">
      <c r="O441" s="42"/>
    </row>
    <row r="442" spans="15:15" x14ac:dyDescent="0.2">
      <c r="O442" s="42"/>
    </row>
    <row r="443" spans="15:15" x14ac:dyDescent="0.2">
      <c r="O443" s="42"/>
    </row>
    <row r="444" spans="15:15" x14ac:dyDescent="0.2">
      <c r="O444" s="42"/>
    </row>
    <row r="445" spans="15:15" x14ac:dyDescent="0.2">
      <c r="O445" s="42"/>
    </row>
    <row r="446" spans="15:15" x14ac:dyDescent="0.2">
      <c r="O446" s="42"/>
    </row>
    <row r="447" spans="15:15" x14ac:dyDescent="0.2">
      <c r="O447" s="42"/>
    </row>
    <row r="448" spans="15:15" x14ac:dyDescent="0.2">
      <c r="O448" s="42"/>
    </row>
    <row r="449" spans="15:15" x14ac:dyDescent="0.2">
      <c r="O449" s="42"/>
    </row>
    <row r="450" spans="15:15" x14ac:dyDescent="0.2">
      <c r="O450" s="42"/>
    </row>
    <row r="451" spans="15:15" x14ac:dyDescent="0.2">
      <c r="O451" s="42"/>
    </row>
    <row r="452" spans="15:15" x14ac:dyDescent="0.2">
      <c r="O452" s="42"/>
    </row>
    <row r="453" spans="15:15" x14ac:dyDescent="0.2">
      <c r="O453" s="42"/>
    </row>
    <row r="454" spans="15:15" x14ac:dyDescent="0.2">
      <c r="O454" s="42"/>
    </row>
    <row r="455" spans="15:15" x14ac:dyDescent="0.2">
      <c r="O455" s="42"/>
    </row>
    <row r="456" spans="15:15" x14ac:dyDescent="0.2">
      <c r="O456" s="42"/>
    </row>
    <row r="457" spans="15:15" x14ac:dyDescent="0.2">
      <c r="O457" s="42"/>
    </row>
    <row r="458" spans="15:15" x14ac:dyDescent="0.2">
      <c r="O458" s="42"/>
    </row>
    <row r="459" spans="15:15" x14ac:dyDescent="0.2">
      <c r="O459" s="42"/>
    </row>
    <row r="460" spans="15:15" x14ac:dyDescent="0.2">
      <c r="O460" s="42"/>
    </row>
    <row r="461" spans="15:15" x14ac:dyDescent="0.2">
      <c r="O461" s="42"/>
    </row>
    <row r="462" spans="15:15" x14ac:dyDescent="0.2">
      <c r="O462" s="42"/>
    </row>
    <row r="463" spans="15:15" x14ac:dyDescent="0.2">
      <c r="O463" s="42"/>
    </row>
    <row r="464" spans="15:15" x14ac:dyDescent="0.2">
      <c r="O464" s="42"/>
    </row>
    <row r="465" spans="15:15" x14ac:dyDescent="0.2">
      <c r="O465" s="42"/>
    </row>
    <row r="466" spans="15:15" x14ac:dyDescent="0.2">
      <c r="O466" s="42"/>
    </row>
    <row r="467" spans="15:15" x14ac:dyDescent="0.2">
      <c r="O467" s="42"/>
    </row>
    <row r="468" spans="15:15" x14ac:dyDescent="0.2">
      <c r="O468" s="42"/>
    </row>
    <row r="469" spans="15:15" x14ac:dyDescent="0.2">
      <c r="O469" s="42"/>
    </row>
    <row r="470" spans="15:15" x14ac:dyDescent="0.2">
      <c r="O470" s="42"/>
    </row>
    <row r="471" spans="15:15" x14ac:dyDescent="0.2">
      <c r="O471" s="42"/>
    </row>
    <row r="472" spans="15:15" x14ac:dyDescent="0.2">
      <c r="O472" s="42"/>
    </row>
    <row r="473" spans="15:15" x14ac:dyDescent="0.2">
      <c r="O473" s="42"/>
    </row>
    <row r="474" spans="15:15" x14ac:dyDescent="0.2">
      <c r="O474" s="42"/>
    </row>
    <row r="475" spans="15:15" x14ac:dyDescent="0.2">
      <c r="O475" s="42"/>
    </row>
    <row r="476" spans="15:15" x14ac:dyDescent="0.2">
      <c r="O476" s="42"/>
    </row>
  </sheetData>
  <mergeCells count="2">
    <mergeCell ref="C5:F5"/>
    <mergeCell ref="A1: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2E75-B595-A24C-B55A-DCEAA4E25CC7}">
  <dimension ref="A1:S66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.1640625" style="35" customWidth="1"/>
    <col min="2" max="9" width="10.83203125" style="35"/>
    <col min="10" max="10" width="18.33203125" style="36" bestFit="1" customWidth="1"/>
    <col min="11" max="11" width="10.83203125" style="36"/>
    <col min="12" max="12" width="40.33203125" style="35" bestFit="1" customWidth="1"/>
    <col min="13" max="13" width="13.5" style="35" bestFit="1" customWidth="1"/>
    <col min="14" max="14" width="10.83203125" style="35"/>
    <col min="15" max="15" width="41" style="35" bestFit="1" customWidth="1"/>
    <col min="16" max="16" width="13.5" style="35" bestFit="1" customWidth="1"/>
    <col min="17" max="17" width="10.83203125" style="35"/>
    <col min="18" max="18" width="41" style="35" bestFit="1" customWidth="1"/>
    <col min="19" max="19" width="13.5" style="35" bestFit="1" customWidth="1"/>
    <col min="20" max="16384" width="10.83203125" style="35"/>
  </cols>
  <sheetData>
    <row r="1" spans="1:19" ht="16" customHeight="1" x14ac:dyDescent="0.2">
      <c r="A1" s="66" t="s">
        <v>26</v>
      </c>
      <c r="B1" s="67"/>
    </row>
    <row r="2" spans="1:19" ht="16" customHeight="1" x14ac:dyDescent="0.2">
      <c r="A2" s="67"/>
      <c r="B2" s="67"/>
    </row>
    <row r="3" spans="1:19" ht="16" customHeight="1" x14ac:dyDescent="0.2">
      <c r="A3" s="67"/>
      <c r="B3" s="67"/>
    </row>
    <row r="4" spans="1:19" ht="17" thickBot="1" x14ac:dyDescent="0.25"/>
    <row r="5" spans="1:19" ht="17" thickBot="1" x14ac:dyDescent="0.25">
      <c r="C5" s="63" t="s">
        <v>21</v>
      </c>
      <c r="D5" s="64"/>
      <c r="E5" s="64"/>
      <c r="F5" s="64"/>
      <c r="G5" s="64"/>
      <c r="H5" s="65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27">
        <v>45006</v>
      </c>
      <c r="D7" s="28">
        <v>157.320007</v>
      </c>
      <c r="E7" s="28">
        <v>159.39999399999999</v>
      </c>
      <c r="F7" s="28">
        <v>156.53999300000001</v>
      </c>
      <c r="G7" s="28">
        <v>159.279999</v>
      </c>
      <c r="H7" s="29">
        <v>73868900</v>
      </c>
      <c r="J7" s="38" t="s">
        <v>6</v>
      </c>
      <c r="K7" s="39">
        <f>STDEV(G7:G66)</f>
        <v>9.8245975457755872</v>
      </c>
    </row>
    <row r="8" spans="1:19" ht="17" thickBot="1" x14ac:dyDescent="0.25">
      <c r="C8" s="30">
        <v>45005</v>
      </c>
      <c r="D8" s="22">
        <v>155.070007</v>
      </c>
      <c r="E8" s="22">
        <v>157.820007</v>
      </c>
      <c r="F8" s="22">
        <v>154.14999399999999</v>
      </c>
      <c r="G8" s="22">
        <v>157.39999399999999</v>
      </c>
      <c r="H8" s="31">
        <v>73641400</v>
      </c>
      <c r="K8" s="37"/>
      <c r="L8" s="52" t="s">
        <v>14</v>
      </c>
      <c r="M8" s="53"/>
      <c r="N8" s="53"/>
      <c r="O8" s="53"/>
      <c r="P8" s="53"/>
      <c r="Q8" s="53"/>
      <c r="R8" s="53"/>
      <c r="S8" s="54"/>
    </row>
    <row r="9" spans="1:19" x14ac:dyDescent="0.2">
      <c r="C9" s="30">
        <v>45002</v>
      </c>
      <c r="D9" s="22">
        <v>156.08000200000001</v>
      </c>
      <c r="E9" s="22">
        <v>156.740005</v>
      </c>
      <c r="F9" s="22">
        <v>154.279999</v>
      </c>
      <c r="G9" s="22">
        <v>155</v>
      </c>
      <c r="H9" s="31">
        <v>98862500</v>
      </c>
      <c r="L9" s="50" t="s">
        <v>15</v>
      </c>
      <c r="M9" s="51"/>
      <c r="N9" s="55"/>
      <c r="O9" s="50" t="s">
        <v>17</v>
      </c>
      <c r="P9" s="51"/>
      <c r="Q9" s="58"/>
      <c r="R9" s="50" t="s">
        <v>16</v>
      </c>
      <c r="S9" s="51"/>
    </row>
    <row r="10" spans="1:19" x14ac:dyDescent="0.2">
      <c r="C10" s="30">
        <v>45001</v>
      </c>
      <c r="D10" s="22">
        <v>152.16000399999999</v>
      </c>
      <c r="E10" s="22">
        <v>156.46000699999999</v>
      </c>
      <c r="F10" s="22">
        <v>151.63999899999999</v>
      </c>
      <c r="G10" s="22">
        <v>155.85000600000001</v>
      </c>
      <c r="H10" s="31">
        <v>76161100</v>
      </c>
      <c r="L10" s="61"/>
      <c r="M10" s="62"/>
      <c r="N10" s="56"/>
      <c r="O10" s="61"/>
      <c r="P10" s="62"/>
      <c r="Q10" s="59"/>
      <c r="R10" s="61"/>
      <c r="S10" s="62"/>
    </row>
    <row r="11" spans="1:19" x14ac:dyDescent="0.2">
      <c r="C11" s="30">
        <v>45000</v>
      </c>
      <c r="D11" s="22">
        <v>151.19000199999999</v>
      </c>
      <c r="E11" s="22">
        <v>153.25</v>
      </c>
      <c r="F11" s="22">
        <v>149.91999799999999</v>
      </c>
      <c r="G11" s="22">
        <v>152.990005</v>
      </c>
      <c r="H11" s="31">
        <v>77167900</v>
      </c>
      <c r="L11" s="4" t="s">
        <v>7</v>
      </c>
      <c r="M11" s="5">
        <v>0.03</v>
      </c>
      <c r="N11" s="56"/>
      <c r="O11" s="4" t="s">
        <v>7</v>
      </c>
      <c r="P11" s="5">
        <v>0.03</v>
      </c>
      <c r="Q11" s="59"/>
      <c r="R11" s="4" t="s">
        <v>7</v>
      </c>
      <c r="S11" s="5">
        <v>0.03</v>
      </c>
    </row>
    <row r="12" spans="1:19" x14ac:dyDescent="0.2">
      <c r="C12" s="30">
        <v>44999</v>
      </c>
      <c r="D12" s="22">
        <v>151.279999</v>
      </c>
      <c r="E12" s="22">
        <v>153.39999399999999</v>
      </c>
      <c r="F12" s="22">
        <v>150.10000600000001</v>
      </c>
      <c r="G12" s="22">
        <v>152.58999600000001</v>
      </c>
      <c r="H12" s="31">
        <v>73695900</v>
      </c>
      <c r="L12" s="7" t="s">
        <v>8</v>
      </c>
      <c r="M12" s="9">
        <f>(('0-1. critical z-values'!$F$7)^2) * ($K$7/M11)^2</f>
        <v>290162.67219882534</v>
      </c>
      <c r="N12" s="56"/>
      <c r="O12" s="7" t="s">
        <v>8</v>
      </c>
      <c r="P12" s="9">
        <f>(('0-1. critical z-values'!$F$8)^2) * ($K$7/P11)^2</f>
        <v>411986.71374769468</v>
      </c>
      <c r="Q12" s="59"/>
      <c r="R12" s="7" t="s">
        <v>8</v>
      </c>
      <c r="S12" s="9">
        <f>(('0-1. critical z-values'!$F$9)^2) * ($K$7/S11)^2</f>
        <v>711575.82947005448</v>
      </c>
    </row>
    <row r="13" spans="1:19" x14ac:dyDescent="0.2">
      <c r="C13" s="30">
        <v>44998</v>
      </c>
      <c r="D13" s="22">
        <v>147.80999800000001</v>
      </c>
      <c r="E13" s="22">
        <v>153.13999899999999</v>
      </c>
      <c r="F13" s="22">
        <v>147.699997</v>
      </c>
      <c r="G13" s="22">
        <v>150.470001</v>
      </c>
      <c r="H13" s="31">
        <v>84457100</v>
      </c>
      <c r="L13" s="61"/>
      <c r="M13" s="62"/>
      <c r="N13" s="56"/>
      <c r="O13" s="61"/>
      <c r="P13" s="62"/>
      <c r="Q13" s="59"/>
      <c r="R13" s="61"/>
      <c r="S13" s="62"/>
    </row>
    <row r="14" spans="1:19" x14ac:dyDescent="0.2">
      <c r="C14" s="30">
        <v>44995</v>
      </c>
      <c r="D14" s="22">
        <v>150.21000699999999</v>
      </c>
      <c r="E14" s="22">
        <v>150.94000199999999</v>
      </c>
      <c r="F14" s="22">
        <v>147.61000100000001</v>
      </c>
      <c r="G14" s="22">
        <v>148.5</v>
      </c>
      <c r="H14" s="31">
        <v>68524400</v>
      </c>
      <c r="L14" s="4" t="s">
        <v>7</v>
      </c>
      <c r="M14" s="5">
        <v>0.02</v>
      </c>
      <c r="N14" s="56"/>
      <c r="O14" s="4" t="s">
        <v>7</v>
      </c>
      <c r="P14" s="5">
        <v>0.02</v>
      </c>
      <c r="Q14" s="59"/>
      <c r="R14" s="4" t="s">
        <v>7</v>
      </c>
      <c r="S14" s="5">
        <v>0.02</v>
      </c>
    </row>
    <row r="15" spans="1:19" x14ac:dyDescent="0.2">
      <c r="C15" s="30">
        <v>44994</v>
      </c>
      <c r="D15" s="22">
        <v>153.55999800000001</v>
      </c>
      <c r="E15" s="22">
        <v>154.53999300000001</v>
      </c>
      <c r="F15" s="22">
        <v>150.229996</v>
      </c>
      <c r="G15" s="22">
        <v>150.58999600000001</v>
      </c>
      <c r="H15" s="31">
        <v>53833600</v>
      </c>
      <c r="L15" s="7" t="s">
        <v>8</v>
      </c>
      <c r="M15" s="9">
        <f>(('0-1. critical z-values'!$F$7)^2) * ($K$7/M14)^2</f>
        <v>652866.01244735683</v>
      </c>
      <c r="N15" s="56"/>
      <c r="O15" s="7" t="s">
        <v>8</v>
      </c>
      <c r="P15" s="9">
        <f>(('0-1. critical z-values'!$F$8)^2) * ($K$7/P14)^2</f>
        <v>926970.10593231278</v>
      </c>
      <c r="Q15" s="59"/>
      <c r="R15" s="7" t="s">
        <v>8</v>
      </c>
      <c r="S15" s="9">
        <f>(('0-1. critical z-values'!$F$9)^2) * ($K$7/S14)^2</f>
        <v>1601045.6163076221</v>
      </c>
    </row>
    <row r="16" spans="1:19" x14ac:dyDescent="0.2">
      <c r="C16" s="30">
        <v>44993</v>
      </c>
      <c r="D16" s="22">
        <v>152.80999800000001</v>
      </c>
      <c r="E16" s="22">
        <v>153.470001</v>
      </c>
      <c r="F16" s="22">
        <v>151.83000200000001</v>
      </c>
      <c r="G16" s="22">
        <v>152.86999499999999</v>
      </c>
      <c r="H16" s="31">
        <v>47204800</v>
      </c>
      <c r="L16" s="61"/>
      <c r="M16" s="62"/>
      <c r="N16" s="56"/>
      <c r="O16" s="61"/>
      <c r="P16" s="62"/>
      <c r="Q16" s="59"/>
      <c r="R16" s="61"/>
      <c r="S16" s="62"/>
    </row>
    <row r="17" spans="3:19" x14ac:dyDescent="0.2">
      <c r="C17" s="30">
        <v>44992</v>
      </c>
      <c r="D17" s="22">
        <v>153.699997</v>
      </c>
      <c r="E17" s="22">
        <v>154.029999</v>
      </c>
      <c r="F17" s="22">
        <v>151.13000500000001</v>
      </c>
      <c r="G17" s="22">
        <v>151.60000600000001</v>
      </c>
      <c r="H17" s="31">
        <v>56182000</v>
      </c>
      <c r="L17" s="4" t="s">
        <v>7</v>
      </c>
      <c r="M17" s="5">
        <v>0.01</v>
      </c>
      <c r="N17" s="56"/>
      <c r="O17" s="4" t="s">
        <v>7</v>
      </c>
      <c r="P17" s="5">
        <v>0.01</v>
      </c>
      <c r="Q17" s="59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153.78999300000001</v>
      </c>
      <c r="E18" s="22">
        <v>156.300003</v>
      </c>
      <c r="F18" s="22">
        <v>153.46000699999999</v>
      </c>
      <c r="G18" s="22">
        <v>153.83000200000001</v>
      </c>
      <c r="H18" s="31">
        <v>87558000</v>
      </c>
      <c r="L18" s="8" t="s">
        <v>8</v>
      </c>
      <c r="M18" s="10">
        <f>(('0-1. critical z-values'!$F$7)^2) * ($K$7/M17)^2</f>
        <v>2611464.0497894273</v>
      </c>
      <c r="N18" s="57"/>
      <c r="O18" s="8" t="s">
        <v>8</v>
      </c>
      <c r="P18" s="10">
        <f>(('0-1. critical z-values'!$F$8)^2) * ($K$7/P17)^2</f>
        <v>3707880.4237292511</v>
      </c>
      <c r="Q18" s="60"/>
      <c r="R18" s="8" t="s">
        <v>8</v>
      </c>
      <c r="S18" s="10">
        <f>(('0-1. critical z-values'!$F$9)^2) * ($K$7/S17)^2</f>
        <v>6404182.4652304882</v>
      </c>
    </row>
    <row r="19" spans="3:19" x14ac:dyDescent="0.2">
      <c r="C19" s="30">
        <v>44988</v>
      </c>
      <c r="D19" s="22">
        <v>148.03999300000001</v>
      </c>
      <c r="E19" s="22">
        <v>151.11000100000001</v>
      </c>
      <c r="F19" s="22">
        <v>147.33000200000001</v>
      </c>
      <c r="G19" s="22">
        <v>151.029999</v>
      </c>
      <c r="H19" s="31">
        <v>70668500</v>
      </c>
    </row>
    <row r="20" spans="3:19" x14ac:dyDescent="0.2">
      <c r="C20" s="30">
        <v>44987</v>
      </c>
      <c r="D20" s="22">
        <v>144.38000500000001</v>
      </c>
      <c r="E20" s="22">
        <v>146.71000699999999</v>
      </c>
      <c r="F20" s="22">
        <v>143.89999399999999</v>
      </c>
      <c r="G20" s="22">
        <v>145.91000399999999</v>
      </c>
      <c r="H20" s="31">
        <v>52238100</v>
      </c>
    </row>
    <row r="21" spans="3:19" x14ac:dyDescent="0.2">
      <c r="C21" s="30">
        <v>44986</v>
      </c>
      <c r="D21" s="22">
        <v>146.83000200000001</v>
      </c>
      <c r="E21" s="22">
        <v>147.229996</v>
      </c>
      <c r="F21" s="22">
        <v>145.009995</v>
      </c>
      <c r="G21" s="22">
        <v>145.30999800000001</v>
      </c>
      <c r="H21" s="31">
        <v>55479000</v>
      </c>
    </row>
    <row r="22" spans="3:19" x14ac:dyDescent="0.2">
      <c r="C22" s="30">
        <v>44985</v>
      </c>
      <c r="D22" s="22">
        <v>147.050003</v>
      </c>
      <c r="E22" s="22">
        <v>149.08000200000001</v>
      </c>
      <c r="F22" s="22">
        <v>146.83000200000001</v>
      </c>
      <c r="G22" s="22">
        <v>147.41000399999999</v>
      </c>
      <c r="H22" s="31">
        <v>50547000</v>
      </c>
    </row>
    <row r="23" spans="3:19" x14ac:dyDescent="0.2">
      <c r="C23" s="30">
        <v>44984</v>
      </c>
      <c r="D23" s="22">
        <v>147.71000699999999</v>
      </c>
      <c r="E23" s="22">
        <v>149.16999799999999</v>
      </c>
      <c r="F23" s="22">
        <v>147.449997</v>
      </c>
      <c r="G23" s="22">
        <v>147.91999799999999</v>
      </c>
      <c r="H23" s="31">
        <v>44998500</v>
      </c>
    </row>
    <row r="24" spans="3:19" x14ac:dyDescent="0.2">
      <c r="C24" s="30">
        <v>44981</v>
      </c>
      <c r="D24" s="22">
        <v>147.11000100000001</v>
      </c>
      <c r="E24" s="22">
        <v>147.19000199999999</v>
      </c>
      <c r="F24" s="22">
        <v>145.720001</v>
      </c>
      <c r="G24" s="22">
        <v>146.71000699999999</v>
      </c>
      <c r="H24" s="31">
        <v>55469600</v>
      </c>
    </row>
    <row r="25" spans="3:19" x14ac:dyDescent="0.2">
      <c r="C25" s="30">
        <v>44980</v>
      </c>
      <c r="D25" s="22">
        <v>150.08999600000001</v>
      </c>
      <c r="E25" s="22">
        <v>150.33999600000001</v>
      </c>
      <c r="F25" s="22">
        <v>147.240005</v>
      </c>
      <c r="G25" s="22">
        <v>149.39999399999999</v>
      </c>
      <c r="H25" s="31">
        <v>48394200</v>
      </c>
    </row>
    <row r="26" spans="3:19" x14ac:dyDescent="0.2">
      <c r="C26" s="30">
        <v>44979</v>
      </c>
      <c r="D26" s="22">
        <v>148.86999499999999</v>
      </c>
      <c r="E26" s="22">
        <v>149.949997</v>
      </c>
      <c r="F26" s="22">
        <v>147.16000399999999</v>
      </c>
      <c r="G26" s="22">
        <v>148.91000399999999</v>
      </c>
      <c r="H26" s="31">
        <v>51011300</v>
      </c>
    </row>
    <row r="27" spans="3:19" x14ac:dyDescent="0.2">
      <c r="C27" s="30">
        <v>44978</v>
      </c>
      <c r="D27" s="22">
        <v>150.199997</v>
      </c>
      <c r="E27" s="22">
        <v>151.300003</v>
      </c>
      <c r="F27" s="22">
        <v>148.41000399999999</v>
      </c>
      <c r="G27" s="22">
        <v>148.479996</v>
      </c>
      <c r="H27" s="31">
        <v>58867200</v>
      </c>
    </row>
    <row r="28" spans="3:19" x14ac:dyDescent="0.2">
      <c r="C28" s="30">
        <v>44974</v>
      </c>
      <c r="D28" s="22">
        <v>152.35000600000001</v>
      </c>
      <c r="E28" s="22">
        <v>153</v>
      </c>
      <c r="F28" s="22">
        <v>150.85000600000001</v>
      </c>
      <c r="G28" s="22">
        <v>152.550003</v>
      </c>
      <c r="H28" s="31">
        <v>59144100</v>
      </c>
    </row>
    <row r="29" spans="3:19" x14ac:dyDescent="0.2">
      <c r="C29" s="30">
        <v>44973</v>
      </c>
      <c r="D29" s="22">
        <v>153.509995</v>
      </c>
      <c r="E29" s="22">
        <v>156.33000200000001</v>
      </c>
      <c r="F29" s="22">
        <v>153.35000600000001</v>
      </c>
      <c r="G29" s="22">
        <v>153.71000699999999</v>
      </c>
      <c r="H29" s="31">
        <v>68167900</v>
      </c>
    </row>
    <row r="30" spans="3:19" x14ac:dyDescent="0.2">
      <c r="C30" s="30">
        <v>44972</v>
      </c>
      <c r="D30" s="22">
        <v>153.11000100000001</v>
      </c>
      <c r="E30" s="22">
        <v>155.5</v>
      </c>
      <c r="F30" s="22">
        <v>152.88000500000001</v>
      </c>
      <c r="G30" s="22">
        <v>155.33000200000001</v>
      </c>
      <c r="H30" s="31">
        <v>65573800</v>
      </c>
    </row>
    <row r="31" spans="3:19" x14ac:dyDescent="0.2">
      <c r="C31" s="30">
        <v>44971</v>
      </c>
      <c r="D31" s="22">
        <v>152.11999499999999</v>
      </c>
      <c r="E31" s="22">
        <v>153.770004</v>
      </c>
      <c r="F31" s="22">
        <v>150.86000100000001</v>
      </c>
      <c r="G31" s="22">
        <v>153.199997</v>
      </c>
      <c r="H31" s="31">
        <v>61707600</v>
      </c>
    </row>
    <row r="32" spans="3:19" x14ac:dyDescent="0.2">
      <c r="C32" s="30">
        <v>44970</v>
      </c>
      <c r="D32" s="22">
        <v>150.949997</v>
      </c>
      <c r="E32" s="22">
        <v>154.259995</v>
      </c>
      <c r="F32" s="22">
        <v>150.91999799999999</v>
      </c>
      <c r="G32" s="22">
        <v>153.85000600000001</v>
      </c>
      <c r="H32" s="31">
        <v>62199000</v>
      </c>
    </row>
    <row r="33" spans="3:8" x14ac:dyDescent="0.2">
      <c r="C33" s="30">
        <v>44967</v>
      </c>
      <c r="D33" s="22">
        <v>149.46000699999999</v>
      </c>
      <c r="E33" s="22">
        <v>151.33999600000001</v>
      </c>
      <c r="F33" s="22">
        <v>149.220001</v>
      </c>
      <c r="G33" s="22">
        <v>151.009995</v>
      </c>
      <c r="H33" s="31">
        <v>57450700</v>
      </c>
    </row>
    <row r="34" spans="3:8" x14ac:dyDescent="0.2">
      <c r="C34" s="30">
        <v>44966</v>
      </c>
      <c r="D34" s="22">
        <v>153.779999</v>
      </c>
      <c r="E34" s="22">
        <v>154.33000200000001</v>
      </c>
      <c r="F34" s="22">
        <v>150.41999799999999</v>
      </c>
      <c r="G34" s="22">
        <v>150.86999499999999</v>
      </c>
      <c r="H34" s="31">
        <v>56007100</v>
      </c>
    </row>
    <row r="35" spans="3:8" x14ac:dyDescent="0.2">
      <c r="C35" s="30">
        <v>44965</v>
      </c>
      <c r="D35" s="22">
        <v>153.88000500000001</v>
      </c>
      <c r="E35" s="22">
        <v>154.58000200000001</v>
      </c>
      <c r="F35" s="22">
        <v>151.16999799999999</v>
      </c>
      <c r="G35" s="22">
        <v>151.91999799999999</v>
      </c>
      <c r="H35" s="31">
        <v>64120100</v>
      </c>
    </row>
    <row r="36" spans="3:8" x14ac:dyDescent="0.2">
      <c r="C36" s="30">
        <v>44964</v>
      </c>
      <c r="D36" s="22">
        <v>150.63999899999999</v>
      </c>
      <c r="E36" s="22">
        <v>155.229996</v>
      </c>
      <c r="F36" s="22">
        <v>150.63999899999999</v>
      </c>
      <c r="G36" s="22">
        <v>154.64999399999999</v>
      </c>
      <c r="H36" s="31">
        <v>83322600</v>
      </c>
    </row>
    <row r="37" spans="3:8" x14ac:dyDescent="0.2">
      <c r="C37" s="30">
        <v>44963</v>
      </c>
      <c r="D37" s="22">
        <v>152.570007</v>
      </c>
      <c r="E37" s="22">
        <v>153.10000600000001</v>
      </c>
      <c r="F37" s="22">
        <v>150.779999</v>
      </c>
      <c r="G37" s="22">
        <v>151.729996</v>
      </c>
      <c r="H37" s="31">
        <v>69858300</v>
      </c>
    </row>
    <row r="38" spans="3:8" x14ac:dyDescent="0.2">
      <c r="C38" s="30">
        <v>44960</v>
      </c>
      <c r="D38" s="22">
        <v>148.029999</v>
      </c>
      <c r="E38" s="22">
        <v>157.38000500000001</v>
      </c>
      <c r="F38" s="22">
        <v>147.83000200000001</v>
      </c>
      <c r="G38" s="22">
        <v>154.5</v>
      </c>
      <c r="H38" s="31">
        <v>154357300</v>
      </c>
    </row>
    <row r="39" spans="3:8" x14ac:dyDescent="0.2">
      <c r="C39" s="30">
        <v>44959</v>
      </c>
      <c r="D39" s="22">
        <v>148.89999399999999</v>
      </c>
      <c r="E39" s="22">
        <v>151.179993</v>
      </c>
      <c r="F39" s="22">
        <v>148.16999799999999</v>
      </c>
      <c r="G39" s="22">
        <v>150.820007</v>
      </c>
      <c r="H39" s="31">
        <v>118339000</v>
      </c>
    </row>
    <row r="40" spans="3:8" x14ac:dyDescent="0.2">
      <c r="C40" s="30">
        <v>44958</v>
      </c>
      <c r="D40" s="22">
        <v>143.970001</v>
      </c>
      <c r="E40" s="22">
        <v>146.61000100000001</v>
      </c>
      <c r="F40" s="22">
        <v>141.320007</v>
      </c>
      <c r="G40" s="22">
        <v>145.429993</v>
      </c>
      <c r="H40" s="31">
        <v>77663600</v>
      </c>
    </row>
    <row r="41" spans="3:8" x14ac:dyDescent="0.2">
      <c r="C41" s="30">
        <v>44957</v>
      </c>
      <c r="D41" s="22">
        <v>142.699997</v>
      </c>
      <c r="E41" s="22">
        <v>144.33999600000001</v>
      </c>
      <c r="F41" s="22">
        <v>142.279999</v>
      </c>
      <c r="G41" s="22">
        <v>144.28999300000001</v>
      </c>
      <c r="H41" s="31">
        <v>65874500</v>
      </c>
    </row>
    <row r="42" spans="3:8" x14ac:dyDescent="0.2">
      <c r="C42" s="30">
        <v>44956</v>
      </c>
      <c r="D42" s="22">
        <v>144.96000699999999</v>
      </c>
      <c r="E42" s="22">
        <v>145.550003</v>
      </c>
      <c r="F42" s="22">
        <v>142.85000600000001</v>
      </c>
      <c r="G42" s="22">
        <v>143</v>
      </c>
      <c r="H42" s="31">
        <v>64015300</v>
      </c>
    </row>
    <row r="43" spans="3:8" x14ac:dyDescent="0.2">
      <c r="C43" s="30">
        <v>44953</v>
      </c>
      <c r="D43" s="22">
        <v>143.16000399999999</v>
      </c>
      <c r="E43" s="22">
        <v>147.229996</v>
      </c>
      <c r="F43" s="22">
        <v>143.08000200000001</v>
      </c>
      <c r="G43" s="22">
        <v>145.929993</v>
      </c>
      <c r="H43" s="31">
        <v>70555800</v>
      </c>
    </row>
    <row r="44" spans="3:8" x14ac:dyDescent="0.2">
      <c r="C44" s="30">
        <v>44952</v>
      </c>
      <c r="D44" s="22">
        <v>143.16999799999999</v>
      </c>
      <c r="E44" s="22">
        <v>144.25</v>
      </c>
      <c r="F44" s="22">
        <v>141.89999399999999</v>
      </c>
      <c r="G44" s="22">
        <v>143.96000699999999</v>
      </c>
      <c r="H44" s="31">
        <v>54105100</v>
      </c>
    </row>
    <row r="45" spans="3:8" x14ac:dyDescent="0.2">
      <c r="C45" s="30">
        <v>44951</v>
      </c>
      <c r="D45" s="22">
        <v>140.88999899999999</v>
      </c>
      <c r="E45" s="22">
        <v>142.429993</v>
      </c>
      <c r="F45" s="22">
        <v>138.80999800000001</v>
      </c>
      <c r="G45" s="22">
        <v>141.86000100000001</v>
      </c>
      <c r="H45" s="31">
        <v>65799300</v>
      </c>
    </row>
    <row r="46" spans="3:8" x14ac:dyDescent="0.2">
      <c r="C46" s="30">
        <v>44950</v>
      </c>
      <c r="D46" s="22">
        <v>140.30999800000001</v>
      </c>
      <c r="E46" s="22">
        <v>143.16000399999999</v>
      </c>
      <c r="F46" s="22">
        <v>140.300003</v>
      </c>
      <c r="G46" s="22">
        <v>142.529999</v>
      </c>
      <c r="H46" s="31">
        <v>66435100</v>
      </c>
    </row>
    <row r="47" spans="3:8" x14ac:dyDescent="0.2">
      <c r="C47" s="30">
        <v>44949</v>
      </c>
      <c r="D47" s="22">
        <v>138.11999499999999</v>
      </c>
      <c r="E47" s="22">
        <v>143.320007</v>
      </c>
      <c r="F47" s="22">
        <v>137.89999399999999</v>
      </c>
      <c r="G47" s="22">
        <v>141.11000100000001</v>
      </c>
      <c r="H47" s="31">
        <v>81760300</v>
      </c>
    </row>
    <row r="48" spans="3:8" x14ac:dyDescent="0.2">
      <c r="C48" s="30">
        <v>44946</v>
      </c>
      <c r="D48" s="22">
        <v>135.279999</v>
      </c>
      <c r="E48" s="22">
        <v>138.020004</v>
      </c>
      <c r="F48" s="22">
        <v>134.220001</v>
      </c>
      <c r="G48" s="22">
        <v>137.86999499999999</v>
      </c>
      <c r="H48" s="31">
        <v>80223600</v>
      </c>
    </row>
    <row r="49" spans="3:8" x14ac:dyDescent="0.2">
      <c r="C49" s="30">
        <v>44945</v>
      </c>
      <c r="D49" s="22">
        <v>134.08000200000001</v>
      </c>
      <c r="E49" s="22">
        <v>136.25</v>
      </c>
      <c r="F49" s="22">
        <v>133.770004</v>
      </c>
      <c r="G49" s="22">
        <v>135.270004</v>
      </c>
      <c r="H49" s="31">
        <v>58280400</v>
      </c>
    </row>
    <row r="50" spans="3:8" x14ac:dyDescent="0.2">
      <c r="C50" s="30">
        <v>44944</v>
      </c>
      <c r="D50" s="22">
        <v>136.820007</v>
      </c>
      <c r="E50" s="22">
        <v>138.61000100000001</v>
      </c>
      <c r="F50" s="22">
        <v>135.029999</v>
      </c>
      <c r="G50" s="22">
        <v>135.21000699999999</v>
      </c>
      <c r="H50" s="31">
        <v>69672800</v>
      </c>
    </row>
    <row r="51" spans="3:8" x14ac:dyDescent="0.2">
      <c r="C51" s="30">
        <v>44943</v>
      </c>
      <c r="D51" s="22">
        <v>134.83000200000001</v>
      </c>
      <c r="E51" s="22">
        <v>137.28999300000001</v>
      </c>
      <c r="F51" s="22">
        <v>134.13000500000001</v>
      </c>
      <c r="G51" s="22">
        <v>135.94000199999999</v>
      </c>
      <c r="H51" s="31">
        <v>63646600</v>
      </c>
    </row>
    <row r="52" spans="3:8" x14ac:dyDescent="0.2">
      <c r="C52" s="30">
        <v>44939</v>
      </c>
      <c r="D52" s="22">
        <v>132.029999</v>
      </c>
      <c r="E52" s="22">
        <v>134.91999799999999</v>
      </c>
      <c r="F52" s="22">
        <v>131.66000399999999</v>
      </c>
      <c r="G52" s="22">
        <v>134.759995</v>
      </c>
      <c r="H52" s="31">
        <v>57809700</v>
      </c>
    </row>
    <row r="53" spans="3:8" x14ac:dyDescent="0.2">
      <c r="C53" s="30">
        <v>44938</v>
      </c>
      <c r="D53" s="22">
        <v>133.88000500000001</v>
      </c>
      <c r="E53" s="22">
        <v>134.259995</v>
      </c>
      <c r="F53" s="22">
        <v>131.44000199999999</v>
      </c>
      <c r="G53" s="22">
        <v>133.41000399999999</v>
      </c>
      <c r="H53" s="31">
        <v>71379600</v>
      </c>
    </row>
    <row r="54" spans="3:8" x14ac:dyDescent="0.2">
      <c r="C54" s="30">
        <v>44937</v>
      </c>
      <c r="D54" s="22">
        <v>131.25</v>
      </c>
      <c r="E54" s="22">
        <v>133.509995</v>
      </c>
      <c r="F54" s="22">
        <v>130.46000699999999</v>
      </c>
      <c r="G54" s="22">
        <v>133.490005</v>
      </c>
      <c r="H54" s="31">
        <v>69458900</v>
      </c>
    </row>
    <row r="55" spans="3:8" x14ac:dyDescent="0.2">
      <c r="C55" s="30">
        <v>44936</v>
      </c>
      <c r="D55" s="22">
        <v>130.259995</v>
      </c>
      <c r="E55" s="22">
        <v>131.259995</v>
      </c>
      <c r="F55" s="22">
        <v>128.11999499999999</v>
      </c>
      <c r="G55" s="22">
        <v>130.729996</v>
      </c>
      <c r="H55" s="31">
        <v>63896200</v>
      </c>
    </row>
    <row r="56" spans="3:8" x14ac:dyDescent="0.2">
      <c r="C56" s="30">
        <v>44935</v>
      </c>
      <c r="D56" s="22">
        <v>130.470001</v>
      </c>
      <c r="E56" s="22">
        <v>133.41000399999999</v>
      </c>
      <c r="F56" s="22">
        <v>129.88999899999999</v>
      </c>
      <c r="G56" s="22">
        <v>130.14999399999999</v>
      </c>
      <c r="H56" s="31">
        <v>70790800</v>
      </c>
    </row>
    <row r="57" spans="3:8" x14ac:dyDescent="0.2">
      <c r="C57" s="30">
        <v>44932</v>
      </c>
      <c r="D57" s="22">
        <v>126.010002</v>
      </c>
      <c r="E57" s="22">
        <v>130.28999300000001</v>
      </c>
      <c r="F57" s="22">
        <v>124.889999</v>
      </c>
      <c r="G57" s="22">
        <v>129.61999499999999</v>
      </c>
      <c r="H57" s="31">
        <v>87754700</v>
      </c>
    </row>
    <row r="58" spans="3:8" x14ac:dyDescent="0.2">
      <c r="C58" s="30">
        <v>44931</v>
      </c>
      <c r="D58" s="22">
        <v>127.129997</v>
      </c>
      <c r="E58" s="22">
        <v>127.769997</v>
      </c>
      <c r="F58" s="22">
        <v>124.760002</v>
      </c>
      <c r="G58" s="22">
        <v>125.019997</v>
      </c>
      <c r="H58" s="31">
        <v>80962700</v>
      </c>
    </row>
    <row r="59" spans="3:8" x14ac:dyDescent="0.2">
      <c r="C59" s="30">
        <v>44930</v>
      </c>
      <c r="D59" s="22">
        <v>126.889999</v>
      </c>
      <c r="E59" s="22">
        <v>128.66000399999999</v>
      </c>
      <c r="F59" s="22">
        <v>125.08000199999999</v>
      </c>
      <c r="G59" s="22">
        <v>126.360001</v>
      </c>
      <c r="H59" s="31">
        <v>89113600</v>
      </c>
    </row>
    <row r="60" spans="3:8" x14ac:dyDescent="0.2">
      <c r="C60" s="30">
        <v>44929</v>
      </c>
      <c r="D60" s="22">
        <v>130.279999</v>
      </c>
      <c r="E60" s="22">
        <v>130.89999399999999</v>
      </c>
      <c r="F60" s="22">
        <v>124.16999800000001</v>
      </c>
      <c r="G60" s="22">
        <v>125.07</v>
      </c>
      <c r="H60" s="31">
        <v>112117500</v>
      </c>
    </row>
    <row r="61" spans="3:8" x14ac:dyDescent="0.2">
      <c r="C61" s="30">
        <v>44925</v>
      </c>
      <c r="D61" s="22">
        <v>128.41000399999999</v>
      </c>
      <c r="E61" s="22">
        <v>129.949997</v>
      </c>
      <c r="F61" s="22">
        <v>127.43</v>
      </c>
      <c r="G61" s="22">
        <v>129.929993</v>
      </c>
      <c r="H61" s="31">
        <v>77034200</v>
      </c>
    </row>
    <row r="62" spans="3:8" x14ac:dyDescent="0.2">
      <c r="C62" s="30">
        <v>44924</v>
      </c>
      <c r="D62" s="22">
        <v>127.989998</v>
      </c>
      <c r="E62" s="22">
        <v>130.479996</v>
      </c>
      <c r="F62" s="22">
        <v>127.730003</v>
      </c>
      <c r="G62" s="22">
        <v>129.61000100000001</v>
      </c>
      <c r="H62" s="31">
        <v>75703700</v>
      </c>
    </row>
    <row r="63" spans="3:8" x14ac:dyDescent="0.2">
      <c r="C63" s="30">
        <v>44923</v>
      </c>
      <c r="D63" s="22">
        <v>129.66999799999999</v>
      </c>
      <c r="E63" s="22">
        <v>131.029999</v>
      </c>
      <c r="F63" s="22">
        <v>125.870003</v>
      </c>
      <c r="G63" s="22">
        <v>126.040001</v>
      </c>
      <c r="H63" s="31">
        <v>85438400</v>
      </c>
    </row>
    <row r="64" spans="3:8" x14ac:dyDescent="0.2">
      <c r="C64" s="30">
        <v>44922</v>
      </c>
      <c r="D64" s="22">
        <v>131.38000500000001</v>
      </c>
      <c r="E64" s="22">
        <v>131.41000399999999</v>
      </c>
      <c r="F64" s="22">
        <v>128.720001</v>
      </c>
      <c r="G64" s="22">
        <v>130.029999</v>
      </c>
      <c r="H64" s="31">
        <v>69007800</v>
      </c>
    </row>
    <row r="65" spans="3:8" x14ac:dyDescent="0.2">
      <c r="C65" s="30">
        <v>44918</v>
      </c>
      <c r="D65" s="22">
        <v>130.91999799999999</v>
      </c>
      <c r="E65" s="22">
        <v>132.41999799999999</v>
      </c>
      <c r="F65" s="22">
        <v>129.63999899999999</v>
      </c>
      <c r="G65" s="22">
        <v>131.86000100000001</v>
      </c>
      <c r="H65" s="31">
        <v>63814900</v>
      </c>
    </row>
    <row r="66" spans="3:8" ht="17" thickBot="1" x14ac:dyDescent="0.25">
      <c r="C66" s="32">
        <v>44917</v>
      </c>
      <c r="D66" s="33">
        <v>134.35000600000001</v>
      </c>
      <c r="E66" s="33">
        <v>134.55999800000001</v>
      </c>
      <c r="F66" s="33">
        <v>130.300003</v>
      </c>
      <c r="G66" s="33">
        <v>132.229996</v>
      </c>
      <c r="H66" s="34">
        <v>77852100</v>
      </c>
    </row>
  </sheetData>
  <mergeCells count="17">
    <mergeCell ref="R16:S16"/>
    <mergeCell ref="A1:B3"/>
    <mergeCell ref="L9:M9"/>
    <mergeCell ref="O9:P9"/>
    <mergeCell ref="R9:S9"/>
    <mergeCell ref="L8:S8"/>
    <mergeCell ref="N9:N18"/>
    <mergeCell ref="Q9:Q18"/>
    <mergeCell ref="L10:M10"/>
    <mergeCell ref="L16:M16"/>
    <mergeCell ref="L13:M13"/>
    <mergeCell ref="O10:P10"/>
    <mergeCell ref="C5:H5"/>
    <mergeCell ref="O13:P13"/>
    <mergeCell ref="O16:P16"/>
    <mergeCell ref="R10:S10"/>
    <mergeCell ref="R13:S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2AEE-9538-C645-A229-23820DDAB4A0}">
  <dimension ref="A1:S66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.33203125" style="35" customWidth="1"/>
    <col min="2" max="2" width="10.83203125" style="35"/>
    <col min="9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4" style="35" bestFit="1" customWidth="1"/>
    <col min="14" max="14" width="10.83203125" style="35"/>
    <col min="15" max="15" width="41.83203125" style="35" bestFit="1" customWidth="1"/>
    <col min="16" max="16" width="14" style="35" bestFit="1" customWidth="1"/>
    <col min="17" max="17" width="10.83203125" style="35"/>
    <col min="18" max="18" width="41.83203125" style="35" bestFit="1" customWidth="1"/>
    <col min="19" max="19" width="15" style="35" bestFit="1" customWidth="1"/>
    <col min="20" max="16384" width="10.83203125" style="35"/>
  </cols>
  <sheetData>
    <row r="1" spans="1:19" ht="16" customHeight="1" x14ac:dyDescent="0.2">
      <c r="A1" s="66" t="s">
        <v>26</v>
      </c>
      <c r="B1" s="67"/>
      <c r="C1" s="35"/>
      <c r="D1" s="35"/>
      <c r="E1" s="35"/>
      <c r="F1" s="35"/>
      <c r="G1" s="35"/>
      <c r="H1" s="35"/>
    </row>
    <row r="2" spans="1:19" ht="16" customHeight="1" x14ac:dyDescent="0.2">
      <c r="A2" s="67"/>
      <c r="B2" s="67"/>
      <c r="C2" s="35"/>
      <c r="D2" s="35"/>
      <c r="E2" s="35"/>
      <c r="F2" s="35"/>
      <c r="G2" s="35"/>
      <c r="H2" s="35"/>
    </row>
    <row r="3" spans="1:19" ht="16" customHeight="1" x14ac:dyDescent="0.2">
      <c r="A3" s="67"/>
      <c r="B3" s="67"/>
      <c r="C3" s="35"/>
      <c r="D3" s="35"/>
      <c r="E3" s="35"/>
      <c r="F3" s="35"/>
      <c r="G3" s="35"/>
      <c r="H3" s="35"/>
    </row>
    <row r="4" spans="1:19" ht="17" thickBot="1" x14ac:dyDescent="0.25">
      <c r="C4" s="35"/>
      <c r="D4" s="35"/>
      <c r="E4" s="35"/>
      <c r="F4" s="35"/>
      <c r="G4" s="35"/>
      <c r="H4" s="35"/>
    </row>
    <row r="5" spans="1:19" ht="17" thickBot="1" x14ac:dyDescent="0.25">
      <c r="C5" s="63" t="s">
        <v>22</v>
      </c>
      <c r="D5" s="64"/>
      <c r="E5" s="64"/>
      <c r="F5" s="64"/>
      <c r="G5" s="64"/>
      <c r="H5" s="65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274.88000499999998</v>
      </c>
      <c r="E7" s="23">
        <v>275</v>
      </c>
      <c r="F7" s="23">
        <v>269.51998900000001</v>
      </c>
      <c r="G7" s="23">
        <v>273.77999899999998</v>
      </c>
      <c r="H7" s="46">
        <v>34531100</v>
      </c>
      <c r="J7" s="38" t="s">
        <v>6</v>
      </c>
      <c r="K7" s="39">
        <f>STDEV(G7:G66)</f>
        <v>13.757650473208347</v>
      </c>
    </row>
    <row r="8" spans="1:19" ht="17" thickBot="1" x14ac:dyDescent="0.25">
      <c r="C8" s="30">
        <v>45005</v>
      </c>
      <c r="D8" s="22">
        <v>276.98001099999999</v>
      </c>
      <c r="E8" s="22">
        <v>277.48001099999999</v>
      </c>
      <c r="F8" s="22">
        <v>269.85000600000001</v>
      </c>
      <c r="G8" s="22">
        <v>272.23001099999999</v>
      </c>
      <c r="H8" s="31">
        <v>43466600</v>
      </c>
      <c r="L8" s="52" t="s">
        <v>18</v>
      </c>
      <c r="M8" s="53"/>
      <c r="N8" s="53"/>
      <c r="O8" s="53"/>
      <c r="P8" s="53"/>
      <c r="Q8" s="53"/>
      <c r="R8" s="53"/>
      <c r="S8" s="54"/>
    </row>
    <row r="9" spans="1:19" x14ac:dyDescent="0.2">
      <c r="C9" s="30">
        <v>45002</v>
      </c>
      <c r="D9" s="22">
        <v>278.26001000000002</v>
      </c>
      <c r="E9" s="22">
        <v>283.32998700000002</v>
      </c>
      <c r="F9" s="22">
        <v>276.32000699999998</v>
      </c>
      <c r="G9" s="22">
        <v>279.42999300000002</v>
      </c>
      <c r="H9" s="31">
        <v>69492200</v>
      </c>
      <c r="L9" s="50" t="s">
        <v>15</v>
      </c>
      <c r="M9" s="51"/>
      <c r="N9" s="55"/>
      <c r="O9" s="50" t="s">
        <v>17</v>
      </c>
      <c r="P9" s="51"/>
      <c r="Q9" s="58"/>
      <c r="R9" s="50" t="s">
        <v>16</v>
      </c>
      <c r="S9" s="51"/>
    </row>
    <row r="10" spans="1:19" x14ac:dyDescent="0.2">
      <c r="C10" s="30">
        <v>45001</v>
      </c>
      <c r="D10" s="22">
        <v>265.209991</v>
      </c>
      <c r="E10" s="22">
        <v>276.55999800000001</v>
      </c>
      <c r="F10" s="22">
        <v>263.27999899999998</v>
      </c>
      <c r="G10" s="22">
        <v>276.20001200000002</v>
      </c>
      <c r="H10" s="31">
        <v>54768800</v>
      </c>
      <c r="L10" s="61"/>
      <c r="M10" s="62"/>
      <c r="N10" s="56"/>
      <c r="O10" s="61"/>
      <c r="P10" s="62"/>
      <c r="Q10" s="59"/>
      <c r="R10" s="61"/>
      <c r="S10" s="62"/>
    </row>
    <row r="11" spans="1:19" x14ac:dyDescent="0.2">
      <c r="C11" s="30">
        <v>45000</v>
      </c>
      <c r="D11" s="22">
        <v>259.98001099999999</v>
      </c>
      <c r="E11" s="22">
        <v>266.48001099999999</v>
      </c>
      <c r="F11" s="22">
        <v>259.209991</v>
      </c>
      <c r="G11" s="22">
        <v>265.44000199999999</v>
      </c>
      <c r="H11" s="31">
        <v>46028000</v>
      </c>
      <c r="L11" s="4" t="s">
        <v>7</v>
      </c>
      <c r="M11" s="5">
        <v>0.03</v>
      </c>
      <c r="N11" s="56"/>
      <c r="O11" s="4" t="s">
        <v>7</v>
      </c>
      <c r="P11" s="5">
        <v>0.03</v>
      </c>
      <c r="Q11" s="59"/>
      <c r="R11" s="4" t="s">
        <v>7</v>
      </c>
      <c r="S11" s="5">
        <v>0.03</v>
      </c>
    </row>
    <row r="12" spans="1:19" x14ac:dyDescent="0.2">
      <c r="C12" s="30">
        <v>44999</v>
      </c>
      <c r="D12" s="22">
        <v>256.75</v>
      </c>
      <c r="E12" s="22">
        <v>261.07000699999998</v>
      </c>
      <c r="F12" s="22">
        <v>255.86000100000001</v>
      </c>
      <c r="G12" s="22">
        <v>260.790009</v>
      </c>
      <c r="H12" s="31">
        <v>33620300</v>
      </c>
      <c r="L12" s="7" t="s">
        <v>8</v>
      </c>
      <c r="M12" s="9">
        <f>(('0-1. critical z-values'!$F$7)^2) * ($K$7/M11)^2</f>
        <v>568984.64617409196</v>
      </c>
      <c r="N12" s="56"/>
      <c r="O12" s="7" t="s">
        <v>8</v>
      </c>
      <c r="P12" s="9">
        <f>(('0-1. critical z-values'!$F$8)^2) * ($K$7/P11)^2</f>
        <v>807871.36668473214</v>
      </c>
      <c r="Q12" s="59"/>
      <c r="R12" s="7" t="s">
        <v>8</v>
      </c>
      <c r="S12" s="9">
        <f>(('0-1. critical z-values'!$F$9)^2) * ($K$7/S11)^2</f>
        <v>1395340.4774258002</v>
      </c>
    </row>
    <row r="13" spans="1:19" x14ac:dyDescent="0.2">
      <c r="C13" s="30">
        <v>44998</v>
      </c>
      <c r="D13" s="22">
        <v>247.39999399999999</v>
      </c>
      <c r="E13" s="22">
        <v>257.91000400000001</v>
      </c>
      <c r="F13" s="22">
        <v>245.729996</v>
      </c>
      <c r="G13" s="22">
        <v>253.91999799999999</v>
      </c>
      <c r="H13" s="31">
        <v>33339700</v>
      </c>
      <c r="L13" s="61"/>
      <c r="M13" s="62"/>
      <c r="N13" s="56"/>
      <c r="O13" s="61"/>
      <c r="P13" s="62"/>
      <c r="Q13" s="59"/>
      <c r="R13" s="61"/>
      <c r="S13" s="62"/>
    </row>
    <row r="14" spans="1:19" x14ac:dyDescent="0.2">
      <c r="C14" s="30">
        <v>44995</v>
      </c>
      <c r="D14" s="22">
        <v>251.08000200000001</v>
      </c>
      <c r="E14" s="22">
        <v>252.78999300000001</v>
      </c>
      <c r="F14" s="22">
        <v>247.60000600000001</v>
      </c>
      <c r="G14" s="22">
        <v>248.58999600000001</v>
      </c>
      <c r="H14" s="31">
        <v>28321800</v>
      </c>
      <c r="L14" s="4" t="s">
        <v>7</v>
      </c>
      <c r="M14" s="5">
        <v>0.02</v>
      </c>
      <c r="N14" s="56"/>
      <c r="O14" s="4" t="s">
        <v>7</v>
      </c>
      <c r="P14" s="5">
        <v>0.02</v>
      </c>
      <c r="Q14" s="59"/>
      <c r="R14" s="4" t="s">
        <v>7</v>
      </c>
      <c r="S14" s="5">
        <v>0.02</v>
      </c>
    </row>
    <row r="15" spans="1:19" x14ac:dyDescent="0.2">
      <c r="C15" s="30">
        <v>44994</v>
      </c>
      <c r="D15" s="22">
        <v>255.820007</v>
      </c>
      <c r="E15" s="22">
        <v>259.55999800000001</v>
      </c>
      <c r="F15" s="22">
        <v>251.58000200000001</v>
      </c>
      <c r="G15" s="22">
        <v>252.320007</v>
      </c>
      <c r="H15" s="31">
        <v>26653400</v>
      </c>
      <c r="L15" s="7" t="s">
        <v>8</v>
      </c>
      <c r="M15" s="9">
        <f>(('0-1. critical z-values'!$F$7)^2) * ($K$7/M14)^2</f>
        <v>1280215.4538917064</v>
      </c>
      <c r="N15" s="56"/>
      <c r="O15" s="7" t="s">
        <v>8</v>
      </c>
      <c r="P15" s="9">
        <f>(('0-1. critical z-values'!$F$8)^2) * ($K$7/P14)^2</f>
        <v>1817710.5750406468</v>
      </c>
      <c r="Q15" s="59"/>
      <c r="R15" s="7" t="s">
        <v>8</v>
      </c>
      <c r="S15" s="9">
        <f>(('0-1. critical z-values'!$F$9)^2) * ($K$7/S14)^2</f>
        <v>3139516.0742080496</v>
      </c>
    </row>
    <row r="16" spans="1:19" x14ac:dyDescent="0.2">
      <c r="C16" s="30">
        <v>44993</v>
      </c>
      <c r="D16" s="22">
        <v>254.03999300000001</v>
      </c>
      <c r="E16" s="22">
        <v>254.53999300000001</v>
      </c>
      <c r="F16" s="22">
        <v>250.80999800000001</v>
      </c>
      <c r="G16" s="22">
        <v>253.699997</v>
      </c>
      <c r="H16" s="31">
        <v>17340200</v>
      </c>
      <c r="L16" s="61"/>
      <c r="M16" s="62"/>
      <c r="N16" s="56"/>
      <c r="O16" s="61"/>
      <c r="P16" s="62"/>
      <c r="Q16" s="59"/>
      <c r="R16" s="61"/>
      <c r="S16" s="62"/>
    </row>
    <row r="17" spans="3:19" x14ac:dyDescent="0.2">
      <c r="C17" s="30">
        <v>44992</v>
      </c>
      <c r="D17" s="22">
        <v>256.29998799999998</v>
      </c>
      <c r="E17" s="22">
        <v>257.69000199999999</v>
      </c>
      <c r="F17" s="22">
        <v>253.38999899999999</v>
      </c>
      <c r="G17" s="22">
        <v>254.14999399999999</v>
      </c>
      <c r="H17" s="31">
        <v>21473200</v>
      </c>
      <c r="L17" s="4" t="s">
        <v>7</v>
      </c>
      <c r="M17" s="5">
        <v>0.01</v>
      </c>
      <c r="N17" s="56"/>
      <c r="O17" s="4" t="s">
        <v>7</v>
      </c>
      <c r="P17" s="5">
        <v>0.01</v>
      </c>
      <c r="Q17" s="59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256.42999300000002</v>
      </c>
      <c r="E18" s="22">
        <v>260.11999500000002</v>
      </c>
      <c r="F18" s="22">
        <v>255.979996</v>
      </c>
      <c r="G18" s="22">
        <v>256.86999500000002</v>
      </c>
      <c r="H18" s="31">
        <v>24109800</v>
      </c>
      <c r="L18" s="8" t="s">
        <v>8</v>
      </c>
      <c r="M18" s="10">
        <f>(('0-1. critical z-values'!$F$7)^2) * ($K$7/M17)^2</f>
        <v>5120861.8155668257</v>
      </c>
      <c r="N18" s="57"/>
      <c r="O18" s="8" t="s">
        <v>8</v>
      </c>
      <c r="P18" s="10">
        <f>(('0-1. critical z-values'!$F$8)^2) * ($K$7/P17)^2</f>
        <v>7270842.3001625873</v>
      </c>
      <c r="Q18" s="60"/>
      <c r="R18" s="8" t="s">
        <v>8</v>
      </c>
      <c r="S18" s="10">
        <f>(('0-1. critical z-values'!$F$9)^2) * ($K$7/S17)^2</f>
        <v>12558064.296832198</v>
      </c>
    </row>
    <row r="19" spans="3:19" x14ac:dyDescent="0.2">
      <c r="C19" s="30">
        <v>44988</v>
      </c>
      <c r="D19" s="22">
        <v>252.19000199999999</v>
      </c>
      <c r="E19" s="22">
        <v>255.61999499999999</v>
      </c>
      <c r="F19" s="22">
        <v>251.38999899999999</v>
      </c>
      <c r="G19" s="22">
        <v>255.28999300000001</v>
      </c>
      <c r="H19" s="31">
        <v>30741300</v>
      </c>
    </row>
    <row r="20" spans="3:19" x14ac:dyDescent="0.2">
      <c r="C20" s="30">
        <v>44987</v>
      </c>
      <c r="D20" s="22">
        <v>246.550003</v>
      </c>
      <c r="E20" s="22">
        <v>251.39999399999999</v>
      </c>
      <c r="F20" s="22">
        <v>245.61000100000001</v>
      </c>
      <c r="G20" s="22">
        <v>251.11000100000001</v>
      </c>
      <c r="H20" s="31">
        <v>24808200</v>
      </c>
    </row>
    <row r="21" spans="3:19" x14ac:dyDescent="0.2">
      <c r="C21" s="30">
        <v>44986</v>
      </c>
      <c r="D21" s="22">
        <v>250.759995</v>
      </c>
      <c r="E21" s="22">
        <v>250.929993</v>
      </c>
      <c r="F21" s="22">
        <v>245.78999300000001</v>
      </c>
      <c r="G21" s="22">
        <v>246.270004</v>
      </c>
      <c r="H21" s="31">
        <v>27565300</v>
      </c>
    </row>
    <row r="22" spans="3:19" x14ac:dyDescent="0.2">
      <c r="C22" s="30">
        <v>44985</v>
      </c>
      <c r="D22" s="22">
        <v>249.070007</v>
      </c>
      <c r="E22" s="22">
        <v>251.490005</v>
      </c>
      <c r="F22" s="22">
        <v>248.729996</v>
      </c>
      <c r="G22" s="22">
        <v>249.41999799999999</v>
      </c>
      <c r="H22" s="31">
        <v>22491000</v>
      </c>
    </row>
    <row r="23" spans="3:19" x14ac:dyDescent="0.2">
      <c r="C23" s="30">
        <v>44984</v>
      </c>
      <c r="D23" s="22">
        <v>252.46000699999999</v>
      </c>
      <c r="E23" s="22">
        <v>252.820007</v>
      </c>
      <c r="F23" s="22">
        <v>249.38999899999999</v>
      </c>
      <c r="G23" s="22">
        <v>250.16000399999999</v>
      </c>
      <c r="H23" s="31">
        <v>21190000</v>
      </c>
    </row>
    <row r="24" spans="3:19" x14ac:dyDescent="0.2">
      <c r="C24" s="30">
        <v>44981</v>
      </c>
      <c r="D24" s="22">
        <v>249.96000699999999</v>
      </c>
      <c r="E24" s="22">
        <v>251</v>
      </c>
      <c r="F24" s="22">
        <v>248.10000600000001</v>
      </c>
      <c r="G24" s="22">
        <v>249.220001</v>
      </c>
      <c r="H24" s="31">
        <v>24990900</v>
      </c>
    </row>
    <row r="25" spans="3:19" x14ac:dyDescent="0.2">
      <c r="C25" s="30">
        <v>44980</v>
      </c>
      <c r="D25" s="22">
        <v>255.55999800000001</v>
      </c>
      <c r="E25" s="22">
        <v>256.83999599999999</v>
      </c>
      <c r="F25" s="22">
        <v>250.479996</v>
      </c>
      <c r="G25" s="22">
        <v>254.770004</v>
      </c>
      <c r="H25" s="31">
        <v>29219100</v>
      </c>
    </row>
    <row r="26" spans="3:19" x14ac:dyDescent="0.2">
      <c r="C26" s="30">
        <v>44979</v>
      </c>
      <c r="D26" s="22">
        <v>254.08999600000001</v>
      </c>
      <c r="E26" s="22">
        <v>254.33999600000001</v>
      </c>
      <c r="F26" s="22">
        <v>250.33999600000001</v>
      </c>
      <c r="G26" s="22">
        <v>251.509995</v>
      </c>
      <c r="H26" s="31">
        <v>22491100</v>
      </c>
    </row>
    <row r="27" spans="3:19" x14ac:dyDescent="0.2">
      <c r="C27" s="30">
        <v>44978</v>
      </c>
      <c r="D27" s="22">
        <v>254.479996</v>
      </c>
      <c r="E27" s="22">
        <v>255.490005</v>
      </c>
      <c r="F27" s="22">
        <v>251.58999600000001</v>
      </c>
      <c r="G27" s="22">
        <v>252.66999799999999</v>
      </c>
      <c r="H27" s="31">
        <v>28397400</v>
      </c>
    </row>
    <row r="28" spans="3:19" x14ac:dyDescent="0.2">
      <c r="C28" s="30">
        <v>44974</v>
      </c>
      <c r="D28" s="22">
        <v>259.39001500000001</v>
      </c>
      <c r="E28" s="22">
        <v>260.08999599999999</v>
      </c>
      <c r="F28" s="22">
        <v>256</v>
      </c>
      <c r="G28" s="22">
        <v>258.05999800000001</v>
      </c>
      <c r="H28" s="31">
        <v>30000100</v>
      </c>
    </row>
    <row r="29" spans="3:19" x14ac:dyDescent="0.2">
      <c r="C29" s="30">
        <v>44973</v>
      </c>
      <c r="D29" s="22">
        <v>264.01998900000001</v>
      </c>
      <c r="E29" s="22">
        <v>266.73998999999998</v>
      </c>
      <c r="F29" s="22">
        <v>261.89999399999999</v>
      </c>
      <c r="G29" s="22">
        <v>262.14999399999999</v>
      </c>
      <c r="H29" s="31">
        <v>29603600</v>
      </c>
    </row>
    <row r="30" spans="3:19" x14ac:dyDescent="0.2">
      <c r="C30" s="30">
        <v>44972</v>
      </c>
      <c r="D30" s="22">
        <v>268.32000699999998</v>
      </c>
      <c r="E30" s="22">
        <v>270.73001099999999</v>
      </c>
      <c r="F30" s="22">
        <v>266.17999300000002</v>
      </c>
      <c r="G30" s="22">
        <v>269.32000699999998</v>
      </c>
      <c r="H30" s="31">
        <v>28922400</v>
      </c>
    </row>
    <row r="31" spans="3:19" x14ac:dyDescent="0.2">
      <c r="C31" s="30">
        <v>44971</v>
      </c>
      <c r="D31" s="22">
        <v>272.67001299999998</v>
      </c>
      <c r="E31" s="22">
        <v>274.97000100000002</v>
      </c>
      <c r="F31" s="22">
        <v>269.27999899999998</v>
      </c>
      <c r="G31" s="22">
        <v>272.17001299999998</v>
      </c>
      <c r="H31" s="31">
        <v>37047900</v>
      </c>
    </row>
    <row r="32" spans="3:19" x14ac:dyDescent="0.2">
      <c r="C32" s="30">
        <v>44970</v>
      </c>
      <c r="D32" s="22">
        <v>267.64001500000001</v>
      </c>
      <c r="E32" s="22">
        <v>274.60000600000001</v>
      </c>
      <c r="F32" s="22">
        <v>267.14999399999999</v>
      </c>
      <c r="G32" s="22">
        <v>271.32000699999998</v>
      </c>
      <c r="H32" s="31">
        <v>44630900</v>
      </c>
    </row>
    <row r="33" spans="3:8" x14ac:dyDescent="0.2">
      <c r="C33" s="30">
        <v>44967</v>
      </c>
      <c r="D33" s="22">
        <v>261.52999899999998</v>
      </c>
      <c r="E33" s="22">
        <v>264.08999599999999</v>
      </c>
      <c r="F33" s="22">
        <v>260.66000400000001</v>
      </c>
      <c r="G33" s="22">
        <v>263.10000600000001</v>
      </c>
      <c r="H33" s="31">
        <v>25818500</v>
      </c>
    </row>
    <row r="34" spans="3:8" x14ac:dyDescent="0.2">
      <c r="C34" s="30">
        <v>44966</v>
      </c>
      <c r="D34" s="22">
        <v>273.79998799999998</v>
      </c>
      <c r="E34" s="22">
        <v>273.98001099999999</v>
      </c>
      <c r="F34" s="22">
        <v>262.79998799999998</v>
      </c>
      <c r="G34" s="22">
        <v>263.61999500000002</v>
      </c>
      <c r="H34" s="31">
        <v>42375100</v>
      </c>
    </row>
    <row r="35" spans="3:8" x14ac:dyDescent="0.2">
      <c r="C35" s="30">
        <v>44965</v>
      </c>
      <c r="D35" s="22">
        <v>273.20001200000002</v>
      </c>
      <c r="E35" s="22">
        <v>276.76001000000002</v>
      </c>
      <c r="F35" s="22">
        <v>266.209991</v>
      </c>
      <c r="G35" s="22">
        <v>266.73001099999999</v>
      </c>
      <c r="H35" s="31">
        <v>54686000</v>
      </c>
    </row>
    <row r="36" spans="3:8" x14ac:dyDescent="0.2">
      <c r="C36" s="30">
        <v>44964</v>
      </c>
      <c r="D36" s="22">
        <v>260.52999899999998</v>
      </c>
      <c r="E36" s="22">
        <v>268.76998900000001</v>
      </c>
      <c r="F36" s="22">
        <v>260.07998700000002</v>
      </c>
      <c r="G36" s="22">
        <v>267.55999800000001</v>
      </c>
      <c r="H36" s="31">
        <v>50841400</v>
      </c>
    </row>
    <row r="37" spans="3:8" x14ac:dyDescent="0.2">
      <c r="C37" s="30">
        <v>44963</v>
      </c>
      <c r="D37" s="22">
        <v>257.44000199999999</v>
      </c>
      <c r="E37" s="22">
        <v>258.29998799999998</v>
      </c>
      <c r="F37" s="22">
        <v>254.779999</v>
      </c>
      <c r="G37" s="22">
        <v>256.76998900000001</v>
      </c>
      <c r="H37" s="31">
        <v>22518000</v>
      </c>
    </row>
    <row r="38" spans="3:8" x14ac:dyDescent="0.2">
      <c r="C38" s="30">
        <v>44960</v>
      </c>
      <c r="D38" s="22">
        <v>259.540009</v>
      </c>
      <c r="E38" s="22">
        <v>264.20001200000002</v>
      </c>
      <c r="F38" s="22">
        <v>257.10000600000001</v>
      </c>
      <c r="G38" s="22">
        <v>258.35000600000001</v>
      </c>
      <c r="H38" s="31">
        <v>29077300</v>
      </c>
    </row>
    <row r="39" spans="3:8" x14ac:dyDescent="0.2">
      <c r="C39" s="30">
        <v>44959</v>
      </c>
      <c r="D39" s="22">
        <v>258.82000699999998</v>
      </c>
      <c r="E39" s="22">
        <v>264.69000199999999</v>
      </c>
      <c r="F39" s="22">
        <v>257.25</v>
      </c>
      <c r="G39" s="22">
        <v>264.60000600000001</v>
      </c>
      <c r="H39" s="31">
        <v>39940400</v>
      </c>
    </row>
    <row r="40" spans="3:8" x14ac:dyDescent="0.2">
      <c r="C40" s="30">
        <v>44958</v>
      </c>
      <c r="D40" s="22">
        <v>248</v>
      </c>
      <c r="E40" s="22">
        <v>255.179993</v>
      </c>
      <c r="F40" s="22">
        <v>245.470001</v>
      </c>
      <c r="G40" s="22">
        <v>252.75</v>
      </c>
      <c r="H40" s="31">
        <v>31259900</v>
      </c>
    </row>
    <row r="41" spans="3:8" x14ac:dyDescent="0.2">
      <c r="C41" s="30">
        <v>44957</v>
      </c>
      <c r="D41" s="22">
        <v>243.449997</v>
      </c>
      <c r="E41" s="22">
        <v>247.949997</v>
      </c>
      <c r="F41" s="22">
        <v>242.949997</v>
      </c>
      <c r="G41" s="22">
        <v>247.80999800000001</v>
      </c>
      <c r="H41" s="31">
        <v>26541100</v>
      </c>
    </row>
    <row r="42" spans="3:8" x14ac:dyDescent="0.2">
      <c r="C42" s="30">
        <v>44956</v>
      </c>
      <c r="D42" s="22">
        <v>244.509995</v>
      </c>
      <c r="E42" s="22">
        <v>245.60000600000001</v>
      </c>
      <c r="F42" s="22">
        <v>242.199997</v>
      </c>
      <c r="G42" s="22">
        <v>242.71000699999999</v>
      </c>
      <c r="H42" s="31">
        <v>25867400</v>
      </c>
    </row>
    <row r="43" spans="3:8" x14ac:dyDescent="0.2">
      <c r="C43" s="30">
        <v>44953</v>
      </c>
      <c r="D43" s="22">
        <v>248.990005</v>
      </c>
      <c r="E43" s="22">
        <v>249.83000200000001</v>
      </c>
      <c r="F43" s="22">
        <v>246.83000200000001</v>
      </c>
      <c r="G43" s="22">
        <v>248.16000399999999</v>
      </c>
      <c r="H43" s="31">
        <v>26498900</v>
      </c>
    </row>
    <row r="44" spans="3:8" x14ac:dyDescent="0.2">
      <c r="C44" s="30">
        <v>44952</v>
      </c>
      <c r="D44" s="22">
        <v>243.64999399999999</v>
      </c>
      <c r="E44" s="22">
        <v>248.30999800000001</v>
      </c>
      <c r="F44" s="22">
        <v>242</v>
      </c>
      <c r="G44" s="22">
        <v>248</v>
      </c>
      <c r="H44" s="31">
        <v>33454500</v>
      </c>
    </row>
    <row r="45" spans="3:8" x14ac:dyDescent="0.2">
      <c r="C45" s="30">
        <v>44951</v>
      </c>
      <c r="D45" s="22">
        <v>234.479996</v>
      </c>
      <c r="E45" s="22">
        <v>243.300003</v>
      </c>
      <c r="F45" s="22">
        <v>230.89999399999999</v>
      </c>
      <c r="G45" s="22">
        <v>240.61000100000001</v>
      </c>
      <c r="H45" s="31">
        <v>66526600</v>
      </c>
    </row>
    <row r="46" spans="3:8" x14ac:dyDescent="0.2">
      <c r="C46" s="30">
        <v>44950</v>
      </c>
      <c r="D46" s="22">
        <v>242.5</v>
      </c>
      <c r="E46" s="22">
        <v>243.949997</v>
      </c>
      <c r="F46" s="22">
        <v>240.44000199999999</v>
      </c>
      <c r="G46" s="22">
        <v>242.03999300000001</v>
      </c>
      <c r="H46" s="31">
        <v>40234400</v>
      </c>
    </row>
    <row r="47" spans="3:8" x14ac:dyDescent="0.2">
      <c r="C47" s="30">
        <v>44949</v>
      </c>
      <c r="D47" s="22">
        <v>241.10000600000001</v>
      </c>
      <c r="E47" s="22">
        <v>245.16999799999999</v>
      </c>
      <c r="F47" s="22">
        <v>239.64999399999999</v>
      </c>
      <c r="G47" s="22">
        <v>242.58000200000001</v>
      </c>
      <c r="H47" s="31">
        <v>31934000</v>
      </c>
    </row>
    <row r="48" spans="3:8" x14ac:dyDescent="0.2">
      <c r="C48" s="30">
        <v>44946</v>
      </c>
      <c r="D48" s="22">
        <v>234.86000100000001</v>
      </c>
      <c r="E48" s="22">
        <v>240.740005</v>
      </c>
      <c r="F48" s="22">
        <v>234.509995</v>
      </c>
      <c r="G48" s="22">
        <v>240.220001</v>
      </c>
      <c r="H48" s="31">
        <v>35389800</v>
      </c>
    </row>
    <row r="49" spans="3:8" x14ac:dyDescent="0.2">
      <c r="C49" s="30">
        <v>44945</v>
      </c>
      <c r="D49" s="22">
        <v>233.779999</v>
      </c>
      <c r="E49" s="22">
        <v>235.520004</v>
      </c>
      <c r="F49" s="22">
        <v>230.679993</v>
      </c>
      <c r="G49" s="22">
        <v>231.929993</v>
      </c>
      <c r="H49" s="31">
        <v>28623000</v>
      </c>
    </row>
    <row r="50" spans="3:8" x14ac:dyDescent="0.2">
      <c r="C50" s="30">
        <v>44944</v>
      </c>
      <c r="D50" s="22">
        <v>241.570007</v>
      </c>
      <c r="E50" s="22">
        <v>242.38000500000001</v>
      </c>
      <c r="F50" s="22">
        <v>235.520004</v>
      </c>
      <c r="G50" s="22">
        <v>235.80999800000001</v>
      </c>
      <c r="H50" s="31">
        <v>30028700</v>
      </c>
    </row>
    <row r="51" spans="3:8" x14ac:dyDescent="0.2">
      <c r="C51" s="30">
        <v>44943</v>
      </c>
      <c r="D51" s="22">
        <v>237.970001</v>
      </c>
      <c r="E51" s="22">
        <v>240.91000399999999</v>
      </c>
      <c r="F51" s="22">
        <v>237.08999600000001</v>
      </c>
      <c r="G51" s="22">
        <v>240.35000600000001</v>
      </c>
      <c r="H51" s="31">
        <v>29831300</v>
      </c>
    </row>
    <row r="52" spans="3:8" x14ac:dyDescent="0.2">
      <c r="C52" s="30">
        <v>44939</v>
      </c>
      <c r="D52" s="22">
        <v>237</v>
      </c>
      <c r="E52" s="22">
        <v>239.36999499999999</v>
      </c>
      <c r="F52" s="22">
        <v>234.91999799999999</v>
      </c>
      <c r="G52" s="22">
        <v>239.229996</v>
      </c>
      <c r="H52" s="31">
        <v>21333300</v>
      </c>
    </row>
    <row r="53" spans="3:8" x14ac:dyDescent="0.2">
      <c r="C53" s="30">
        <v>44938</v>
      </c>
      <c r="D53" s="22">
        <v>235.259995</v>
      </c>
      <c r="E53" s="22">
        <v>239.89999399999999</v>
      </c>
      <c r="F53" s="22">
        <v>233.55999800000001</v>
      </c>
      <c r="G53" s="22">
        <v>238.509995</v>
      </c>
      <c r="H53" s="31">
        <v>27269500</v>
      </c>
    </row>
    <row r="54" spans="3:8" x14ac:dyDescent="0.2">
      <c r="C54" s="30">
        <v>44937</v>
      </c>
      <c r="D54" s="22">
        <v>231.28999300000001</v>
      </c>
      <c r="E54" s="22">
        <v>235.949997</v>
      </c>
      <c r="F54" s="22">
        <v>231.11000100000001</v>
      </c>
      <c r="G54" s="22">
        <v>235.770004</v>
      </c>
      <c r="H54" s="31">
        <v>28669300</v>
      </c>
    </row>
    <row r="55" spans="3:8" x14ac:dyDescent="0.2">
      <c r="C55" s="30">
        <v>44936</v>
      </c>
      <c r="D55" s="22">
        <v>227.759995</v>
      </c>
      <c r="E55" s="22">
        <v>231.30999800000001</v>
      </c>
      <c r="F55" s="22">
        <v>227.33000200000001</v>
      </c>
      <c r="G55" s="22">
        <v>228.85000600000001</v>
      </c>
      <c r="H55" s="31">
        <v>27033900</v>
      </c>
    </row>
    <row r="56" spans="3:8" x14ac:dyDescent="0.2">
      <c r="C56" s="30">
        <v>44935</v>
      </c>
      <c r="D56" s="22">
        <v>226.449997</v>
      </c>
      <c r="E56" s="22">
        <v>231.240005</v>
      </c>
      <c r="F56" s="22">
        <v>226.41000399999999</v>
      </c>
      <c r="G56" s="22">
        <v>227.11999499999999</v>
      </c>
      <c r="H56" s="31">
        <v>27369800</v>
      </c>
    </row>
    <row r="57" spans="3:8" x14ac:dyDescent="0.2">
      <c r="C57" s="30">
        <v>44932</v>
      </c>
      <c r="D57" s="22">
        <v>223</v>
      </c>
      <c r="E57" s="22">
        <v>225.759995</v>
      </c>
      <c r="F57" s="22">
        <v>219.35000600000001</v>
      </c>
      <c r="G57" s="22">
        <v>224.929993</v>
      </c>
      <c r="H57" s="31">
        <v>43613600</v>
      </c>
    </row>
    <row r="58" spans="3:8" x14ac:dyDescent="0.2">
      <c r="C58" s="30">
        <v>44931</v>
      </c>
      <c r="D58" s="22">
        <v>227.199997</v>
      </c>
      <c r="E58" s="22">
        <v>227.550003</v>
      </c>
      <c r="F58" s="22">
        <v>221.759995</v>
      </c>
      <c r="G58" s="22">
        <v>222.30999800000001</v>
      </c>
      <c r="H58" s="31">
        <v>39585600</v>
      </c>
    </row>
    <row r="59" spans="3:8" x14ac:dyDescent="0.2">
      <c r="C59" s="30">
        <v>44930</v>
      </c>
      <c r="D59" s="22">
        <v>232.279999</v>
      </c>
      <c r="E59" s="22">
        <v>232.86999499999999</v>
      </c>
      <c r="F59" s="22">
        <v>225.96000699999999</v>
      </c>
      <c r="G59" s="22">
        <v>229.10000600000001</v>
      </c>
      <c r="H59" s="31">
        <v>50623400</v>
      </c>
    </row>
    <row r="60" spans="3:8" x14ac:dyDescent="0.2">
      <c r="C60" s="30">
        <v>44929</v>
      </c>
      <c r="D60" s="22">
        <v>243.08000200000001</v>
      </c>
      <c r="E60" s="22">
        <v>245.75</v>
      </c>
      <c r="F60" s="22">
        <v>237.39999399999999</v>
      </c>
      <c r="G60" s="22">
        <v>239.58000200000001</v>
      </c>
      <c r="H60" s="31">
        <v>25740000</v>
      </c>
    </row>
    <row r="61" spans="3:8" x14ac:dyDescent="0.2">
      <c r="C61" s="30">
        <v>44925</v>
      </c>
      <c r="D61" s="22">
        <v>238.21000699999999</v>
      </c>
      <c r="E61" s="22">
        <v>239.96000699999999</v>
      </c>
      <c r="F61" s="22">
        <v>236.66000399999999</v>
      </c>
      <c r="G61" s="22">
        <v>239.820007</v>
      </c>
      <c r="H61" s="31">
        <v>21938500</v>
      </c>
    </row>
    <row r="62" spans="3:8" x14ac:dyDescent="0.2">
      <c r="C62" s="30">
        <v>44924</v>
      </c>
      <c r="D62" s="22">
        <v>235.64999399999999</v>
      </c>
      <c r="E62" s="22">
        <v>241.91999799999999</v>
      </c>
      <c r="F62" s="22">
        <v>235.64999399999999</v>
      </c>
      <c r="G62" s="22">
        <v>241.009995</v>
      </c>
      <c r="H62" s="31">
        <v>19770700</v>
      </c>
    </row>
    <row r="63" spans="3:8" x14ac:dyDescent="0.2">
      <c r="C63" s="30">
        <v>44923</v>
      </c>
      <c r="D63" s="22">
        <v>236.88999899999999</v>
      </c>
      <c r="E63" s="22">
        <v>239.720001</v>
      </c>
      <c r="F63" s="22">
        <v>234.16999799999999</v>
      </c>
      <c r="G63" s="22">
        <v>234.529999</v>
      </c>
      <c r="H63" s="31">
        <v>17457100</v>
      </c>
    </row>
    <row r="64" spans="3:8" x14ac:dyDescent="0.2">
      <c r="C64" s="30">
        <v>44922</v>
      </c>
      <c r="D64" s="22">
        <v>238.699997</v>
      </c>
      <c r="E64" s="22">
        <v>238.929993</v>
      </c>
      <c r="F64" s="22">
        <v>235.83000200000001</v>
      </c>
      <c r="G64" s="22">
        <v>236.96000699999999</v>
      </c>
      <c r="H64" s="31">
        <v>16688600</v>
      </c>
    </row>
    <row r="65" spans="3:8" x14ac:dyDescent="0.2">
      <c r="C65" s="30">
        <v>44918</v>
      </c>
      <c r="D65" s="22">
        <v>236.11000100000001</v>
      </c>
      <c r="E65" s="22">
        <v>238.86999499999999</v>
      </c>
      <c r="F65" s="22">
        <v>233.94000199999999</v>
      </c>
      <c r="G65" s="22">
        <v>238.729996</v>
      </c>
      <c r="H65" s="31">
        <v>21207000</v>
      </c>
    </row>
    <row r="66" spans="3:8" ht="17" thickBot="1" x14ac:dyDescent="0.25">
      <c r="C66" s="32">
        <v>44917</v>
      </c>
      <c r="D66" s="33">
        <v>241.259995</v>
      </c>
      <c r="E66" s="33">
        <v>241.990005</v>
      </c>
      <c r="F66" s="33">
        <v>233.86999499999999</v>
      </c>
      <c r="G66" s="33">
        <v>238.19000199999999</v>
      </c>
      <c r="H66" s="34">
        <v>28651700</v>
      </c>
    </row>
  </sheetData>
  <mergeCells count="17">
    <mergeCell ref="Q9:Q18"/>
    <mergeCell ref="C5:H5"/>
    <mergeCell ref="L16:M16"/>
    <mergeCell ref="O16:P16"/>
    <mergeCell ref="R16:S16"/>
    <mergeCell ref="A1:B3"/>
    <mergeCell ref="R9:S9"/>
    <mergeCell ref="L10:M10"/>
    <mergeCell ref="O10:P10"/>
    <mergeCell ref="R10:S10"/>
    <mergeCell ref="L13:M13"/>
    <mergeCell ref="O13:P13"/>
    <mergeCell ref="R13:S13"/>
    <mergeCell ref="L8:S8"/>
    <mergeCell ref="L9:M9"/>
    <mergeCell ref="N9:N18"/>
    <mergeCell ref="O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85E7-AF80-D94D-92A8-55224C8D8CCC}">
  <dimension ref="A1:S66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.33203125" style="35" customWidth="1"/>
    <col min="2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2.33203125" style="35" bestFit="1" customWidth="1"/>
    <col min="14" max="14" width="10.83203125" style="35"/>
    <col min="15" max="15" width="41.83203125" style="35" bestFit="1" customWidth="1"/>
    <col min="16" max="16" width="14" style="35" bestFit="1" customWidth="1"/>
    <col min="17" max="17" width="10.83203125" style="35"/>
    <col min="18" max="18" width="41.83203125" style="35" bestFit="1" customWidth="1"/>
    <col min="19" max="19" width="14" style="35" bestFit="1" customWidth="1"/>
    <col min="20" max="16384" width="10.83203125" style="35"/>
  </cols>
  <sheetData>
    <row r="1" spans="1:19" ht="16" customHeight="1" x14ac:dyDescent="0.2">
      <c r="A1" s="66" t="s">
        <v>26</v>
      </c>
      <c r="B1" s="67"/>
    </row>
    <row r="2" spans="1:19" ht="16" customHeight="1" x14ac:dyDescent="0.2">
      <c r="A2" s="67"/>
      <c r="B2" s="67"/>
    </row>
    <row r="3" spans="1:19" ht="16" customHeight="1" x14ac:dyDescent="0.2">
      <c r="A3" s="67"/>
      <c r="B3" s="67"/>
    </row>
    <row r="4" spans="1:19" ht="17" thickBot="1" x14ac:dyDescent="0.25"/>
    <row r="5" spans="1:19" ht="17" thickBot="1" x14ac:dyDescent="0.25">
      <c r="C5" s="63" t="s">
        <v>23</v>
      </c>
      <c r="D5" s="64"/>
      <c r="E5" s="64"/>
      <c r="F5" s="64"/>
      <c r="G5" s="64"/>
      <c r="H5" s="65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101.980003</v>
      </c>
      <c r="E7" s="23">
        <v>105.959999</v>
      </c>
      <c r="F7" s="23">
        <v>101.860001</v>
      </c>
      <c r="G7" s="23">
        <v>105.839996</v>
      </c>
      <c r="H7" s="46">
        <v>33077400</v>
      </c>
      <c r="J7" s="38" t="s">
        <v>6</v>
      </c>
      <c r="K7" s="39">
        <f>STDEV(G7:G66)</f>
        <v>5.4743184428557994</v>
      </c>
    </row>
    <row r="8" spans="1:19" ht="17" thickBot="1" x14ac:dyDescent="0.25">
      <c r="C8" s="30">
        <v>45005</v>
      </c>
      <c r="D8" s="22">
        <v>101.05999799999999</v>
      </c>
      <c r="E8" s="22">
        <v>102.58000199999999</v>
      </c>
      <c r="F8" s="22">
        <v>100.790001</v>
      </c>
      <c r="G8" s="22">
        <v>101.93</v>
      </c>
      <c r="H8" s="31">
        <v>26033900</v>
      </c>
      <c r="L8" s="52" t="s">
        <v>19</v>
      </c>
      <c r="M8" s="53"/>
      <c r="N8" s="53"/>
      <c r="O8" s="53"/>
      <c r="P8" s="53"/>
      <c r="Q8" s="53"/>
      <c r="R8" s="53"/>
      <c r="S8" s="54"/>
    </row>
    <row r="9" spans="1:19" x14ac:dyDescent="0.2">
      <c r="C9" s="30">
        <v>45002</v>
      </c>
      <c r="D9" s="22">
        <v>100.839996</v>
      </c>
      <c r="E9" s="22">
        <v>103.489998</v>
      </c>
      <c r="F9" s="22">
        <v>100.75</v>
      </c>
      <c r="G9" s="22">
        <v>102.459999</v>
      </c>
      <c r="H9" s="31">
        <v>76109100</v>
      </c>
      <c r="L9" s="50" t="s">
        <v>15</v>
      </c>
      <c r="M9" s="51"/>
      <c r="N9" s="55"/>
      <c r="O9" s="50" t="s">
        <v>17</v>
      </c>
      <c r="P9" s="51"/>
      <c r="Q9" s="58"/>
      <c r="R9" s="50" t="s">
        <v>16</v>
      </c>
      <c r="S9" s="51"/>
    </row>
    <row r="10" spans="1:19" x14ac:dyDescent="0.2">
      <c r="C10" s="30">
        <v>45001</v>
      </c>
      <c r="D10" s="22">
        <v>96.57</v>
      </c>
      <c r="E10" s="22">
        <v>101.970001</v>
      </c>
      <c r="F10" s="22">
        <v>95.870002999999997</v>
      </c>
      <c r="G10" s="22">
        <v>101.07</v>
      </c>
      <c r="H10" s="31">
        <v>54499500</v>
      </c>
      <c r="L10" s="61"/>
      <c r="M10" s="62"/>
      <c r="N10" s="56"/>
      <c r="O10" s="61"/>
      <c r="P10" s="62"/>
      <c r="Q10" s="59"/>
      <c r="R10" s="61"/>
      <c r="S10" s="62"/>
    </row>
    <row r="11" spans="1:19" x14ac:dyDescent="0.2">
      <c r="C11" s="30">
        <v>45000</v>
      </c>
      <c r="D11" s="22">
        <v>93.540001000000004</v>
      </c>
      <c r="E11" s="22">
        <v>97.25</v>
      </c>
      <c r="F11" s="22">
        <v>93.040001000000004</v>
      </c>
      <c r="G11" s="22">
        <v>96.550003000000004</v>
      </c>
      <c r="H11" s="31">
        <v>38367300</v>
      </c>
      <c r="L11" s="4" t="s">
        <v>7</v>
      </c>
      <c r="M11" s="5">
        <v>0.03</v>
      </c>
      <c r="N11" s="56"/>
      <c r="O11" s="4" t="s">
        <v>7</v>
      </c>
      <c r="P11" s="5">
        <v>0.03</v>
      </c>
      <c r="Q11" s="59"/>
      <c r="R11" s="4" t="s">
        <v>7</v>
      </c>
      <c r="S11" s="5">
        <v>0.03</v>
      </c>
    </row>
    <row r="12" spans="1:19" x14ac:dyDescent="0.2">
      <c r="C12" s="30">
        <v>44999</v>
      </c>
      <c r="D12" s="22">
        <v>93.07</v>
      </c>
      <c r="E12" s="22">
        <v>94.830001999999993</v>
      </c>
      <c r="F12" s="22">
        <v>92.779999000000004</v>
      </c>
      <c r="G12" s="22">
        <v>94.25</v>
      </c>
      <c r="H12" s="31">
        <v>32303900</v>
      </c>
      <c r="L12" s="7" t="s">
        <v>8</v>
      </c>
      <c r="M12" s="9">
        <f>(('0-1. critical z-values'!$F$7)^2) * ($K$7/M11)^2</f>
        <v>90089.07294433417</v>
      </c>
      <c r="N12" s="56"/>
      <c r="O12" s="7" t="s">
        <v>8</v>
      </c>
      <c r="P12" s="9">
        <f>(('0-1. critical z-values'!$F$8)^2) * ($K$7/P11)^2</f>
        <v>127912.73538272455</v>
      </c>
      <c r="Q12" s="59"/>
      <c r="R12" s="7" t="s">
        <v>8</v>
      </c>
      <c r="S12" s="9">
        <f>(('0-1. critical z-values'!$F$9)^2) * ($K$7/S11)^2</f>
        <v>220928.50993123831</v>
      </c>
    </row>
    <row r="13" spans="1:19" x14ac:dyDescent="0.2">
      <c r="C13" s="30">
        <v>44998</v>
      </c>
      <c r="D13" s="22">
        <v>90.565002000000007</v>
      </c>
      <c r="E13" s="22">
        <v>93.080001999999993</v>
      </c>
      <c r="F13" s="22">
        <v>89.940002000000007</v>
      </c>
      <c r="G13" s="22">
        <v>91.660004000000001</v>
      </c>
      <c r="H13" s="31">
        <v>31508600</v>
      </c>
      <c r="L13" s="61"/>
      <c r="M13" s="62"/>
      <c r="N13" s="56"/>
      <c r="O13" s="61"/>
      <c r="P13" s="62"/>
      <c r="Q13" s="59"/>
      <c r="R13" s="61"/>
      <c r="S13" s="62"/>
    </row>
    <row r="14" spans="1:19" x14ac:dyDescent="0.2">
      <c r="C14" s="30">
        <v>44995</v>
      </c>
      <c r="D14" s="22">
        <v>92.5</v>
      </c>
      <c r="E14" s="22">
        <v>93.18</v>
      </c>
      <c r="F14" s="22">
        <v>90.800003000000004</v>
      </c>
      <c r="G14" s="22">
        <v>91.010002</v>
      </c>
      <c r="H14" s="31">
        <v>32831700</v>
      </c>
      <c r="L14" s="4" t="s">
        <v>7</v>
      </c>
      <c r="M14" s="5">
        <v>0.02</v>
      </c>
      <c r="N14" s="56"/>
      <c r="O14" s="4" t="s">
        <v>7</v>
      </c>
      <c r="P14" s="5">
        <v>0.02</v>
      </c>
      <c r="Q14" s="59"/>
      <c r="R14" s="4" t="s">
        <v>7</v>
      </c>
      <c r="S14" s="5">
        <v>0.02</v>
      </c>
    </row>
    <row r="15" spans="1:19" x14ac:dyDescent="0.2">
      <c r="C15" s="30">
        <v>44994</v>
      </c>
      <c r="D15" s="22">
        <v>94.489998</v>
      </c>
      <c r="E15" s="22">
        <v>95.919998000000007</v>
      </c>
      <c r="F15" s="22">
        <v>92.355002999999996</v>
      </c>
      <c r="G15" s="22">
        <v>92.660004000000001</v>
      </c>
      <c r="H15" s="31">
        <v>24438900</v>
      </c>
      <c r="L15" s="7" t="s">
        <v>8</v>
      </c>
      <c r="M15" s="9">
        <f>(('0-1. critical z-values'!$F$7)^2) * ($K$7/M14)^2</f>
        <v>202700.41412475187</v>
      </c>
      <c r="N15" s="56"/>
      <c r="O15" s="7" t="s">
        <v>8</v>
      </c>
      <c r="P15" s="9">
        <f>(('0-1. critical z-values'!$F$8)^2) * ($K$7/P14)^2</f>
        <v>287803.65461113019</v>
      </c>
      <c r="Q15" s="59"/>
      <c r="R15" s="7" t="s">
        <v>8</v>
      </c>
      <c r="S15" s="9">
        <f>(('0-1. critical z-values'!$F$9)^2) * ($K$7/S14)^2</f>
        <v>497089.14734528615</v>
      </c>
    </row>
    <row r="16" spans="1:19" x14ac:dyDescent="0.2">
      <c r="C16" s="30">
        <v>44993</v>
      </c>
      <c r="D16" s="22">
        <v>94.404999000000004</v>
      </c>
      <c r="E16" s="22">
        <v>96.239998</v>
      </c>
      <c r="F16" s="22">
        <v>94.404999000000004</v>
      </c>
      <c r="G16" s="22">
        <v>94.650002000000001</v>
      </c>
      <c r="H16" s="31">
        <v>25395200</v>
      </c>
      <c r="L16" s="61"/>
      <c r="M16" s="62"/>
      <c r="N16" s="56"/>
      <c r="O16" s="61"/>
      <c r="P16" s="62"/>
      <c r="Q16" s="59"/>
      <c r="R16" s="61"/>
      <c r="S16" s="62"/>
    </row>
    <row r="17" spans="3:19" x14ac:dyDescent="0.2">
      <c r="C17" s="30">
        <v>44992</v>
      </c>
      <c r="D17" s="22">
        <v>95.419998000000007</v>
      </c>
      <c r="E17" s="22">
        <v>96.089995999999999</v>
      </c>
      <c r="F17" s="22">
        <v>93.844002000000003</v>
      </c>
      <c r="G17" s="22">
        <v>94.169998000000007</v>
      </c>
      <c r="H17" s="31">
        <v>24101500</v>
      </c>
      <c r="L17" s="4" t="s">
        <v>7</v>
      </c>
      <c r="M17" s="5">
        <v>0.01</v>
      </c>
      <c r="N17" s="56"/>
      <c r="O17" s="4" t="s">
        <v>7</v>
      </c>
      <c r="P17" s="5">
        <v>0.01</v>
      </c>
      <c r="Q17" s="59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94.360000999999997</v>
      </c>
      <c r="E18" s="22">
        <v>96.300003000000004</v>
      </c>
      <c r="F18" s="22">
        <v>94.300003000000004</v>
      </c>
      <c r="G18" s="22">
        <v>95.580001999999993</v>
      </c>
      <c r="H18" s="31">
        <v>28288200</v>
      </c>
      <c r="L18" s="8" t="s">
        <v>8</v>
      </c>
      <c r="M18" s="10">
        <f>(('0-1. critical z-values'!$F$7)^2) * ($K$7/M17)^2</f>
        <v>810801.65649900748</v>
      </c>
      <c r="N18" s="57"/>
      <c r="O18" s="8" t="s">
        <v>8</v>
      </c>
      <c r="P18" s="10">
        <f>(('0-1. critical z-values'!$F$8)^2) * ($K$7/P17)^2</f>
        <v>1151214.6184445207</v>
      </c>
      <c r="Q18" s="60"/>
      <c r="R18" s="8" t="s">
        <v>8</v>
      </c>
      <c r="S18" s="10">
        <f>(('0-1. critical z-values'!$F$9)^2) * ($K$7/S17)^2</f>
        <v>1988356.5893811446</v>
      </c>
    </row>
    <row r="19" spans="3:19" x14ac:dyDescent="0.2">
      <c r="C19" s="30">
        <v>44988</v>
      </c>
      <c r="D19" s="22">
        <v>92.739998</v>
      </c>
      <c r="E19" s="22">
        <v>94.110000999999997</v>
      </c>
      <c r="F19" s="22">
        <v>92.660004000000001</v>
      </c>
      <c r="G19" s="22">
        <v>94.019997000000004</v>
      </c>
      <c r="H19" s="31">
        <v>30220900</v>
      </c>
    </row>
    <row r="20" spans="3:19" x14ac:dyDescent="0.2">
      <c r="C20" s="30">
        <v>44987</v>
      </c>
      <c r="D20" s="22">
        <v>89.860000999999997</v>
      </c>
      <c r="E20" s="22">
        <v>92.480002999999996</v>
      </c>
      <c r="F20" s="22">
        <v>89.769997000000004</v>
      </c>
      <c r="G20" s="22">
        <v>92.309997999999993</v>
      </c>
      <c r="H20" s="31">
        <v>23328600</v>
      </c>
    </row>
    <row r="21" spans="3:19" x14ac:dyDescent="0.2">
      <c r="C21" s="30">
        <v>44986</v>
      </c>
      <c r="D21" s="22">
        <v>90.160004000000001</v>
      </c>
      <c r="E21" s="22">
        <v>91.199996999999996</v>
      </c>
      <c r="F21" s="22">
        <v>89.849997999999999</v>
      </c>
      <c r="G21" s="22">
        <v>90.510002</v>
      </c>
      <c r="H21" s="31">
        <v>26323900</v>
      </c>
    </row>
    <row r="22" spans="3:19" x14ac:dyDescent="0.2">
      <c r="C22" s="30">
        <v>44985</v>
      </c>
      <c r="D22" s="22">
        <v>89.540001000000004</v>
      </c>
      <c r="E22" s="22">
        <v>91.449996999999996</v>
      </c>
      <c r="F22" s="22">
        <v>89.519997000000004</v>
      </c>
      <c r="G22" s="22">
        <v>90.300003000000004</v>
      </c>
      <c r="H22" s="31">
        <v>30546900</v>
      </c>
    </row>
    <row r="23" spans="3:19" x14ac:dyDescent="0.2">
      <c r="C23" s="30">
        <v>44984</v>
      </c>
      <c r="D23" s="22">
        <v>90.089995999999999</v>
      </c>
      <c r="E23" s="22">
        <v>90.449996999999996</v>
      </c>
      <c r="F23" s="22">
        <v>89.610000999999997</v>
      </c>
      <c r="G23" s="22">
        <v>90.099997999999999</v>
      </c>
      <c r="H23" s="31">
        <v>22724300</v>
      </c>
    </row>
    <row r="24" spans="3:19" x14ac:dyDescent="0.2">
      <c r="C24" s="30">
        <v>44981</v>
      </c>
      <c r="D24" s="22">
        <v>89.629997000000003</v>
      </c>
      <c r="E24" s="22">
        <v>90.129997000000003</v>
      </c>
      <c r="F24" s="22">
        <v>88.860000999999997</v>
      </c>
      <c r="G24" s="22">
        <v>89.349997999999999</v>
      </c>
      <c r="H24" s="31">
        <v>31295600</v>
      </c>
    </row>
    <row r="25" spans="3:19" x14ac:dyDescent="0.2">
      <c r="C25" s="30">
        <v>44980</v>
      </c>
      <c r="D25" s="22">
        <v>92.129997000000003</v>
      </c>
      <c r="E25" s="22">
        <v>92.129997000000003</v>
      </c>
      <c r="F25" s="22">
        <v>90.010002</v>
      </c>
      <c r="G25" s="22">
        <v>91.07</v>
      </c>
      <c r="H25" s="31">
        <v>32423700</v>
      </c>
    </row>
    <row r="26" spans="3:19" x14ac:dyDescent="0.2">
      <c r="C26" s="30">
        <v>44979</v>
      </c>
      <c r="D26" s="22">
        <v>91.933998000000003</v>
      </c>
      <c r="E26" s="22">
        <v>92.360000999999997</v>
      </c>
      <c r="F26" s="22">
        <v>90.870002999999997</v>
      </c>
      <c r="G26" s="22">
        <v>91.800003000000004</v>
      </c>
      <c r="H26" s="31">
        <v>29891100</v>
      </c>
    </row>
    <row r="27" spans="3:19" x14ac:dyDescent="0.2">
      <c r="C27" s="30">
        <v>44978</v>
      </c>
      <c r="D27" s="22">
        <v>93.239998</v>
      </c>
      <c r="E27" s="22">
        <v>93.415001000000004</v>
      </c>
      <c r="F27" s="22">
        <v>92</v>
      </c>
      <c r="G27" s="22">
        <v>92.050003000000004</v>
      </c>
      <c r="H27" s="31">
        <v>28367200</v>
      </c>
    </row>
    <row r="28" spans="3:19" x14ac:dyDescent="0.2">
      <c r="C28" s="30">
        <v>44974</v>
      </c>
      <c r="D28" s="22">
        <v>95.07</v>
      </c>
      <c r="E28" s="22">
        <v>95.75</v>
      </c>
      <c r="F28" s="22">
        <v>93.449996999999996</v>
      </c>
      <c r="G28" s="22">
        <v>94.589995999999999</v>
      </c>
      <c r="H28" s="31">
        <v>31095100</v>
      </c>
    </row>
    <row r="29" spans="3:19" x14ac:dyDescent="0.2">
      <c r="C29" s="30">
        <v>44973</v>
      </c>
      <c r="D29" s="22">
        <v>95.540001000000004</v>
      </c>
      <c r="E29" s="22">
        <v>97.879997000000003</v>
      </c>
      <c r="F29" s="22">
        <v>94.970000999999996</v>
      </c>
      <c r="G29" s="22">
        <v>95.779999000000004</v>
      </c>
      <c r="H29" s="31">
        <v>35642100</v>
      </c>
    </row>
    <row r="30" spans="3:19" x14ac:dyDescent="0.2">
      <c r="C30" s="30">
        <v>44972</v>
      </c>
      <c r="D30" s="22">
        <v>94.739998</v>
      </c>
      <c r="E30" s="22">
        <v>97.339995999999999</v>
      </c>
      <c r="F30" s="22">
        <v>94.360000999999997</v>
      </c>
      <c r="G30" s="22">
        <v>97.099997999999999</v>
      </c>
      <c r="H30" s="31">
        <v>36964500</v>
      </c>
    </row>
    <row r="31" spans="3:19" x14ac:dyDescent="0.2">
      <c r="C31" s="30">
        <v>44971</v>
      </c>
      <c r="D31" s="22">
        <v>94.660004000000001</v>
      </c>
      <c r="E31" s="22">
        <v>95.175003000000004</v>
      </c>
      <c r="F31" s="22">
        <v>92.650002000000001</v>
      </c>
      <c r="G31" s="22">
        <v>94.949996999999996</v>
      </c>
      <c r="H31" s="31">
        <v>42513100</v>
      </c>
    </row>
    <row r="32" spans="3:19" x14ac:dyDescent="0.2">
      <c r="C32" s="30">
        <v>44970</v>
      </c>
      <c r="D32" s="22">
        <v>95.010002</v>
      </c>
      <c r="E32" s="22">
        <v>95.349997999999999</v>
      </c>
      <c r="F32" s="22">
        <v>94.050003000000004</v>
      </c>
      <c r="G32" s="22">
        <v>95</v>
      </c>
      <c r="H32" s="31">
        <v>43116600</v>
      </c>
    </row>
    <row r="33" spans="3:8" x14ac:dyDescent="0.2">
      <c r="C33" s="30">
        <v>44967</v>
      </c>
      <c r="D33" s="22">
        <v>95.739998</v>
      </c>
      <c r="E33" s="22">
        <v>97.019997000000004</v>
      </c>
      <c r="F33" s="22">
        <v>94.529999000000004</v>
      </c>
      <c r="G33" s="22">
        <v>94.860000999999997</v>
      </c>
      <c r="H33" s="31">
        <v>49325300</v>
      </c>
    </row>
    <row r="34" spans="3:8" x14ac:dyDescent="0.2">
      <c r="C34" s="30">
        <v>44966</v>
      </c>
      <c r="D34" s="22">
        <v>100.540001</v>
      </c>
      <c r="E34" s="22">
        <v>100.610001</v>
      </c>
      <c r="F34" s="22">
        <v>93.860000999999997</v>
      </c>
      <c r="G34" s="22">
        <v>95.459998999999996</v>
      </c>
      <c r="H34" s="31">
        <v>97798600</v>
      </c>
    </row>
    <row r="35" spans="3:8" x14ac:dyDescent="0.2">
      <c r="C35" s="30">
        <v>44965</v>
      </c>
      <c r="D35" s="22">
        <v>102.69000200000001</v>
      </c>
      <c r="E35" s="22">
        <v>103.58000199999999</v>
      </c>
      <c r="F35" s="22">
        <v>98.455001999999993</v>
      </c>
      <c r="G35" s="22">
        <v>100</v>
      </c>
      <c r="H35" s="31">
        <v>73546000</v>
      </c>
    </row>
    <row r="36" spans="3:8" x14ac:dyDescent="0.2">
      <c r="C36" s="30">
        <v>44964</v>
      </c>
      <c r="D36" s="22">
        <v>103.629997</v>
      </c>
      <c r="E36" s="22">
        <v>108.66999800000001</v>
      </c>
      <c r="F36" s="22">
        <v>103.547997</v>
      </c>
      <c r="G36" s="22">
        <v>108.040001</v>
      </c>
      <c r="H36" s="31">
        <v>33738800</v>
      </c>
    </row>
    <row r="37" spans="3:8" x14ac:dyDescent="0.2">
      <c r="C37" s="30">
        <v>44963</v>
      </c>
      <c r="D37" s="22">
        <v>102.68499799999999</v>
      </c>
      <c r="E37" s="22">
        <v>104.699997</v>
      </c>
      <c r="F37" s="22">
        <v>102.209999</v>
      </c>
      <c r="G37" s="22">
        <v>103.470001</v>
      </c>
      <c r="H37" s="31">
        <v>25573000</v>
      </c>
    </row>
    <row r="38" spans="3:8" x14ac:dyDescent="0.2">
      <c r="C38" s="30">
        <v>44960</v>
      </c>
      <c r="D38" s="22">
        <v>103.510002</v>
      </c>
      <c r="E38" s="22">
        <v>108.019997</v>
      </c>
      <c r="F38" s="22">
        <v>103.300003</v>
      </c>
      <c r="G38" s="22">
        <v>105.220001</v>
      </c>
      <c r="H38" s="31">
        <v>36823400</v>
      </c>
    </row>
    <row r="39" spans="3:8" x14ac:dyDescent="0.2">
      <c r="C39" s="30">
        <v>44959</v>
      </c>
      <c r="D39" s="22">
        <v>106.790001</v>
      </c>
      <c r="E39" s="22">
        <v>108.82</v>
      </c>
      <c r="F39" s="22">
        <v>106.540001</v>
      </c>
      <c r="G39" s="22">
        <v>108.800003</v>
      </c>
      <c r="H39" s="31">
        <v>46622600</v>
      </c>
    </row>
    <row r="40" spans="3:8" x14ac:dyDescent="0.2">
      <c r="C40" s="30">
        <v>44958</v>
      </c>
      <c r="D40" s="22">
        <v>99.739998</v>
      </c>
      <c r="E40" s="22">
        <v>102.19000200000001</v>
      </c>
      <c r="F40" s="22">
        <v>98.419998000000007</v>
      </c>
      <c r="G40" s="22">
        <v>101.43</v>
      </c>
      <c r="H40" s="31">
        <v>26392600</v>
      </c>
    </row>
    <row r="41" spans="3:8" x14ac:dyDescent="0.2">
      <c r="C41" s="30">
        <v>44957</v>
      </c>
      <c r="D41" s="22">
        <v>97.860000999999997</v>
      </c>
      <c r="E41" s="22">
        <v>99.910004000000001</v>
      </c>
      <c r="F41" s="22">
        <v>97.790001000000004</v>
      </c>
      <c r="G41" s="22">
        <v>99.870002999999997</v>
      </c>
      <c r="H41" s="31">
        <v>22306800</v>
      </c>
    </row>
    <row r="42" spans="3:8" x14ac:dyDescent="0.2">
      <c r="C42" s="30">
        <v>44956</v>
      </c>
      <c r="D42" s="22">
        <v>98.745002999999997</v>
      </c>
      <c r="E42" s="22">
        <v>99.408996999999999</v>
      </c>
      <c r="F42" s="22">
        <v>97.519997000000004</v>
      </c>
      <c r="G42" s="22">
        <v>97.949996999999996</v>
      </c>
      <c r="H42" s="31">
        <v>24365100</v>
      </c>
    </row>
    <row r="43" spans="3:8" x14ac:dyDescent="0.2">
      <c r="C43" s="30">
        <v>44953</v>
      </c>
      <c r="D43" s="22">
        <v>99.050003000000004</v>
      </c>
      <c r="E43" s="22">
        <v>101.58000199999999</v>
      </c>
      <c r="F43" s="22">
        <v>98.970000999999996</v>
      </c>
      <c r="G43" s="22">
        <v>100.709999</v>
      </c>
      <c r="H43" s="31">
        <v>29020400</v>
      </c>
    </row>
    <row r="44" spans="3:8" x14ac:dyDescent="0.2">
      <c r="C44" s="30">
        <v>44952</v>
      </c>
      <c r="D44" s="22">
        <v>98.279999000000004</v>
      </c>
      <c r="E44" s="22">
        <v>99.209998999999996</v>
      </c>
      <c r="F44" s="22">
        <v>96.82</v>
      </c>
      <c r="G44" s="22">
        <v>99.160004000000001</v>
      </c>
      <c r="H44" s="31">
        <v>24542100</v>
      </c>
    </row>
    <row r="45" spans="3:8" x14ac:dyDescent="0.2">
      <c r="C45" s="30">
        <v>44951</v>
      </c>
      <c r="D45" s="22">
        <v>97.199996999999996</v>
      </c>
      <c r="E45" s="22">
        <v>97.720000999999996</v>
      </c>
      <c r="F45" s="22">
        <v>95.262000999999998</v>
      </c>
      <c r="G45" s="22">
        <v>96.730002999999996</v>
      </c>
      <c r="H45" s="31">
        <v>31000900</v>
      </c>
    </row>
    <row r="46" spans="3:8" x14ac:dyDescent="0.2">
      <c r="C46" s="30">
        <v>44950</v>
      </c>
      <c r="D46" s="22">
        <v>99.550003000000004</v>
      </c>
      <c r="E46" s="22">
        <v>101.089996</v>
      </c>
      <c r="F46" s="22">
        <v>98.699996999999996</v>
      </c>
      <c r="G46" s="22">
        <v>99.209998999999996</v>
      </c>
      <c r="H46" s="31">
        <v>27391400</v>
      </c>
    </row>
    <row r="47" spans="3:8" x14ac:dyDescent="0.2">
      <c r="C47" s="30">
        <v>44949</v>
      </c>
      <c r="D47" s="22">
        <v>99.129997000000003</v>
      </c>
      <c r="E47" s="22">
        <v>101.400002</v>
      </c>
      <c r="F47" s="22">
        <v>98.75</v>
      </c>
      <c r="G47" s="22">
        <v>101.209999</v>
      </c>
      <c r="H47" s="31">
        <v>31791800</v>
      </c>
    </row>
    <row r="48" spans="3:8" x14ac:dyDescent="0.2">
      <c r="C48" s="30">
        <v>44946</v>
      </c>
      <c r="D48" s="22">
        <v>95.949996999999996</v>
      </c>
      <c r="E48" s="22">
        <v>99.419998000000007</v>
      </c>
      <c r="F48" s="22">
        <v>95.910004000000001</v>
      </c>
      <c r="G48" s="22">
        <v>99.279999000000004</v>
      </c>
      <c r="H48" s="31">
        <v>53704800</v>
      </c>
    </row>
    <row r="49" spans="3:8" x14ac:dyDescent="0.2">
      <c r="C49" s="30">
        <v>44945</v>
      </c>
      <c r="D49" s="22">
        <v>91.389999000000003</v>
      </c>
      <c r="E49" s="22">
        <v>94.400002000000001</v>
      </c>
      <c r="F49" s="22">
        <v>91.379997000000003</v>
      </c>
      <c r="G49" s="22">
        <v>93.910004000000001</v>
      </c>
      <c r="H49" s="31">
        <v>28707700</v>
      </c>
    </row>
    <row r="50" spans="3:8" x14ac:dyDescent="0.2">
      <c r="C50" s="30">
        <v>44944</v>
      </c>
      <c r="D50" s="22">
        <v>92.940002000000007</v>
      </c>
      <c r="E50" s="22">
        <v>93.587997000000001</v>
      </c>
      <c r="F50" s="22">
        <v>91.400002000000001</v>
      </c>
      <c r="G50" s="22">
        <v>91.779999000000004</v>
      </c>
      <c r="H50" s="31">
        <v>19641600</v>
      </c>
    </row>
    <row r="51" spans="3:8" x14ac:dyDescent="0.2">
      <c r="C51" s="30">
        <v>44943</v>
      </c>
      <c r="D51" s="22">
        <v>92.779999000000004</v>
      </c>
      <c r="E51" s="22">
        <v>92.970000999999996</v>
      </c>
      <c r="F51" s="22">
        <v>90.839995999999999</v>
      </c>
      <c r="G51" s="22">
        <v>92.160004000000001</v>
      </c>
      <c r="H51" s="31">
        <v>22935800</v>
      </c>
    </row>
    <row r="52" spans="3:8" x14ac:dyDescent="0.2">
      <c r="C52" s="30">
        <v>44939</v>
      </c>
      <c r="D52" s="22">
        <v>91.528000000000006</v>
      </c>
      <c r="E52" s="22">
        <v>92.980002999999996</v>
      </c>
      <c r="F52" s="22">
        <v>90.93</v>
      </c>
      <c r="G52" s="22">
        <v>92.800003000000004</v>
      </c>
      <c r="H52" s="31">
        <v>18630700</v>
      </c>
    </row>
    <row r="53" spans="3:8" x14ac:dyDescent="0.2">
      <c r="C53" s="30">
        <v>44938</v>
      </c>
      <c r="D53" s="22">
        <v>92.400002000000001</v>
      </c>
      <c r="E53" s="22">
        <v>92.620002999999997</v>
      </c>
      <c r="F53" s="22">
        <v>90.57</v>
      </c>
      <c r="G53" s="22">
        <v>91.910004000000001</v>
      </c>
      <c r="H53" s="31">
        <v>22754200</v>
      </c>
    </row>
    <row r="54" spans="3:8" x14ac:dyDescent="0.2">
      <c r="C54" s="30">
        <v>44937</v>
      </c>
      <c r="D54" s="22">
        <v>90.059997999999993</v>
      </c>
      <c r="E54" s="22">
        <v>92.449996999999996</v>
      </c>
      <c r="F54" s="22">
        <v>89.739998</v>
      </c>
      <c r="G54" s="22">
        <v>92.260002</v>
      </c>
      <c r="H54" s="31">
        <v>25998800</v>
      </c>
    </row>
    <row r="55" spans="3:8" x14ac:dyDescent="0.2">
      <c r="C55" s="30">
        <v>44936</v>
      </c>
      <c r="D55" s="22">
        <v>86.720000999999996</v>
      </c>
      <c r="E55" s="22">
        <v>89.474997999999999</v>
      </c>
      <c r="F55" s="22">
        <v>86.699996999999996</v>
      </c>
      <c r="G55" s="22">
        <v>89.239998</v>
      </c>
      <c r="H55" s="31">
        <v>22855600</v>
      </c>
    </row>
    <row r="56" spans="3:8" x14ac:dyDescent="0.2">
      <c r="C56" s="30">
        <v>44935</v>
      </c>
      <c r="D56" s="22">
        <v>89.194999999999993</v>
      </c>
      <c r="E56" s="22">
        <v>90.830001999999993</v>
      </c>
      <c r="F56" s="22">
        <v>88.580001999999993</v>
      </c>
      <c r="G56" s="22">
        <v>88.800003000000004</v>
      </c>
      <c r="H56" s="31">
        <v>22996700</v>
      </c>
    </row>
    <row r="57" spans="3:8" x14ac:dyDescent="0.2">
      <c r="C57" s="30">
        <v>44932</v>
      </c>
      <c r="D57" s="22">
        <v>87.360000999999997</v>
      </c>
      <c r="E57" s="22">
        <v>88.470000999999996</v>
      </c>
      <c r="F57" s="22">
        <v>85.57</v>
      </c>
      <c r="G57" s="22">
        <v>88.160004000000001</v>
      </c>
      <c r="H57" s="31">
        <v>26612600</v>
      </c>
    </row>
    <row r="58" spans="3:8" x14ac:dyDescent="0.2">
      <c r="C58" s="30">
        <v>44931</v>
      </c>
      <c r="D58" s="22">
        <v>88.07</v>
      </c>
      <c r="E58" s="22">
        <v>88.209998999999996</v>
      </c>
      <c r="F58" s="22">
        <v>86.559997999999993</v>
      </c>
      <c r="G58" s="22">
        <v>86.769997000000004</v>
      </c>
      <c r="H58" s="31">
        <v>23136100</v>
      </c>
    </row>
    <row r="59" spans="3:8" x14ac:dyDescent="0.2">
      <c r="C59" s="30">
        <v>44930</v>
      </c>
      <c r="D59" s="22">
        <v>91.010002</v>
      </c>
      <c r="E59" s="22">
        <v>91.239998</v>
      </c>
      <c r="F59" s="22">
        <v>87.800003000000004</v>
      </c>
      <c r="G59" s="22">
        <v>88.709998999999996</v>
      </c>
      <c r="H59" s="31">
        <v>27046500</v>
      </c>
    </row>
    <row r="60" spans="3:8" x14ac:dyDescent="0.2">
      <c r="C60" s="30">
        <v>44929</v>
      </c>
      <c r="D60" s="22">
        <v>89.830001999999993</v>
      </c>
      <c r="E60" s="22">
        <v>91.550003000000004</v>
      </c>
      <c r="F60" s="22">
        <v>89.019997000000004</v>
      </c>
      <c r="G60" s="22">
        <v>89.699996999999996</v>
      </c>
      <c r="H60" s="31">
        <v>20738500</v>
      </c>
    </row>
    <row r="61" spans="3:8" x14ac:dyDescent="0.2">
      <c r="C61" s="30">
        <v>44925</v>
      </c>
      <c r="D61" s="22">
        <v>87.364998</v>
      </c>
      <c r="E61" s="22">
        <v>88.830001999999993</v>
      </c>
      <c r="F61" s="22">
        <v>87.029999000000004</v>
      </c>
      <c r="G61" s="22">
        <v>88.730002999999996</v>
      </c>
      <c r="H61" s="31">
        <v>19190300</v>
      </c>
    </row>
    <row r="62" spans="3:8" x14ac:dyDescent="0.2">
      <c r="C62" s="30">
        <v>44924</v>
      </c>
      <c r="D62" s="22">
        <v>87.029999000000004</v>
      </c>
      <c r="E62" s="22">
        <v>89.364998</v>
      </c>
      <c r="F62" s="22">
        <v>86.989998</v>
      </c>
      <c r="G62" s="22">
        <v>88.949996999999996</v>
      </c>
      <c r="H62" s="31">
        <v>18280700</v>
      </c>
    </row>
    <row r="63" spans="3:8" x14ac:dyDescent="0.2">
      <c r="C63" s="30">
        <v>44923</v>
      </c>
      <c r="D63" s="22">
        <v>87.5</v>
      </c>
      <c r="E63" s="22">
        <v>88.519997000000004</v>
      </c>
      <c r="F63" s="22">
        <v>86.370002999999997</v>
      </c>
      <c r="G63" s="22">
        <v>86.459998999999996</v>
      </c>
      <c r="H63" s="31">
        <v>17879600</v>
      </c>
    </row>
    <row r="64" spans="3:8" x14ac:dyDescent="0.2">
      <c r="C64" s="30">
        <v>44922</v>
      </c>
      <c r="D64" s="22">
        <v>89.309997999999993</v>
      </c>
      <c r="E64" s="22">
        <v>89.5</v>
      </c>
      <c r="F64" s="22">
        <v>87.535004000000001</v>
      </c>
      <c r="G64" s="22">
        <v>87.93</v>
      </c>
      <c r="H64" s="31">
        <v>15470900</v>
      </c>
    </row>
    <row r="65" spans="3:8" x14ac:dyDescent="0.2">
      <c r="C65" s="30">
        <v>44918</v>
      </c>
      <c r="D65" s="22">
        <v>87.620002999999997</v>
      </c>
      <c r="E65" s="22">
        <v>90.099997999999999</v>
      </c>
      <c r="F65" s="22">
        <v>87.620002999999997</v>
      </c>
      <c r="G65" s="22">
        <v>89.809997999999993</v>
      </c>
      <c r="H65" s="31">
        <v>17815000</v>
      </c>
    </row>
    <row r="66" spans="3:8" ht="17" thickBot="1" x14ac:dyDescent="0.25">
      <c r="C66" s="32">
        <v>44917</v>
      </c>
      <c r="D66" s="33">
        <v>88.93</v>
      </c>
      <c r="E66" s="33">
        <v>89.18</v>
      </c>
      <c r="F66" s="33">
        <v>86.940002000000007</v>
      </c>
      <c r="G66" s="33">
        <v>88.260002</v>
      </c>
      <c r="H66" s="34">
        <v>23656100</v>
      </c>
    </row>
  </sheetData>
  <mergeCells count="17">
    <mergeCell ref="L13:M13"/>
    <mergeCell ref="C5:H5"/>
    <mergeCell ref="A1:B3"/>
    <mergeCell ref="O13:P13"/>
    <mergeCell ref="R13:S13"/>
    <mergeCell ref="L16:M16"/>
    <mergeCell ref="O16:P16"/>
    <mergeCell ref="R16:S16"/>
    <mergeCell ref="L8:S8"/>
    <mergeCell ref="L9:M9"/>
    <mergeCell ref="N9:N18"/>
    <mergeCell ref="O9:P9"/>
    <mergeCell ref="Q9:Q18"/>
    <mergeCell ref="R9:S9"/>
    <mergeCell ref="L10:M10"/>
    <mergeCell ref="O10:P10"/>
    <mergeCell ref="R10:S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289E9-829C-214A-9E8E-39CB1DDA1668}">
  <dimension ref="A1:S66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" style="35" customWidth="1"/>
    <col min="2" max="2" width="10.83203125" style="35" customWidth="1"/>
    <col min="3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4" style="35" bestFit="1" customWidth="1"/>
    <col min="14" max="14" width="10.83203125" style="35"/>
    <col min="15" max="15" width="41.83203125" style="35" bestFit="1" customWidth="1"/>
    <col min="16" max="16" width="14" style="35" bestFit="1" customWidth="1"/>
    <col min="17" max="17" width="10.83203125" style="35"/>
    <col min="18" max="18" width="41.83203125" style="35" bestFit="1" customWidth="1"/>
    <col min="19" max="19" width="14" style="35" bestFit="1" customWidth="1"/>
    <col min="20" max="16384" width="10.83203125" style="35"/>
  </cols>
  <sheetData>
    <row r="1" spans="1:19" ht="16" customHeight="1" x14ac:dyDescent="0.2">
      <c r="A1" s="66" t="s">
        <v>26</v>
      </c>
      <c r="B1" s="67"/>
    </row>
    <row r="2" spans="1:19" ht="16" customHeight="1" x14ac:dyDescent="0.2">
      <c r="A2" s="67"/>
      <c r="B2" s="67"/>
    </row>
    <row r="3" spans="1:19" ht="16" customHeight="1" x14ac:dyDescent="0.2">
      <c r="A3" s="67"/>
      <c r="B3" s="67"/>
    </row>
    <row r="4" spans="1:19" ht="17" thickBot="1" x14ac:dyDescent="0.25"/>
    <row r="5" spans="1:19" ht="17" thickBot="1" x14ac:dyDescent="0.25">
      <c r="C5" s="63" t="s">
        <v>24</v>
      </c>
      <c r="D5" s="64"/>
      <c r="E5" s="64"/>
      <c r="F5" s="64"/>
      <c r="G5" s="64"/>
      <c r="H5" s="65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98.139999000000003</v>
      </c>
      <c r="E7" s="23">
        <v>100.849998</v>
      </c>
      <c r="F7" s="23">
        <v>98</v>
      </c>
      <c r="G7" s="23">
        <v>100.610001</v>
      </c>
      <c r="H7" s="46">
        <v>58508700</v>
      </c>
      <c r="J7" s="38" t="s">
        <v>6</v>
      </c>
      <c r="K7" s="39">
        <f>STDEV(G7:G66)</f>
        <v>6.2912012459087814</v>
      </c>
    </row>
    <row r="8" spans="1:19" ht="17" thickBot="1" x14ac:dyDescent="0.25">
      <c r="C8" s="30">
        <v>45005</v>
      </c>
      <c r="D8" s="22">
        <v>98.410004000000001</v>
      </c>
      <c r="E8" s="22">
        <v>98.480002999999996</v>
      </c>
      <c r="F8" s="22">
        <v>95.699996999999996</v>
      </c>
      <c r="G8" s="22">
        <v>97.709998999999996</v>
      </c>
      <c r="H8" s="31">
        <v>62388900</v>
      </c>
      <c r="L8" s="52" t="s">
        <v>14</v>
      </c>
      <c r="M8" s="53"/>
      <c r="N8" s="53"/>
      <c r="O8" s="53"/>
      <c r="P8" s="53"/>
      <c r="Q8" s="53"/>
      <c r="R8" s="53"/>
      <c r="S8" s="54"/>
    </row>
    <row r="9" spans="1:19" x14ac:dyDescent="0.2">
      <c r="C9" s="30">
        <v>45002</v>
      </c>
      <c r="D9" s="22">
        <v>99.790001000000004</v>
      </c>
      <c r="E9" s="22">
        <v>100.660004</v>
      </c>
      <c r="F9" s="22">
        <v>97.459998999999996</v>
      </c>
      <c r="G9" s="22">
        <v>98.949996999999996</v>
      </c>
      <c r="H9" s="31">
        <v>87173200</v>
      </c>
      <c r="L9" s="50" t="s">
        <v>15</v>
      </c>
      <c r="M9" s="51"/>
      <c r="N9" s="55"/>
      <c r="O9" s="50" t="s">
        <v>17</v>
      </c>
      <c r="P9" s="51"/>
      <c r="Q9" s="58"/>
      <c r="R9" s="50" t="s">
        <v>16</v>
      </c>
      <c r="S9" s="51"/>
    </row>
    <row r="10" spans="1:19" x14ac:dyDescent="0.2">
      <c r="C10" s="30">
        <v>45001</v>
      </c>
      <c r="D10" s="22">
        <v>95.75</v>
      </c>
      <c r="E10" s="22">
        <v>100.989998</v>
      </c>
      <c r="F10" s="22">
        <v>95.610000999999997</v>
      </c>
      <c r="G10" s="22">
        <v>100.040001</v>
      </c>
      <c r="H10" s="31">
        <v>84446900</v>
      </c>
      <c r="L10" s="61"/>
      <c r="M10" s="62"/>
      <c r="N10" s="56"/>
      <c r="O10" s="61"/>
      <c r="P10" s="62"/>
      <c r="Q10" s="59"/>
      <c r="R10" s="61"/>
      <c r="S10" s="62"/>
    </row>
    <row r="11" spans="1:19" x14ac:dyDescent="0.2">
      <c r="C11" s="30">
        <v>45000</v>
      </c>
      <c r="D11" s="22">
        <v>93.220000999999996</v>
      </c>
      <c r="E11" s="22">
        <v>96.669998000000007</v>
      </c>
      <c r="F11" s="22">
        <v>93.07</v>
      </c>
      <c r="G11" s="22">
        <v>96.199996999999996</v>
      </c>
      <c r="H11" s="31">
        <v>70731800</v>
      </c>
      <c r="L11" s="4" t="s">
        <v>7</v>
      </c>
      <c r="M11" s="5">
        <v>0.03</v>
      </c>
      <c r="N11" s="56"/>
      <c r="O11" s="4" t="s">
        <v>7</v>
      </c>
      <c r="P11" s="5">
        <v>0.03</v>
      </c>
      <c r="Q11" s="59"/>
      <c r="R11" s="4" t="s">
        <v>7</v>
      </c>
      <c r="S11" s="5">
        <v>0.03</v>
      </c>
    </row>
    <row r="12" spans="1:19" x14ac:dyDescent="0.2">
      <c r="C12" s="30">
        <v>44999</v>
      </c>
      <c r="D12" s="22">
        <v>93.830001999999993</v>
      </c>
      <c r="E12" s="22">
        <v>95.07</v>
      </c>
      <c r="F12" s="22">
        <v>92.709998999999996</v>
      </c>
      <c r="G12" s="22">
        <v>94.879997000000003</v>
      </c>
      <c r="H12" s="31">
        <v>60912700</v>
      </c>
      <c r="L12" s="7" t="s">
        <v>8</v>
      </c>
      <c r="M12" s="9">
        <f>(('0-1. critical z-values'!$F$7)^2) * ($K$7/M11)^2</f>
        <v>118981.423295177</v>
      </c>
      <c r="N12" s="56"/>
      <c r="O12" s="7" t="s">
        <v>8</v>
      </c>
      <c r="P12" s="9">
        <f>(('0-1. critical z-values'!$F$8)^2) * ($K$7/P11)^2</f>
        <v>168935.46371400499</v>
      </c>
      <c r="Q12" s="59"/>
      <c r="R12" s="7" t="s">
        <v>8</v>
      </c>
      <c r="S12" s="9">
        <f>(('0-1. critical z-values'!$F$9)^2) * ($K$7/S11)^2</f>
        <v>291782.20730880072</v>
      </c>
    </row>
    <row r="13" spans="1:19" x14ac:dyDescent="0.2">
      <c r="C13" s="30">
        <v>44998</v>
      </c>
      <c r="D13" s="22">
        <v>89.970000999999996</v>
      </c>
      <c r="E13" s="22">
        <v>94.019997000000004</v>
      </c>
      <c r="F13" s="22">
        <v>88.120002999999997</v>
      </c>
      <c r="G13" s="22">
        <v>92.43</v>
      </c>
      <c r="H13" s="31">
        <v>72397100</v>
      </c>
      <c r="L13" s="61"/>
      <c r="M13" s="62"/>
      <c r="N13" s="56"/>
      <c r="O13" s="61"/>
      <c r="P13" s="62"/>
      <c r="Q13" s="59"/>
      <c r="R13" s="61"/>
      <c r="S13" s="62"/>
    </row>
    <row r="14" spans="1:19" x14ac:dyDescent="0.2">
      <c r="C14" s="30">
        <v>44995</v>
      </c>
      <c r="D14" s="22">
        <v>92.669998000000007</v>
      </c>
      <c r="E14" s="22">
        <v>93.57</v>
      </c>
      <c r="F14" s="22">
        <v>90.25</v>
      </c>
      <c r="G14" s="22">
        <v>90.730002999999996</v>
      </c>
      <c r="H14" s="31">
        <v>69747500</v>
      </c>
      <c r="L14" s="4" t="s">
        <v>7</v>
      </c>
      <c r="M14" s="5">
        <v>0.02</v>
      </c>
      <c r="N14" s="56"/>
      <c r="O14" s="4" t="s">
        <v>7</v>
      </c>
      <c r="P14" s="5">
        <v>0.02</v>
      </c>
      <c r="Q14" s="59"/>
      <c r="R14" s="4" t="s">
        <v>7</v>
      </c>
      <c r="S14" s="5">
        <v>0.02</v>
      </c>
    </row>
    <row r="15" spans="1:19" x14ac:dyDescent="0.2">
      <c r="C15" s="30">
        <v>44994</v>
      </c>
      <c r="D15" s="22">
        <v>93.68</v>
      </c>
      <c r="E15" s="22">
        <v>96.209998999999996</v>
      </c>
      <c r="F15" s="22">
        <v>92.18</v>
      </c>
      <c r="G15" s="22">
        <v>92.25</v>
      </c>
      <c r="H15" s="31">
        <v>56218700</v>
      </c>
      <c r="L15" s="7" t="s">
        <v>8</v>
      </c>
      <c r="M15" s="9">
        <f>(('0-1. critical z-values'!$F$7)^2) * ($K$7/M14)^2</f>
        <v>267708.2024141482</v>
      </c>
      <c r="N15" s="56"/>
      <c r="O15" s="7" t="s">
        <v>8</v>
      </c>
      <c r="P15" s="9">
        <f>(('0-1. critical z-values'!$F$8)^2) * ($K$7/P14)^2</f>
        <v>380104.79335651116</v>
      </c>
      <c r="Q15" s="59"/>
      <c r="R15" s="7" t="s">
        <v>8</v>
      </c>
      <c r="S15" s="9">
        <f>(('0-1. critical z-values'!$F$9)^2) * ($K$7/S14)^2</f>
        <v>656509.96644480142</v>
      </c>
    </row>
    <row r="16" spans="1:19" x14ac:dyDescent="0.2">
      <c r="C16" s="30">
        <v>44993</v>
      </c>
      <c r="D16" s="22">
        <v>93.599997999999999</v>
      </c>
      <c r="E16" s="22">
        <v>94.169998000000007</v>
      </c>
      <c r="F16" s="22">
        <v>92.18</v>
      </c>
      <c r="G16" s="22">
        <v>93.919998000000007</v>
      </c>
      <c r="H16" s="31">
        <v>44899100</v>
      </c>
      <c r="L16" s="61"/>
      <c r="M16" s="62"/>
      <c r="N16" s="56"/>
      <c r="O16" s="61"/>
      <c r="P16" s="62"/>
      <c r="Q16" s="59"/>
      <c r="R16" s="61"/>
      <c r="S16" s="62"/>
    </row>
    <row r="17" spans="3:19" x14ac:dyDescent="0.2">
      <c r="C17" s="30">
        <v>44992</v>
      </c>
      <c r="D17" s="22">
        <v>94.059997999999993</v>
      </c>
      <c r="E17" s="22">
        <v>95.089995999999999</v>
      </c>
      <c r="F17" s="22">
        <v>92.779999000000004</v>
      </c>
      <c r="G17" s="22">
        <v>93.550003000000004</v>
      </c>
      <c r="H17" s="31">
        <v>49100700</v>
      </c>
      <c r="L17" s="4" t="s">
        <v>7</v>
      </c>
      <c r="M17" s="5">
        <v>0.01</v>
      </c>
      <c r="N17" s="56"/>
      <c r="O17" s="4" t="s">
        <v>7</v>
      </c>
      <c r="P17" s="5">
        <v>0.01</v>
      </c>
      <c r="Q17" s="59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95.190002000000007</v>
      </c>
      <c r="E18" s="22">
        <v>96.550003000000004</v>
      </c>
      <c r="F18" s="22">
        <v>93.739998</v>
      </c>
      <c r="G18" s="22">
        <v>93.75</v>
      </c>
      <c r="H18" s="31">
        <v>52112400</v>
      </c>
      <c r="L18" s="8" t="s">
        <v>8</v>
      </c>
      <c r="M18" s="10">
        <f>(('0-1. critical z-values'!$F$7)^2) * ($K$7/M17)^2</f>
        <v>1070832.8096565928</v>
      </c>
      <c r="N18" s="57"/>
      <c r="O18" s="8" t="s">
        <v>8</v>
      </c>
      <c r="P18" s="10">
        <f>(('0-1. critical z-values'!$F$8)^2) * ($K$7/P17)^2</f>
        <v>1520419.1734260446</v>
      </c>
      <c r="Q18" s="60"/>
      <c r="R18" s="8" t="s">
        <v>8</v>
      </c>
      <c r="S18" s="10">
        <f>(('0-1. critical z-values'!$F$9)^2) * ($K$7/S17)^2</f>
        <v>2626039.8657792057</v>
      </c>
    </row>
    <row r="19" spans="3:19" x14ac:dyDescent="0.2">
      <c r="C19" s="30">
        <v>44988</v>
      </c>
      <c r="D19" s="22">
        <v>92.739998</v>
      </c>
      <c r="E19" s="22">
        <v>94.940002000000007</v>
      </c>
      <c r="F19" s="22">
        <v>92.660004000000001</v>
      </c>
      <c r="G19" s="22">
        <v>94.900002000000001</v>
      </c>
      <c r="H19" s="31">
        <v>55695300</v>
      </c>
    </row>
    <row r="20" spans="3:19" x14ac:dyDescent="0.2">
      <c r="C20" s="30">
        <v>44987</v>
      </c>
      <c r="D20" s="22">
        <v>91.410004000000001</v>
      </c>
      <c r="E20" s="22">
        <v>92.230002999999996</v>
      </c>
      <c r="F20" s="22">
        <v>90.389999000000003</v>
      </c>
      <c r="G20" s="22">
        <v>92.129997000000003</v>
      </c>
      <c r="H20" s="31">
        <v>55509400</v>
      </c>
    </row>
    <row r="21" spans="3:19" x14ac:dyDescent="0.2">
      <c r="C21" s="30">
        <v>44986</v>
      </c>
      <c r="D21" s="22">
        <v>93.870002999999997</v>
      </c>
      <c r="E21" s="22">
        <v>94.68</v>
      </c>
      <c r="F21" s="22">
        <v>91.589995999999999</v>
      </c>
      <c r="G21" s="22">
        <v>92.169998000000007</v>
      </c>
      <c r="H21" s="31">
        <v>52299500</v>
      </c>
    </row>
    <row r="22" spans="3:19" x14ac:dyDescent="0.2">
      <c r="C22" s="30">
        <v>44985</v>
      </c>
      <c r="D22" s="22">
        <v>93.139999000000003</v>
      </c>
      <c r="E22" s="22">
        <v>94.690002000000007</v>
      </c>
      <c r="F22" s="22">
        <v>92.919998000000007</v>
      </c>
      <c r="G22" s="22">
        <v>94.230002999999996</v>
      </c>
      <c r="H22" s="31">
        <v>43959300</v>
      </c>
    </row>
    <row r="23" spans="3:19" x14ac:dyDescent="0.2">
      <c r="C23" s="30">
        <v>44984</v>
      </c>
      <c r="D23" s="22">
        <v>94.279999000000004</v>
      </c>
      <c r="E23" s="22">
        <v>94.779999000000004</v>
      </c>
      <c r="F23" s="22">
        <v>93.139999000000003</v>
      </c>
      <c r="G23" s="22">
        <v>93.760002</v>
      </c>
      <c r="H23" s="31">
        <v>47470300</v>
      </c>
    </row>
    <row r="24" spans="3:19" x14ac:dyDescent="0.2">
      <c r="C24" s="30">
        <v>44981</v>
      </c>
      <c r="D24" s="22">
        <v>93.529999000000004</v>
      </c>
      <c r="E24" s="22">
        <v>94.139999000000003</v>
      </c>
      <c r="F24" s="22">
        <v>92.32</v>
      </c>
      <c r="G24" s="22">
        <v>93.5</v>
      </c>
      <c r="H24" s="31">
        <v>57053800</v>
      </c>
    </row>
    <row r="25" spans="3:19" x14ac:dyDescent="0.2">
      <c r="C25" s="30">
        <v>44980</v>
      </c>
      <c r="D25" s="22">
        <v>96.120002999999997</v>
      </c>
      <c r="E25" s="22">
        <v>96.43</v>
      </c>
      <c r="F25" s="22">
        <v>93.669998000000007</v>
      </c>
      <c r="G25" s="22">
        <v>95.82</v>
      </c>
      <c r="H25" s="31">
        <v>48467000</v>
      </c>
    </row>
    <row r="26" spans="3:19" x14ac:dyDescent="0.2">
      <c r="C26" s="30">
        <v>44979</v>
      </c>
      <c r="D26" s="22">
        <v>95.099997999999999</v>
      </c>
      <c r="E26" s="22">
        <v>97.010002</v>
      </c>
      <c r="F26" s="22">
        <v>94.800003000000004</v>
      </c>
      <c r="G26" s="22">
        <v>95.790001000000004</v>
      </c>
      <c r="H26" s="31">
        <v>59534100</v>
      </c>
    </row>
    <row r="27" spans="3:19" x14ac:dyDescent="0.2">
      <c r="C27" s="30">
        <v>44978</v>
      </c>
      <c r="D27" s="22">
        <v>95.339995999999999</v>
      </c>
      <c r="E27" s="22">
        <v>95.610000999999997</v>
      </c>
      <c r="F27" s="22">
        <v>94.269997000000004</v>
      </c>
      <c r="G27" s="22">
        <v>94.580001999999993</v>
      </c>
      <c r="H27" s="31">
        <v>56580400</v>
      </c>
    </row>
    <row r="28" spans="3:19" x14ac:dyDescent="0.2">
      <c r="C28" s="30">
        <v>44974</v>
      </c>
      <c r="D28" s="22">
        <v>97.800003000000004</v>
      </c>
      <c r="E28" s="22">
        <v>97.940002000000007</v>
      </c>
      <c r="F28" s="22">
        <v>95.650002000000001</v>
      </c>
      <c r="G28" s="22">
        <v>97.199996999999996</v>
      </c>
      <c r="H28" s="31">
        <v>60029400</v>
      </c>
    </row>
    <row r="29" spans="3:19" x14ac:dyDescent="0.2">
      <c r="C29" s="30">
        <v>44973</v>
      </c>
      <c r="D29" s="22">
        <v>99.209998999999996</v>
      </c>
      <c r="E29" s="22">
        <v>100.629997</v>
      </c>
      <c r="F29" s="22">
        <v>98.099997999999999</v>
      </c>
      <c r="G29" s="22">
        <v>98.150002000000001</v>
      </c>
      <c r="H29" s="31">
        <v>56339200</v>
      </c>
    </row>
    <row r="30" spans="3:19" x14ac:dyDescent="0.2">
      <c r="C30" s="30">
        <v>44972</v>
      </c>
      <c r="D30" s="22">
        <v>99.089995999999999</v>
      </c>
      <c r="E30" s="22">
        <v>101.16999800000001</v>
      </c>
      <c r="F30" s="22">
        <v>98.449996999999996</v>
      </c>
      <c r="G30" s="22">
        <v>101.160004</v>
      </c>
      <c r="H30" s="31">
        <v>47957600</v>
      </c>
    </row>
    <row r="31" spans="3:19" x14ac:dyDescent="0.2">
      <c r="C31" s="30">
        <v>44971</v>
      </c>
      <c r="D31" s="22">
        <v>98.410004000000001</v>
      </c>
      <c r="E31" s="22">
        <v>100.91999800000001</v>
      </c>
      <c r="F31" s="22">
        <v>97.519997000000004</v>
      </c>
      <c r="G31" s="22">
        <v>99.699996999999996</v>
      </c>
      <c r="H31" s="31">
        <v>56202900</v>
      </c>
    </row>
    <row r="32" spans="3:19" x14ac:dyDescent="0.2">
      <c r="C32" s="30">
        <v>44970</v>
      </c>
      <c r="D32" s="22">
        <v>97.849997999999999</v>
      </c>
      <c r="E32" s="22">
        <v>99.68</v>
      </c>
      <c r="F32" s="22">
        <v>96.910004000000001</v>
      </c>
      <c r="G32" s="22">
        <v>99.540001000000004</v>
      </c>
      <c r="H32" s="31">
        <v>52841500</v>
      </c>
    </row>
    <row r="33" spans="3:8" x14ac:dyDescent="0.2">
      <c r="C33" s="30">
        <v>44967</v>
      </c>
      <c r="D33" s="22">
        <v>97.559997999999993</v>
      </c>
      <c r="E33" s="22">
        <v>98.82</v>
      </c>
      <c r="F33" s="22">
        <v>96.230002999999996</v>
      </c>
      <c r="G33" s="22">
        <v>97.610000999999997</v>
      </c>
      <c r="H33" s="31">
        <v>52740100</v>
      </c>
    </row>
    <row r="34" spans="3:8" x14ac:dyDescent="0.2">
      <c r="C34" s="30">
        <v>44966</v>
      </c>
      <c r="D34" s="22">
        <v>101.32</v>
      </c>
      <c r="E34" s="22">
        <v>101.779999</v>
      </c>
      <c r="F34" s="22">
        <v>97.57</v>
      </c>
      <c r="G34" s="22">
        <v>98.239998</v>
      </c>
      <c r="H34" s="31">
        <v>64622500</v>
      </c>
    </row>
    <row r="35" spans="3:8" x14ac:dyDescent="0.2">
      <c r="C35" s="30">
        <v>44965</v>
      </c>
      <c r="D35" s="22">
        <v>102.040001</v>
      </c>
      <c r="E35" s="22">
        <v>102.66999800000001</v>
      </c>
      <c r="F35" s="22">
        <v>98.779999000000004</v>
      </c>
      <c r="G35" s="22">
        <v>100.050003</v>
      </c>
      <c r="H35" s="31">
        <v>75878300</v>
      </c>
    </row>
    <row r="36" spans="3:8" x14ac:dyDescent="0.2">
      <c r="C36" s="30">
        <v>44964</v>
      </c>
      <c r="D36" s="22">
        <v>101.16999800000001</v>
      </c>
      <c r="E36" s="22">
        <v>102.410004</v>
      </c>
      <c r="F36" s="22">
        <v>98.080001999999993</v>
      </c>
      <c r="G36" s="22">
        <v>102.110001</v>
      </c>
      <c r="H36" s="31">
        <v>119501300</v>
      </c>
    </row>
    <row r="37" spans="3:8" x14ac:dyDescent="0.2">
      <c r="C37" s="30">
        <v>44963</v>
      </c>
      <c r="D37" s="22">
        <v>102.93</v>
      </c>
      <c r="E37" s="22">
        <v>103.949997</v>
      </c>
      <c r="F37" s="22">
        <v>100.650002</v>
      </c>
      <c r="G37" s="22">
        <v>102.18</v>
      </c>
      <c r="H37" s="31">
        <v>81945200</v>
      </c>
    </row>
    <row r="38" spans="3:8" x14ac:dyDescent="0.2">
      <c r="C38" s="30">
        <v>44960</v>
      </c>
      <c r="D38" s="22">
        <v>105.260002</v>
      </c>
      <c r="E38" s="22">
        <v>108.779999</v>
      </c>
      <c r="F38" s="22">
        <v>102.519997</v>
      </c>
      <c r="G38" s="22">
        <v>103.389999</v>
      </c>
      <c r="H38" s="31">
        <v>144374800</v>
      </c>
    </row>
    <row r="39" spans="3:8" x14ac:dyDescent="0.2">
      <c r="C39" s="30">
        <v>44959</v>
      </c>
      <c r="D39" s="22">
        <v>110.25</v>
      </c>
      <c r="E39" s="22">
        <v>114</v>
      </c>
      <c r="F39" s="22">
        <v>108.879997</v>
      </c>
      <c r="G39" s="22">
        <v>112.910004</v>
      </c>
      <c r="H39" s="31">
        <v>158154200</v>
      </c>
    </row>
    <row r="40" spans="3:8" x14ac:dyDescent="0.2">
      <c r="C40" s="30">
        <v>44958</v>
      </c>
      <c r="D40" s="22">
        <v>102.529999</v>
      </c>
      <c r="E40" s="22">
        <v>106.239998</v>
      </c>
      <c r="F40" s="22">
        <v>101.239998</v>
      </c>
      <c r="G40" s="22">
        <v>105.150002</v>
      </c>
      <c r="H40" s="31">
        <v>80450100</v>
      </c>
    </row>
    <row r="41" spans="3:8" x14ac:dyDescent="0.2">
      <c r="C41" s="30">
        <v>44957</v>
      </c>
      <c r="D41" s="22">
        <v>101.160004</v>
      </c>
      <c r="E41" s="22">
        <v>103.349998</v>
      </c>
      <c r="F41" s="22">
        <v>101.139999</v>
      </c>
      <c r="G41" s="22">
        <v>103.129997</v>
      </c>
      <c r="H41" s="31">
        <v>66527300</v>
      </c>
    </row>
    <row r="42" spans="3:8" x14ac:dyDescent="0.2">
      <c r="C42" s="30">
        <v>44956</v>
      </c>
      <c r="D42" s="22">
        <v>101.089996</v>
      </c>
      <c r="E42" s="22">
        <v>101.739998</v>
      </c>
      <c r="F42" s="22">
        <v>99.010002</v>
      </c>
      <c r="G42" s="22">
        <v>100.550003</v>
      </c>
      <c r="H42" s="31">
        <v>70691900</v>
      </c>
    </row>
    <row r="43" spans="3:8" x14ac:dyDescent="0.2">
      <c r="C43" s="30">
        <v>44953</v>
      </c>
      <c r="D43" s="22">
        <v>99.529999000000004</v>
      </c>
      <c r="E43" s="22">
        <v>103.489998</v>
      </c>
      <c r="F43" s="22">
        <v>99.529999000000004</v>
      </c>
      <c r="G43" s="22">
        <v>102.239998</v>
      </c>
      <c r="H43" s="31">
        <v>87775600</v>
      </c>
    </row>
    <row r="44" spans="3:8" x14ac:dyDescent="0.2">
      <c r="C44" s="30">
        <v>44952</v>
      </c>
      <c r="D44" s="22">
        <v>98.239998</v>
      </c>
      <c r="E44" s="22">
        <v>99.489998</v>
      </c>
      <c r="F44" s="22">
        <v>96.919998000000007</v>
      </c>
      <c r="G44" s="22">
        <v>99.220000999999996</v>
      </c>
      <c r="H44" s="31">
        <v>68523600</v>
      </c>
    </row>
    <row r="45" spans="3:8" x14ac:dyDescent="0.2">
      <c r="C45" s="30">
        <v>44951</v>
      </c>
      <c r="D45" s="22">
        <v>92.559997999999993</v>
      </c>
      <c r="E45" s="22">
        <v>97.239998</v>
      </c>
      <c r="F45" s="22">
        <v>91.519997000000004</v>
      </c>
      <c r="G45" s="22">
        <v>97.18</v>
      </c>
      <c r="H45" s="31">
        <v>94261600</v>
      </c>
    </row>
    <row r="46" spans="3:8" x14ac:dyDescent="0.2">
      <c r="C46" s="30">
        <v>44950</v>
      </c>
      <c r="D46" s="22">
        <v>96.93</v>
      </c>
      <c r="E46" s="22">
        <v>98.089995999999999</v>
      </c>
      <c r="F46" s="22">
        <v>96</v>
      </c>
      <c r="G46" s="22">
        <v>96.32</v>
      </c>
      <c r="H46" s="31">
        <v>66929500</v>
      </c>
    </row>
    <row r="47" spans="3:8" x14ac:dyDescent="0.2">
      <c r="C47" s="30">
        <v>44949</v>
      </c>
      <c r="D47" s="22">
        <v>97.559997999999993</v>
      </c>
      <c r="E47" s="22">
        <v>97.779999000000004</v>
      </c>
      <c r="F47" s="22">
        <v>95.860000999999997</v>
      </c>
      <c r="G47" s="22">
        <v>97.519997000000004</v>
      </c>
      <c r="H47" s="31">
        <v>76501100</v>
      </c>
    </row>
    <row r="48" spans="3:8" x14ac:dyDescent="0.2">
      <c r="C48" s="30">
        <v>44946</v>
      </c>
      <c r="D48" s="22">
        <v>93.860000999999997</v>
      </c>
      <c r="E48" s="22">
        <v>97.349997999999999</v>
      </c>
      <c r="F48" s="22">
        <v>93.199996999999996</v>
      </c>
      <c r="G48" s="22">
        <v>97.25</v>
      </c>
      <c r="H48" s="31">
        <v>67481500</v>
      </c>
    </row>
    <row r="49" spans="3:8" x14ac:dyDescent="0.2">
      <c r="C49" s="30">
        <v>44945</v>
      </c>
      <c r="D49" s="22">
        <v>94.739998</v>
      </c>
      <c r="E49" s="22">
        <v>95.440002000000007</v>
      </c>
      <c r="F49" s="22">
        <v>92.860000999999997</v>
      </c>
      <c r="G49" s="22">
        <v>93.68</v>
      </c>
      <c r="H49" s="31">
        <v>69002700</v>
      </c>
    </row>
    <row r="50" spans="3:8" x14ac:dyDescent="0.2">
      <c r="C50" s="30">
        <v>44944</v>
      </c>
      <c r="D50" s="22">
        <v>97.25</v>
      </c>
      <c r="E50" s="22">
        <v>99.32</v>
      </c>
      <c r="F50" s="22">
        <v>95.379997000000003</v>
      </c>
      <c r="G50" s="22">
        <v>95.459998999999996</v>
      </c>
      <c r="H50" s="31">
        <v>79570400</v>
      </c>
    </row>
    <row r="51" spans="3:8" x14ac:dyDescent="0.2">
      <c r="C51" s="30">
        <v>44943</v>
      </c>
      <c r="D51" s="22">
        <v>98.68</v>
      </c>
      <c r="E51" s="22">
        <v>98.889999000000003</v>
      </c>
      <c r="F51" s="22">
        <v>95.730002999999996</v>
      </c>
      <c r="G51" s="22">
        <v>96.050003000000004</v>
      </c>
      <c r="H51" s="31">
        <v>72755000</v>
      </c>
    </row>
    <row r="52" spans="3:8" x14ac:dyDescent="0.2">
      <c r="C52" s="30">
        <v>44939</v>
      </c>
      <c r="D52" s="22">
        <v>94.18</v>
      </c>
      <c r="E52" s="22">
        <v>98.370002999999997</v>
      </c>
      <c r="F52" s="22">
        <v>94.120002999999997</v>
      </c>
      <c r="G52" s="22">
        <v>98.120002999999997</v>
      </c>
      <c r="H52" s="31">
        <v>85549400</v>
      </c>
    </row>
    <row r="53" spans="3:8" x14ac:dyDescent="0.2">
      <c r="C53" s="30">
        <v>44938</v>
      </c>
      <c r="D53" s="22">
        <v>96.93</v>
      </c>
      <c r="E53" s="22">
        <v>97.190002000000007</v>
      </c>
      <c r="F53" s="22">
        <v>93.5</v>
      </c>
      <c r="G53" s="22">
        <v>95.269997000000004</v>
      </c>
      <c r="H53" s="31">
        <v>85254800</v>
      </c>
    </row>
    <row r="54" spans="3:8" x14ac:dyDescent="0.2">
      <c r="C54" s="30">
        <v>44937</v>
      </c>
      <c r="D54" s="22">
        <v>90.93</v>
      </c>
      <c r="E54" s="22">
        <v>95.260002</v>
      </c>
      <c r="F54" s="22">
        <v>90.93</v>
      </c>
      <c r="G54" s="22">
        <v>95.089995999999999</v>
      </c>
      <c r="H54" s="31">
        <v>103126200</v>
      </c>
    </row>
    <row r="55" spans="3:8" x14ac:dyDescent="0.2">
      <c r="C55" s="30">
        <v>44936</v>
      </c>
      <c r="D55" s="22">
        <v>87.57</v>
      </c>
      <c r="E55" s="22">
        <v>90.190002000000007</v>
      </c>
      <c r="F55" s="22">
        <v>87.290001000000004</v>
      </c>
      <c r="G55" s="22">
        <v>89.870002999999997</v>
      </c>
      <c r="H55" s="31">
        <v>67756600</v>
      </c>
    </row>
    <row r="56" spans="3:8" x14ac:dyDescent="0.2">
      <c r="C56" s="30">
        <v>44935</v>
      </c>
      <c r="D56" s="22">
        <v>87.459998999999996</v>
      </c>
      <c r="E56" s="22">
        <v>89.480002999999996</v>
      </c>
      <c r="F56" s="22">
        <v>87.080001999999993</v>
      </c>
      <c r="G56" s="22">
        <v>87.360000999999997</v>
      </c>
      <c r="H56" s="31">
        <v>65266100</v>
      </c>
    </row>
    <row r="57" spans="3:8" x14ac:dyDescent="0.2">
      <c r="C57" s="30">
        <v>44932</v>
      </c>
      <c r="D57" s="22">
        <v>83.029999000000004</v>
      </c>
      <c r="E57" s="22">
        <v>86.400002000000001</v>
      </c>
      <c r="F57" s="22">
        <v>81.430000000000007</v>
      </c>
      <c r="G57" s="22">
        <v>86.080001999999993</v>
      </c>
      <c r="H57" s="31">
        <v>83303400</v>
      </c>
    </row>
    <row r="58" spans="3:8" x14ac:dyDescent="0.2">
      <c r="C58" s="30">
        <v>44931</v>
      </c>
      <c r="D58" s="22">
        <v>85.330001999999993</v>
      </c>
      <c r="E58" s="22">
        <v>85.419998000000007</v>
      </c>
      <c r="F58" s="22">
        <v>83.07</v>
      </c>
      <c r="G58" s="22">
        <v>83.120002999999997</v>
      </c>
      <c r="H58" s="31">
        <v>67930800</v>
      </c>
    </row>
    <row r="59" spans="3:8" x14ac:dyDescent="0.2">
      <c r="C59" s="30">
        <v>44930</v>
      </c>
      <c r="D59" s="22">
        <v>86.550003000000004</v>
      </c>
      <c r="E59" s="22">
        <v>86.980002999999996</v>
      </c>
      <c r="F59" s="22">
        <v>83.360000999999997</v>
      </c>
      <c r="G59" s="22">
        <v>85.139999000000003</v>
      </c>
      <c r="H59" s="31">
        <v>68885100</v>
      </c>
    </row>
    <row r="60" spans="3:8" x14ac:dyDescent="0.2">
      <c r="C60" s="30">
        <v>44929</v>
      </c>
      <c r="D60" s="22">
        <v>85.459998999999996</v>
      </c>
      <c r="E60" s="22">
        <v>86.959998999999996</v>
      </c>
      <c r="F60" s="22">
        <v>84.209998999999996</v>
      </c>
      <c r="G60" s="22">
        <v>85.82</v>
      </c>
      <c r="H60" s="31">
        <v>76706000</v>
      </c>
    </row>
    <row r="61" spans="3:8" x14ac:dyDescent="0.2">
      <c r="C61" s="30">
        <v>44925</v>
      </c>
      <c r="D61" s="22">
        <v>83.120002999999997</v>
      </c>
      <c r="E61" s="22">
        <v>84.050003000000004</v>
      </c>
      <c r="F61" s="22">
        <v>82.470000999999996</v>
      </c>
      <c r="G61" s="22">
        <v>84</v>
      </c>
      <c r="H61" s="31">
        <v>62401200</v>
      </c>
    </row>
    <row r="62" spans="3:8" x14ac:dyDescent="0.2">
      <c r="C62" s="30">
        <v>44924</v>
      </c>
      <c r="D62" s="22">
        <v>82.870002999999997</v>
      </c>
      <c r="E62" s="22">
        <v>84.550003000000004</v>
      </c>
      <c r="F62" s="22">
        <v>82.550003000000004</v>
      </c>
      <c r="G62" s="22">
        <v>84.18</v>
      </c>
      <c r="H62" s="31">
        <v>54995900</v>
      </c>
    </row>
    <row r="63" spans="3:8" x14ac:dyDescent="0.2">
      <c r="C63" s="30">
        <v>44923</v>
      </c>
      <c r="D63" s="22">
        <v>82.800003000000004</v>
      </c>
      <c r="E63" s="22">
        <v>83.480002999999996</v>
      </c>
      <c r="F63" s="22">
        <v>81.690002000000007</v>
      </c>
      <c r="G63" s="22">
        <v>81.819999999999993</v>
      </c>
      <c r="H63" s="31">
        <v>58228600</v>
      </c>
    </row>
    <row r="64" spans="3:8" x14ac:dyDescent="0.2">
      <c r="C64" s="30">
        <v>44922</v>
      </c>
      <c r="D64" s="22">
        <v>84.970000999999996</v>
      </c>
      <c r="E64" s="22">
        <v>85.349997999999999</v>
      </c>
      <c r="F64" s="22">
        <v>83</v>
      </c>
      <c r="G64" s="22">
        <v>83.040001000000004</v>
      </c>
      <c r="H64" s="31">
        <v>57284000</v>
      </c>
    </row>
    <row r="65" spans="3:8" x14ac:dyDescent="0.2">
      <c r="C65" s="30">
        <v>44918</v>
      </c>
      <c r="D65" s="22">
        <v>83.25</v>
      </c>
      <c r="E65" s="22">
        <v>85.779999000000004</v>
      </c>
      <c r="F65" s="22">
        <v>82.93</v>
      </c>
      <c r="G65" s="22">
        <v>85.25</v>
      </c>
      <c r="H65" s="31">
        <v>57433700</v>
      </c>
    </row>
    <row r="66" spans="3:8" ht="17" thickBot="1" x14ac:dyDescent="0.25">
      <c r="C66" s="32">
        <v>44917</v>
      </c>
      <c r="D66" s="33">
        <v>85.519997000000004</v>
      </c>
      <c r="E66" s="33">
        <v>85.68</v>
      </c>
      <c r="F66" s="33">
        <v>82.25</v>
      </c>
      <c r="G66" s="33">
        <v>83.790001000000004</v>
      </c>
      <c r="H66" s="34">
        <v>81431300</v>
      </c>
    </row>
  </sheetData>
  <mergeCells count="17">
    <mergeCell ref="R16:S16"/>
    <mergeCell ref="A1:B3"/>
    <mergeCell ref="L8:S8"/>
    <mergeCell ref="L9:M9"/>
    <mergeCell ref="N9:N18"/>
    <mergeCell ref="O9:P9"/>
    <mergeCell ref="Q9:Q18"/>
    <mergeCell ref="R9:S9"/>
    <mergeCell ref="L10:M10"/>
    <mergeCell ref="O10:P10"/>
    <mergeCell ref="R10:S10"/>
    <mergeCell ref="L13:M13"/>
    <mergeCell ref="C5:H5"/>
    <mergeCell ref="O13:P13"/>
    <mergeCell ref="R13:S13"/>
    <mergeCell ref="L16:M16"/>
    <mergeCell ref="O16:P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18C2-25BA-6A42-AB50-BE2AD4FE2CE4}">
  <dimension ref="A1:S66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.33203125" style="35" customWidth="1"/>
    <col min="2" max="2" width="10.83203125" style="35" customWidth="1"/>
    <col min="3" max="9" width="10.83203125" style="35"/>
    <col min="10" max="10" width="18.33203125" style="35" bestFit="1" customWidth="1"/>
    <col min="11" max="11" width="10.83203125" style="35"/>
    <col min="12" max="12" width="41.83203125" style="35" bestFit="1" customWidth="1"/>
    <col min="13" max="13" width="15" style="35" bestFit="1" customWidth="1"/>
    <col min="14" max="14" width="10.83203125" style="35"/>
    <col min="15" max="15" width="41.83203125" style="35" bestFit="1" customWidth="1"/>
    <col min="16" max="16" width="15" style="35" bestFit="1" customWidth="1"/>
    <col min="17" max="17" width="10.83203125" style="35"/>
    <col min="18" max="18" width="41.83203125" style="35" bestFit="1" customWidth="1"/>
    <col min="19" max="19" width="15" style="35" bestFit="1" customWidth="1"/>
    <col min="20" max="16384" width="10.83203125" style="35"/>
  </cols>
  <sheetData>
    <row r="1" spans="1:19" ht="16" customHeight="1" x14ac:dyDescent="0.2">
      <c r="A1" s="66" t="s">
        <v>26</v>
      </c>
      <c r="B1" s="67"/>
    </row>
    <row r="2" spans="1:19" ht="16" customHeight="1" x14ac:dyDescent="0.2">
      <c r="A2" s="67"/>
      <c r="B2" s="67"/>
    </row>
    <row r="3" spans="1:19" ht="16" customHeight="1" x14ac:dyDescent="0.2">
      <c r="A3" s="67"/>
      <c r="B3" s="67"/>
    </row>
    <row r="4" spans="1:19" ht="17" thickBot="1" x14ac:dyDescent="0.25"/>
    <row r="5" spans="1:19" ht="17" thickBot="1" x14ac:dyDescent="0.25">
      <c r="C5" s="63" t="s">
        <v>25</v>
      </c>
      <c r="D5" s="64"/>
      <c r="E5" s="64"/>
      <c r="F5" s="64"/>
      <c r="G5" s="64"/>
      <c r="H5" s="65"/>
    </row>
    <row r="6" spans="1:19" ht="17" thickBot="1" x14ac:dyDescent="0.25">
      <c r="C6" s="24" t="s">
        <v>0</v>
      </c>
      <c r="D6" s="25" t="s">
        <v>1</v>
      </c>
      <c r="E6" s="25" t="s">
        <v>2</v>
      </c>
      <c r="F6" s="25" t="s">
        <v>3</v>
      </c>
      <c r="G6" s="25" t="s">
        <v>4</v>
      </c>
      <c r="H6" s="26" t="s">
        <v>5</v>
      </c>
    </row>
    <row r="7" spans="1:19" ht="17" thickBot="1" x14ac:dyDescent="0.25">
      <c r="C7" s="45">
        <v>45006</v>
      </c>
      <c r="D7" s="23">
        <v>188.279999</v>
      </c>
      <c r="E7" s="23">
        <v>198</v>
      </c>
      <c r="F7" s="23">
        <v>188.03999300000001</v>
      </c>
      <c r="G7" s="23">
        <v>197.58000200000001</v>
      </c>
      <c r="H7" s="46">
        <v>153014000</v>
      </c>
      <c r="J7" s="38" t="s">
        <v>6</v>
      </c>
      <c r="K7" s="39">
        <f>STDEV(G7:G66)</f>
        <v>34.910280106773499</v>
      </c>
    </row>
    <row r="8" spans="1:19" ht="17" thickBot="1" x14ac:dyDescent="0.25">
      <c r="C8" s="30">
        <v>45005</v>
      </c>
      <c r="D8" s="22">
        <v>178.08000200000001</v>
      </c>
      <c r="E8" s="22">
        <v>186.44000199999999</v>
      </c>
      <c r="F8" s="22">
        <v>176.35000600000001</v>
      </c>
      <c r="G8" s="22">
        <v>183.25</v>
      </c>
      <c r="H8" s="31">
        <v>129684400</v>
      </c>
      <c r="L8" s="52" t="s">
        <v>14</v>
      </c>
      <c r="M8" s="53"/>
      <c r="N8" s="53"/>
      <c r="O8" s="53"/>
      <c r="P8" s="53"/>
      <c r="Q8" s="53"/>
      <c r="R8" s="53"/>
      <c r="S8" s="54"/>
    </row>
    <row r="9" spans="1:19" x14ac:dyDescent="0.2">
      <c r="C9" s="30">
        <v>45002</v>
      </c>
      <c r="D9" s="22">
        <v>184.520004</v>
      </c>
      <c r="E9" s="22">
        <v>186.220001</v>
      </c>
      <c r="F9" s="22">
        <v>177.33000200000001</v>
      </c>
      <c r="G9" s="22">
        <v>180.13000500000001</v>
      </c>
      <c r="H9" s="31">
        <v>132936600</v>
      </c>
      <c r="L9" s="50" t="s">
        <v>15</v>
      </c>
      <c r="M9" s="51"/>
      <c r="N9" s="55"/>
      <c r="O9" s="50" t="s">
        <v>17</v>
      </c>
      <c r="P9" s="51"/>
      <c r="Q9" s="58"/>
      <c r="R9" s="50" t="s">
        <v>16</v>
      </c>
      <c r="S9" s="51"/>
    </row>
    <row r="10" spans="1:19" x14ac:dyDescent="0.2">
      <c r="C10" s="30">
        <v>45001</v>
      </c>
      <c r="D10" s="22">
        <v>180.36999499999999</v>
      </c>
      <c r="E10" s="22">
        <v>185.80999800000001</v>
      </c>
      <c r="F10" s="22">
        <v>178.83999600000001</v>
      </c>
      <c r="G10" s="22">
        <v>184.13000500000001</v>
      </c>
      <c r="H10" s="31">
        <v>121136800</v>
      </c>
      <c r="L10" s="61"/>
      <c r="M10" s="62"/>
      <c r="N10" s="56"/>
      <c r="O10" s="61"/>
      <c r="P10" s="62"/>
      <c r="Q10" s="59"/>
      <c r="R10" s="61"/>
      <c r="S10" s="62"/>
    </row>
    <row r="11" spans="1:19" x14ac:dyDescent="0.2">
      <c r="C11" s="30">
        <v>45000</v>
      </c>
      <c r="D11" s="22">
        <v>180.800003</v>
      </c>
      <c r="E11" s="22">
        <v>182.33999600000001</v>
      </c>
      <c r="F11" s="22">
        <v>176.029999</v>
      </c>
      <c r="G11" s="22">
        <v>180.449997</v>
      </c>
      <c r="H11" s="31">
        <v>145995600</v>
      </c>
      <c r="L11" s="4" t="s">
        <v>7</v>
      </c>
      <c r="M11" s="5">
        <v>0.03</v>
      </c>
      <c r="N11" s="56"/>
      <c r="O11" s="4" t="s">
        <v>7</v>
      </c>
      <c r="P11" s="5">
        <v>0.03</v>
      </c>
      <c r="Q11" s="59"/>
      <c r="R11" s="4" t="s">
        <v>7</v>
      </c>
      <c r="S11" s="5">
        <v>0.03</v>
      </c>
    </row>
    <row r="12" spans="1:19" x14ac:dyDescent="0.2">
      <c r="C12" s="30">
        <v>44999</v>
      </c>
      <c r="D12" s="22">
        <v>177.30999800000001</v>
      </c>
      <c r="E12" s="22">
        <v>183.800003</v>
      </c>
      <c r="F12" s="22">
        <v>177.13999899999999</v>
      </c>
      <c r="G12" s="22">
        <v>183.259995</v>
      </c>
      <c r="H12" s="31">
        <v>143717900</v>
      </c>
      <c r="L12" s="7" t="s">
        <v>8</v>
      </c>
      <c r="M12" s="9">
        <f>(('0-1. critical z-values'!$F$7)^2) * ($K$7/M11)^2</f>
        <v>3663689.5945358523</v>
      </c>
      <c r="N12" s="56"/>
      <c r="O12" s="7" t="s">
        <v>8</v>
      </c>
      <c r="P12" s="9">
        <f>(('0-1. critical z-values'!$F$8)^2) * ($K$7/P11)^2</f>
        <v>5201880.1205765856</v>
      </c>
      <c r="Q12" s="59"/>
      <c r="R12" s="7" t="s">
        <v>8</v>
      </c>
      <c r="S12" s="9">
        <f>(('0-1. critical z-values'!$F$9)^2) * ($K$7/S11)^2</f>
        <v>8984591.0998720489</v>
      </c>
    </row>
    <row r="13" spans="1:19" x14ac:dyDescent="0.2">
      <c r="C13" s="30">
        <v>44998</v>
      </c>
      <c r="D13" s="22">
        <v>167.46000699999999</v>
      </c>
      <c r="E13" s="22">
        <v>177.35000600000001</v>
      </c>
      <c r="F13" s="22">
        <v>163.91000399999999</v>
      </c>
      <c r="G13" s="22">
        <v>174.479996</v>
      </c>
      <c r="H13" s="31">
        <v>167790300</v>
      </c>
      <c r="L13" s="61"/>
      <c r="M13" s="62"/>
      <c r="N13" s="56"/>
      <c r="O13" s="61"/>
      <c r="P13" s="62"/>
      <c r="Q13" s="59"/>
      <c r="R13" s="61"/>
      <c r="S13" s="62"/>
    </row>
    <row r="14" spans="1:19" x14ac:dyDescent="0.2">
      <c r="C14" s="30">
        <v>44995</v>
      </c>
      <c r="D14" s="22">
        <v>175.13000500000001</v>
      </c>
      <c r="E14" s="22">
        <v>178.28999300000001</v>
      </c>
      <c r="F14" s="22">
        <v>168.44000199999999</v>
      </c>
      <c r="G14" s="22">
        <v>173.44000199999999</v>
      </c>
      <c r="H14" s="31">
        <v>191007900</v>
      </c>
      <c r="L14" s="4" t="s">
        <v>7</v>
      </c>
      <c r="M14" s="5">
        <v>0.02</v>
      </c>
      <c r="N14" s="56"/>
      <c r="O14" s="4" t="s">
        <v>7</v>
      </c>
      <c r="P14" s="5">
        <v>0.02</v>
      </c>
      <c r="Q14" s="59"/>
      <c r="R14" s="4" t="s">
        <v>7</v>
      </c>
      <c r="S14" s="5">
        <v>0.02</v>
      </c>
    </row>
    <row r="15" spans="1:19" x14ac:dyDescent="0.2">
      <c r="C15" s="30">
        <v>44994</v>
      </c>
      <c r="D15" s="22">
        <v>180.25</v>
      </c>
      <c r="E15" s="22">
        <v>185.179993</v>
      </c>
      <c r="F15" s="22">
        <v>172.509995</v>
      </c>
      <c r="G15" s="22">
        <v>172.91999799999999</v>
      </c>
      <c r="H15" s="31">
        <v>170023800</v>
      </c>
      <c r="L15" s="7" t="s">
        <v>8</v>
      </c>
      <c r="M15" s="9">
        <f>(('0-1. critical z-values'!$F$7)^2) * ($K$7/M14)^2</f>
        <v>8243301.5877056671</v>
      </c>
      <c r="N15" s="56"/>
      <c r="O15" s="7" t="s">
        <v>8</v>
      </c>
      <c r="P15" s="9">
        <f>(('0-1. critical z-values'!$F$8)^2) * ($K$7/P14)^2</f>
        <v>11704230.271297317</v>
      </c>
      <c r="Q15" s="59"/>
      <c r="R15" s="7" t="s">
        <v>8</v>
      </c>
      <c r="S15" s="9">
        <f>(('0-1. critical z-values'!$F$9)^2) * ($K$7/S14)^2</f>
        <v>20215329.974712107</v>
      </c>
    </row>
    <row r="16" spans="1:19" x14ac:dyDescent="0.2">
      <c r="C16" s="30">
        <v>44993</v>
      </c>
      <c r="D16" s="22">
        <v>185.03999300000001</v>
      </c>
      <c r="E16" s="22">
        <v>186.5</v>
      </c>
      <c r="F16" s="22">
        <v>180</v>
      </c>
      <c r="G16" s="22">
        <v>182</v>
      </c>
      <c r="H16" s="31">
        <v>151897800</v>
      </c>
      <c r="L16" s="61"/>
      <c r="M16" s="62"/>
      <c r="N16" s="56"/>
      <c r="O16" s="61"/>
      <c r="P16" s="62"/>
      <c r="Q16" s="59"/>
      <c r="R16" s="61"/>
      <c r="S16" s="62"/>
    </row>
    <row r="17" spans="3:19" x14ac:dyDescent="0.2">
      <c r="C17" s="30">
        <v>44992</v>
      </c>
      <c r="D17" s="22">
        <v>191.38000500000001</v>
      </c>
      <c r="E17" s="22">
        <v>194.199997</v>
      </c>
      <c r="F17" s="22">
        <v>186.10000600000001</v>
      </c>
      <c r="G17" s="22">
        <v>187.71000699999999</v>
      </c>
      <c r="H17" s="31">
        <v>148125800</v>
      </c>
      <c r="L17" s="4" t="s">
        <v>7</v>
      </c>
      <c r="M17" s="5">
        <v>0.01</v>
      </c>
      <c r="N17" s="56"/>
      <c r="O17" s="4" t="s">
        <v>7</v>
      </c>
      <c r="P17" s="5">
        <v>0.01</v>
      </c>
      <c r="Q17" s="59"/>
      <c r="R17" s="4" t="s">
        <v>7</v>
      </c>
      <c r="S17" s="5">
        <v>0.01</v>
      </c>
    </row>
    <row r="18" spans="3:19" ht="17" thickBot="1" x14ac:dyDescent="0.25">
      <c r="C18" s="30">
        <v>44991</v>
      </c>
      <c r="D18" s="22">
        <v>198.53999300000001</v>
      </c>
      <c r="E18" s="22">
        <v>198.60000600000001</v>
      </c>
      <c r="F18" s="22">
        <v>192.300003</v>
      </c>
      <c r="G18" s="22">
        <v>193.80999800000001</v>
      </c>
      <c r="H18" s="31">
        <v>128100100</v>
      </c>
      <c r="L18" s="8" t="s">
        <v>8</v>
      </c>
      <c r="M18" s="10">
        <f>(('0-1. critical z-values'!$F$7)^2) * ($K$7/M17)^2</f>
        <v>32973206.350822669</v>
      </c>
      <c r="N18" s="57"/>
      <c r="O18" s="8" t="s">
        <v>8</v>
      </c>
      <c r="P18" s="10">
        <f>(('0-1. critical z-values'!$F$8)^2) * ($K$7/P17)^2</f>
        <v>46816921.085189268</v>
      </c>
      <c r="Q18" s="60"/>
      <c r="R18" s="8" t="s">
        <v>8</v>
      </c>
      <c r="S18" s="10">
        <f>(('0-1. critical z-values'!$F$9)^2) * ($K$7/S17)^2</f>
        <v>80861319.898848429</v>
      </c>
    </row>
    <row r="19" spans="3:19" x14ac:dyDescent="0.2">
      <c r="C19" s="30">
        <v>44988</v>
      </c>
      <c r="D19" s="22">
        <v>194.800003</v>
      </c>
      <c r="E19" s="22">
        <v>200.479996</v>
      </c>
      <c r="F19" s="22">
        <v>192.88000500000001</v>
      </c>
      <c r="G19" s="22">
        <v>197.78999300000001</v>
      </c>
      <c r="H19" s="31">
        <v>153800400</v>
      </c>
    </row>
    <row r="20" spans="3:19" x14ac:dyDescent="0.2">
      <c r="C20" s="30">
        <v>44987</v>
      </c>
      <c r="D20" s="22">
        <v>186.740005</v>
      </c>
      <c r="E20" s="22">
        <v>193.75</v>
      </c>
      <c r="F20" s="22">
        <v>186.009995</v>
      </c>
      <c r="G20" s="22">
        <v>190.89999399999999</v>
      </c>
      <c r="H20" s="31">
        <v>181500700</v>
      </c>
    </row>
    <row r="21" spans="3:19" x14ac:dyDescent="0.2">
      <c r="C21" s="30">
        <v>44986</v>
      </c>
      <c r="D21" s="22">
        <v>206.21000699999999</v>
      </c>
      <c r="E21" s="22">
        <v>207.199997</v>
      </c>
      <c r="F21" s="22">
        <v>198.520004</v>
      </c>
      <c r="G21" s="22">
        <v>202.770004</v>
      </c>
      <c r="H21" s="31">
        <v>156852800</v>
      </c>
    </row>
    <row r="22" spans="3:19" x14ac:dyDescent="0.2">
      <c r="C22" s="30">
        <v>44985</v>
      </c>
      <c r="D22" s="22">
        <v>210.58999600000001</v>
      </c>
      <c r="E22" s="22">
        <v>211.229996</v>
      </c>
      <c r="F22" s="22">
        <v>203.75</v>
      </c>
      <c r="G22" s="22">
        <v>205.71000699999999</v>
      </c>
      <c r="H22" s="31">
        <v>153144900</v>
      </c>
    </row>
    <row r="23" spans="3:19" x14ac:dyDescent="0.2">
      <c r="C23" s="30">
        <v>44984</v>
      </c>
      <c r="D23" s="22">
        <v>202.029999</v>
      </c>
      <c r="E23" s="22">
        <v>209.41999799999999</v>
      </c>
      <c r="F23" s="22">
        <v>201.259995</v>
      </c>
      <c r="G23" s="22">
        <v>207.63000500000001</v>
      </c>
      <c r="H23" s="31">
        <v>161028300</v>
      </c>
    </row>
    <row r="24" spans="3:19" x14ac:dyDescent="0.2">
      <c r="C24" s="30">
        <v>44981</v>
      </c>
      <c r="D24" s="22">
        <v>196.33000200000001</v>
      </c>
      <c r="E24" s="22">
        <v>197.66999799999999</v>
      </c>
      <c r="F24" s="22">
        <v>192.800003</v>
      </c>
      <c r="G24" s="22">
        <v>196.88000500000001</v>
      </c>
      <c r="H24" s="31">
        <v>142228100</v>
      </c>
    </row>
    <row r="25" spans="3:19" x14ac:dyDescent="0.2">
      <c r="C25" s="30">
        <v>44980</v>
      </c>
      <c r="D25" s="22">
        <v>203.91000399999999</v>
      </c>
      <c r="E25" s="22">
        <v>205.13999899999999</v>
      </c>
      <c r="F25" s="22">
        <v>196.33000200000001</v>
      </c>
      <c r="G25" s="22">
        <v>202.070007</v>
      </c>
      <c r="H25" s="31">
        <v>146360000</v>
      </c>
    </row>
    <row r="26" spans="3:19" x14ac:dyDescent="0.2">
      <c r="C26" s="30">
        <v>44979</v>
      </c>
      <c r="D26" s="22">
        <v>197.929993</v>
      </c>
      <c r="E26" s="22">
        <v>201.990005</v>
      </c>
      <c r="F26" s="22">
        <v>191.779999</v>
      </c>
      <c r="G26" s="22">
        <v>200.86000100000001</v>
      </c>
      <c r="H26" s="31">
        <v>191828500</v>
      </c>
    </row>
    <row r="27" spans="3:19" x14ac:dyDescent="0.2">
      <c r="C27" s="30">
        <v>44978</v>
      </c>
      <c r="D27" s="22">
        <v>204.990005</v>
      </c>
      <c r="E27" s="22">
        <v>209.71000699999999</v>
      </c>
      <c r="F27" s="22">
        <v>197.220001</v>
      </c>
      <c r="G27" s="22">
        <v>197.36999499999999</v>
      </c>
      <c r="H27" s="31">
        <v>180018600</v>
      </c>
    </row>
    <row r="28" spans="3:19" x14ac:dyDescent="0.2">
      <c r="C28" s="30">
        <v>44974</v>
      </c>
      <c r="D28" s="22">
        <v>199.990005</v>
      </c>
      <c r="E28" s="22">
        <v>208.44000199999999</v>
      </c>
      <c r="F28" s="22">
        <v>197.5</v>
      </c>
      <c r="G28" s="22">
        <v>208.30999800000001</v>
      </c>
      <c r="H28" s="31">
        <v>213738500</v>
      </c>
    </row>
    <row r="29" spans="3:19" x14ac:dyDescent="0.2">
      <c r="C29" s="30">
        <v>44973</v>
      </c>
      <c r="D29" s="22">
        <v>210.779999</v>
      </c>
      <c r="E29" s="22">
        <v>217.64999399999999</v>
      </c>
      <c r="F29" s="22">
        <v>201.83999600000001</v>
      </c>
      <c r="G29" s="22">
        <v>202.03999300000001</v>
      </c>
      <c r="H29" s="31">
        <v>229586500</v>
      </c>
    </row>
    <row r="30" spans="3:19" x14ac:dyDescent="0.2">
      <c r="C30" s="30">
        <v>44972</v>
      </c>
      <c r="D30" s="22">
        <v>211.759995</v>
      </c>
      <c r="E30" s="22">
        <v>214.66000399999999</v>
      </c>
      <c r="F30" s="22">
        <v>206.11000100000001</v>
      </c>
      <c r="G30" s="22">
        <v>214.240005</v>
      </c>
      <c r="H30" s="31">
        <v>181006400</v>
      </c>
    </row>
    <row r="31" spans="3:19" x14ac:dyDescent="0.2">
      <c r="C31" s="30">
        <v>44971</v>
      </c>
      <c r="D31" s="22">
        <v>191.94000199999999</v>
      </c>
      <c r="E31" s="22">
        <v>209.820007</v>
      </c>
      <c r="F31" s="22">
        <v>189.44000199999999</v>
      </c>
      <c r="G31" s="22">
        <v>209.25</v>
      </c>
      <c r="H31" s="31">
        <v>216455700</v>
      </c>
    </row>
    <row r="32" spans="3:19" x14ac:dyDescent="0.2">
      <c r="C32" s="30">
        <v>44970</v>
      </c>
      <c r="D32" s="22">
        <v>194.41999799999999</v>
      </c>
      <c r="E32" s="22">
        <v>196.300003</v>
      </c>
      <c r="F32" s="22">
        <v>187.61000100000001</v>
      </c>
      <c r="G32" s="22">
        <v>194.63999899999999</v>
      </c>
      <c r="H32" s="31">
        <v>172475500</v>
      </c>
    </row>
    <row r="33" spans="3:8" x14ac:dyDescent="0.2">
      <c r="C33" s="30">
        <v>44967</v>
      </c>
      <c r="D33" s="22">
        <v>202.229996</v>
      </c>
      <c r="E33" s="22">
        <v>206.199997</v>
      </c>
      <c r="F33" s="22">
        <v>192.88999899999999</v>
      </c>
      <c r="G33" s="22">
        <v>196.88999899999999</v>
      </c>
      <c r="H33" s="31">
        <v>204754100</v>
      </c>
    </row>
    <row r="34" spans="3:8" x14ac:dyDescent="0.2">
      <c r="C34" s="30">
        <v>44966</v>
      </c>
      <c r="D34" s="22">
        <v>207.779999</v>
      </c>
      <c r="E34" s="22">
        <v>214</v>
      </c>
      <c r="F34" s="22">
        <v>204.770004</v>
      </c>
      <c r="G34" s="22">
        <v>207.320007</v>
      </c>
      <c r="H34" s="31">
        <v>215431400</v>
      </c>
    </row>
    <row r="35" spans="3:8" x14ac:dyDescent="0.2">
      <c r="C35" s="30">
        <v>44965</v>
      </c>
      <c r="D35" s="22">
        <v>196.10000600000001</v>
      </c>
      <c r="E35" s="22">
        <v>203</v>
      </c>
      <c r="F35" s="22">
        <v>194.30999800000001</v>
      </c>
      <c r="G35" s="22">
        <v>201.28999300000001</v>
      </c>
      <c r="H35" s="31">
        <v>180673600</v>
      </c>
    </row>
    <row r="36" spans="3:8" x14ac:dyDescent="0.2">
      <c r="C36" s="30">
        <v>44964</v>
      </c>
      <c r="D36" s="22">
        <v>196.429993</v>
      </c>
      <c r="E36" s="22">
        <v>197.5</v>
      </c>
      <c r="F36" s="22">
        <v>189.550003</v>
      </c>
      <c r="G36" s="22">
        <v>196.80999800000001</v>
      </c>
      <c r="H36" s="31">
        <v>186010300</v>
      </c>
    </row>
    <row r="37" spans="3:8" x14ac:dyDescent="0.2">
      <c r="C37" s="30">
        <v>44963</v>
      </c>
      <c r="D37" s="22">
        <v>193.009995</v>
      </c>
      <c r="E37" s="22">
        <v>198.16999799999999</v>
      </c>
      <c r="F37" s="22">
        <v>189.91999799999999</v>
      </c>
      <c r="G37" s="22">
        <v>194.759995</v>
      </c>
      <c r="H37" s="31">
        <v>186188100</v>
      </c>
    </row>
    <row r="38" spans="3:8" x14ac:dyDescent="0.2">
      <c r="C38" s="30">
        <v>44960</v>
      </c>
      <c r="D38" s="22">
        <v>183.949997</v>
      </c>
      <c r="E38" s="22">
        <v>199</v>
      </c>
      <c r="F38" s="22">
        <v>183.69000199999999</v>
      </c>
      <c r="G38" s="22">
        <v>189.979996</v>
      </c>
      <c r="H38" s="31">
        <v>232662000</v>
      </c>
    </row>
    <row r="39" spans="3:8" x14ac:dyDescent="0.2">
      <c r="C39" s="30">
        <v>44959</v>
      </c>
      <c r="D39" s="22">
        <v>187.33000200000001</v>
      </c>
      <c r="E39" s="22">
        <v>196.75</v>
      </c>
      <c r="F39" s="22">
        <v>182.61000100000001</v>
      </c>
      <c r="G39" s="22">
        <v>188.270004</v>
      </c>
      <c r="H39" s="31">
        <v>217448300</v>
      </c>
    </row>
    <row r="40" spans="3:8" x14ac:dyDescent="0.2">
      <c r="C40" s="30">
        <v>44958</v>
      </c>
      <c r="D40" s="22">
        <v>173.88999899999999</v>
      </c>
      <c r="E40" s="22">
        <v>183.80999800000001</v>
      </c>
      <c r="F40" s="22">
        <v>169.929993</v>
      </c>
      <c r="G40" s="22">
        <v>181.41000399999999</v>
      </c>
      <c r="H40" s="31">
        <v>213806300</v>
      </c>
    </row>
    <row r="41" spans="3:8" x14ac:dyDescent="0.2">
      <c r="C41" s="30">
        <v>44957</v>
      </c>
      <c r="D41" s="22">
        <v>164.570007</v>
      </c>
      <c r="E41" s="22">
        <v>174.300003</v>
      </c>
      <c r="F41" s="22">
        <v>162.779999</v>
      </c>
      <c r="G41" s="22">
        <v>173.220001</v>
      </c>
      <c r="H41" s="31">
        <v>196813500</v>
      </c>
    </row>
    <row r="42" spans="3:8" x14ac:dyDescent="0.2">
      <c r="C42" s="30">
        <v>44956</v>
      </c>
      <c r="D42" s="22">
        <v>178.050003</v>
      </c>
      <c r="E42" s="22">
        <v>179.770004</v>
      </c>
      <c r="F42" s="22">
        <v>166.5</v>
      </c>
      <c r="G42" s="22">
        <v>166.66000399999999</v>
      </c>
      <c r="H42" s="31">
        <v>230878800</v>
      </c>
    </row>
    <row r="43" spans="3:8" x14ac:dyDescent="0.2">
      <c r="C43" s="30">
        <v>44953</v>
      </c>
      <c r="D43" s="22">
        <v>162.429993</v>
      </c>
      <c r="E43" s="22">
        <v>180.679993</v>
      </c>
      <c r="F43" s="22">
        <v>161.16999799999999</v>
      </c>
      <c r="G43" s="22">
        <v>177.89999399999999</v>
      </c>
      <c r="H43" s="31">
        <v>306590600</v>
      </c>
    </row>
    <row r="44" spans="3:8" x14ac:dyDescent="0.2">
      <c r="C44" s="30">
        <v>44952</v>
      </c>
      <c r="D44" s="22">
        <v>159.970001</v>
      </c>
      <c r="E44" s="22">
        <v>161.41999799999999</v>
      </c>
      <c r="F44" s="22">
        <v>154.759995</v>
      </c>
      <c r="G44" s="22">
        <v>160.270004</v>
      </c>
      <c r="H44" s="31">
        <v>234815100</v>
      </c>
    </row>
    <row r="45" spans="3:8" x14ac:dyDescent="0.2">
      <c r="C45" s="30">
        <v>44951</v>
      </c>
      <c r="D45" s="22">
        <v>141.91000399999999</v>
      </c>
      <c r="E45" s="22">
        <v>146.41000399999999</v>
      </c>
      <c r="F45" s="22">
        <v>138.070007</v>
      </c>
      <c r="G45" s="22">
        <v>144.429993</v>
      </c>
      <c r="H45" s="31">
        <v>192734300</v>
      </c>
    </row>
    <row r="46" spans="3:8" x14ac:dyDescent="0.2">
      <c r="C46" s="30">
        <v>44950</v>
      </c>
      <c r="D46" s="22">
        <v>143</v>
      </c>
      <c r="E46" s="22">
        <v>146.5</v>
      </c>
      <c r="F46" s="22">
        <v>141.10000600000001</v>
      </c>
      <c r="G46" s="22">
        <v>143.88999899999999</v>
      </c>
      <c r="H46" s="31">
        <v>158699100</v>
      </c>
    </row>
    <row r="47" spans="3:8" x14ac:dyDescent="0.2">
      <c r="C47" s="30">
        <v>44949</v>
      </c>
      <c r="D47" s="22">
        <v>135.86999499999999</v>
      </c>
      <c r="E47" s="22">
        <v>145.38000500000001</v>
      </c>
      <c r="F47" s="22">
        <v>134.270004</v>
      </c>
      <c r="G47" s="22">
        <v>143.75</v>
      </c>
      <c r="H47" s="31">
        <v>203119200</v>
      </c>
    </row>
    <row r="48" spans="3:8" x14ac:dyDescent="0.2">
      <c r="C48" s="30">
        <v>44946</v>
      </c>
      <c r="D48" s="22">
        <v>128.679993</v>
      </c>
      <c r="E48" s="22">
        <v>133.509995</v>
      </c>
      <c r="F48" s="22">
        <v>127.349998</v>
      </c>
      <c r="G48" s="22">
        <v>133.41999799999999</v>
      </c>
      <c r="H48" s="31">
        <v>138858100</v>
      </c>
    </row>
    <row r="49" spans="3:8" x14ac:dyDescent="0.2">
      <c r="C49" s="30">
        <v>44945</v>
      </c>
      <c r="D49" s="22">
        <v>127.260002</v>
      </c>
      <c r="E49" s="22">
        <v>129.990005</v>
      </c>
      <c r="F49" s="22">
        <v>124.30999799999999</v>
      </c>
      <c r="G49" s="22">
        <v>127.16999800000001</v>
      </c>
      <c r="H49" s="31">
        <v>170291900</v>
      </c>
    </row>
    <row r="50" spans="3:8" x14ac:dyDescent="0.2">
      <c r="C50" s="30">
        <v>44944</v>
      </c>
      <c r="D50" s="22">
        <v>136.55999800000001</v>
      </c>
      <c r="E50" s="22">
        <v>136.679993</v>
      </c>
      <c r="F50" s="22">
        <v>127.010002</v>
      </c>
      <c r="G50" s="22">
        <v>128.779999</v>
      </c>
      <c r="H50" s="31">
        <v>195680300</v>
      </c>
    </row>
    <row r="51" spans="3:8" x14ac:dyDescent="0.2">
      <c r="C51" s="30">
        <v>44943</v>
      </c>
      <c r="D51" s="22">
        <v>125.699997</v>
      </c>
      <c r="E51" s="22">
        <v>131.699997</v>
      </c>
      <c r="F51" s="22">
        <v>125.019997</v>
      </c>
      <c r="G51" s="22">
        <v>131.490005</v>
      </c>
      <c r="H51" s="31">
        <v>186477000</v>
      </c>
    </row>
    <row r="52" spans="3:8" x14ac:dyDescent="0.2">
      <c r="C52" s="30">
        <v>44939</v>
      </c>
      <c r="D52" s="22">
        <v>116.550003</v>
      </c>
      <c r="E52" s="22">
        <v>122.629997</v>
      </c>
      <c r="F52" s="22">
        <v>115.599998</v>
      </c>
      <c r="G52" s="22">
        <v>122.400002</v>
      </c>
      <c r="H52" s="31">
        <v>180714100</v>
      </c>
    </row>
    <row r="53" spans="3:8" x14ac:dyDescent="0.2">
      <c r="C53" s="30">
        <v>44938</v>
      </c>
      <c r="D53" s="22">
        <v>122.55999799999999</v>
      </c>
      <c r="E53" s="22">
        <v>124.129997</v>
      </c>
      <c r="F53" s="22">
        <v>117</v>
      </c>
      <c r="G53" s="22">
        <v>123.55999799999999</v>
      </c>
      <c r="H53" s="31">
        <v>169400900</v>
      </c>
    </row>
    <row r="54" spans="3:8" x14ac:dyDescent="0.2">
      <c r="C54" s="30">
        <v>44937</v>
      </c>
      <c r="D54" s="22">
        <v>122.089996</v>
      </c>
      <c r="E54" s="22">
        <v>125.949997</v>
      </c>
      <c r="F54" s="22">
        <v>120.510002</v>
      </c>
      <c r="G54" s="22">
        <v>123.220001</v>
      </c>
      <c r="H54" s="31">
        <v>183810800</v>
      </c>
    </row>
    <row r="55" spans="3:8" x14ac:dyDescent="0.2">
      <c r="C55" s="30">
        <v>44936</v>
      </c>
      <c r="D55" s="22">
        <v>121.07</v>
      </c>
      <c r="E55" s="22">
        <v>122.760002</v>
      </c>
      <c r="F55" s="22">
        <v>114.91999800000001</v>
      </c>
      <c r="G55" s="22">
        <v>118.849998</v>
      </c>
      <c r="H55" s="31">
        <v>167642500</v>
      </c>
    </row>
    <row r="56" spans="3:8" x14ac:dyDescent="0.2">
      <c r="C56" s="30">
        <v>44935</v>
      </c>
      <c r="D56" s="22">
        <v>118.959999</v>
      </c>
      <c r="E56" s="22">
        <v>123.519997</v>
      </c>
      <c r="F56" s="22">
        <v>117.110001</v>
      </c>
      <c r="G56" s="22">
        <v>119.769997</v>
      </c>
      <c r="H56" s="31">
        <v>190284000</v>
      </c>
    </row>
    <row r="57" spans="3:8" x14ac:dyDescent="0.2">
      <c r="C57" s="30">
        <v>44932</v>
      </c>
      <c r="D57" s="22">
        <v>103</v>
      </c>
      <c r="E57" s="22">
        <v>114.389999</v>
      </c>
      <c r="F57" s="22">
        <v>101.80999799999999</v>
      </c>
      <c r="G57" s="22">
        <v>113.05999799999999</v>
      </c>
      <c r="H57" s="31">
        <v>220911100</v>
      </c>
    </row>
    <row r="58" spans="3:8" x14ac:dyDescent="0.2">
      <c r="C58" s="30">
        <v>44931</v>
      </c>
      <c r="D58" s="22">
        <v>110.510002</v>
      </c>
      <c r="E58" s="22">
        <v>111.75</v>
      </c>
      <c r="F58" s="22">
        <v>107.160004</v>
      </c>
      <c r="G58" s="22">
        <v>110.339996</v>
      </c>
      <c r="H58" s="31">
        <v>157986300</v>
      </c>
    </row>
    <row r="59" spans="3:8" x14ac:dyDescent="0.2">
      <c r="C59" s="30">
        <v>44930</v>
      </c>
      <c r="D59" s="22">
        <v>109.110001</v>
      </c>
      <c r="E59" s="22">
        <v>114.589996</v>
      </c>
      <c r="F59" s="22">
        <v>107.519997</v>
      </c>
      <c r="G59" s="22">
        <v>113.639999</v>
      </c>
      <c r="H59" s="31">
        <v>180389000</v>
      </c>
    </row>
    <row r="60" spans="3:8" x14ac:dyDescent="0.2">
      <c r="C60" s="30">
        <v>44929</v>
      </c>
      <c r="D60" s="22">
        <v>118.470001</v>
      </c>
      <c r="E60" s="22">
        <v>118.800003</v>
      </c>
      <c r="F60" s="22">
        <v>104.639999</v>
      </c>
      <c r="G60" s="22">
        <v>108.099998</v>
      </c>
      <c r="H60" s="31">
        <v>231402800</v>
      </c>
    </row>
    <row r="61" spans="3:8" x14ac:dyDescent="0.2">
      <c r="C61" s="30">
        <v>44925</v>
      </c>
      <c r="D61" s="22">
        <v>119.949997</v>
      </c>
      <c r="E61" s="22">
        <v>124.480003</v>
      </c>
      <c r="F61" s="22">
        <v>119.75</v>
      </c>
      <c r="G61" s="22">
        <v>123.18</v>
      </c>
      <c r="H61" s="31">
        <v>157777300</v>
      </c>
    </row>
    <row r="62" spans="3:8" x14ac:dyDescent="0.2">
      <c r="C62" s="30">
        <v>44924</v>
      </c>
      <c r="D62" s="22">
        <v>120.389999</v>
      </c>
      <c r="E62" s="22">
        <v>123.57</v>
      </c>
      <c r="F62" s="22">
        <v>117.5</v>
      </c>
      <c r="G62" s="22">
        <v>121.82</v>
      </c>
      <c r="H62" s="31">
        <v>221923300</v>
      </c>
    </row>
    <row r="63" spans="3:8" x14ac:dyDescent="0.2">
      <c r="C63" s="30">
        <v>44923</v>
      </c>
      <c r="D63" s="22">
        <v>110.349998</v>
      </c>
      <c r="E63" s="22">
        <v>116.269997</v>
      </c>
      <c r="F63" s="22">
        <v>108.239998</v>
      </c>
      <c r="G63" s="22">
        <v>112.709999</v>
      </c>
      <c r="H63" s="31">
        <v>221070500</v>
      </c>
    </row>
    <row r="64" spans="3:8" x14ac:dyDescent="0.2">
      <c r="C64" s="30">
        <v>44922</v>
      </c>
      <c r="D64" s="22">
        <v>117.5</v>
      </c>
      <c r="E64" s="22">
        <v>119.66999800000001</v>
      </c>
      <c r="F64" s="22">
        <v>108.760002</v>
      </c>
      <c r="G64" s="22">
        <v>109.099998</v>
      </c>
      <c r="H64" s="31">
        <v>208643400</v>
      </c>
    </row>
    <row r="65" spans="3:8" x14ac:dyDescent="0.2">
      <c r="C65" s="30">
        <v>44918</v>
      </c>
      <c r="D65" s="22">
        <v>126.370003</v>
      </c>
      <c r="E65" s="22">
        <v>128.61999499999999</v>
      </c>
      <c r="F65" s="22">
        <v>121.019997</v>
      </c>
      <c r="G65" s="22">
        <v>123.150002</v>
      </c>
      <c r="H65" s="31">
        <v>166989700</v>
      </c>
    </row>
    <row r="66" spans="3:8" ht="17" thickBot="1" x14ac:dyDescent="0.25">
      <c r="C66" s="32">
        <v>44917</v>
      </c>
      <c r="D66" s="33">
        <v>136</v>
      </c>
      <c r="E66" s="33">
        <v>136.63000500000001</v>
      </c>
      <c r="F66" s="33">
        <v>122.260002</v>
      </c>
      <c r="G66" s="33">
        <v>125.349998</v>
      </c>
      <c r="H66" s="34">
        <v>210090300</v>
      </c>
    </row>
  </sheetData>
  <mergeCells count="17">
    <mergeCell ref="R16:S16"/>
    <mergeCell ref="A1:B3"/>
    <mergeCell ref="L8:S8"/>
    <mergeCell ref="L9:M9"/>
    <mergeCell ref="N9:N18"/>
    <mergeCell ref="O9:P9"/>
    <mergeCell ref="Q9:Q18"/>
    <mergeCell ref="R9:S9"/>
    <mergeCell ref="L10:M10"/>
    <mergeCell ref="O10:P10"/>
    <mergeCell ref="R10:S10"/>
    <mergeCell ref="L13:M13"/>
    <mergeCell ref="C5:H5"/>
    <mergeCell ref="O13:P13"/>
    <mergeCell ref="R13:S13"/>
    <mergeCell ref="L16:M16"/>
    <mergeCell ref="O16:P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2C4F-E9DB-814E-ACD7-90539EA3C536}">
  <dimension ref="A1:J15"/>
  <sheetViews>
    <sheetView zoomScale="80" zoomScaleNormal="80" workbookViewId="0">
      <selection sqref="A1:B3"/>
    </sheetView>
  </sheetViews>
  <sheetFormatPr baseColWidth="10" defaultRowHeight="16" x14ac:dyDescent="0.2"/>
  <cols>
    <col min="1" max="1" width="16.1640625" style="35" customWidth="1"/>
    <col min="2" max="2" width="10.83203125" style="35" customWidth="1"/>
    <col min="3" max="3" width="40.5" style="35" bestFit="1" customWidth="1"/>
    <col min="4" max="4" width="11.1640625" style="35" bestFit="1" customWidth="1"/>
    <col min="5" max="5" width="10.83203125" style="35"/>
    <col min="6" max="6" width="40.5" style="35" bestFit="1" customWidth="1"/>
    <col min="7" max="7" width="11.1640625" style="35" bestFit="1" customWidth="1"/>
    <col min="8" max="8" width="10.83203125" style="35"/>
    <col min="9" max="9" width="40.5" style="35" bestFit="1" customWidth="1"/>
    <col min="10" max="10" width="11.1640625" style="35" bestFit="1" customWidth="1"/>
    <col min="11" max="16384" width="10.83203125" style="35"/>
  </cols>
  <sheetData>
    <row r="1" spans="1:10" ht="16" customHeight="1" x14ac:dyDescent="0.2">
      <c r="A1" s="66" t="s">
        <v>26</v>
      </c>
      <c r="B1" s="66"/>
    </row>
    <row r="2" spans="1:10" ht="16" customHeight="1" x14ac:dyDescent="0.2">
      <c r="A2" s="66"/>
      <c r="B2" s="66"/>
    </row>
    <row r="3" spans="1:10" ht="16" customHeight="1" x14ac:dyDescent="0.2">
      <c r="A3" s="66"/>
      <c r="B3" s="66"/>
    </row>
    <row r="4" spans="1:10" ht="17" thickBot="1" x14ac:dyDescent="0.25"/>
    <row r="5" spans="1:10" ht="17" thickBot="1" x14ac:dyDescent="0.25">
      <c r="C5" s="52" t="s">
        <v>20</v>
      </c>
      <c r="D5" s="53"/>
      <c r="E5" s="53"/>
      <c r="F5" s="53"/>
      <c r="G5" s="53"/>
      <c r="H5" s="53"/>
      <c r="I5" s="53"/>
      <c r="J5" s="54"/>
    </row>
    <row r="6" spans="1:10" x14ac:dyDescent="0.2">
      <c r="C6" s="50" t="s">
        <v>15</v>
      </c>
      <c r="D6" s="51"/>
      <c r="E6" s="55"/>
      <c r="F6" s="50" t="s">
        <v>17</v>
      </c>
      <c r="G6" s="51"/>
      <c r="H6" s="58"/>
      <c r="I6" s="50" t="s">
        <v>16</v>
      </c>
      <c r="J6" s="51"/>
    </row>
    <row r="7" spans="1:10" x14ac:dyDescent="0.2">
      <c r="C7" s="61"/>
      <c r="D7" s="62"/>
      <c r="E7" s="56"/>
      <c r="F7" s="61"/>
      <c r="G7" s="62"/>
      <c r="H7" s="59"/>
      <c r="I7" s="61"/>
      <c r="J7" s="62"/>
    </row>
    <row r="8" spans="1:10" x14ac:dyDescent="0.2">
      <c r="C8" s="4" t="s">
        <v>7</v>
      </c>
      <c r="D8" s="5">
        <v>0.03</v>
      </c>
      <c r="E8" s="56"/>
      <c r="F8" s="4" t="s">
        <v>7</v>
      </c>
      <c r="G8" s="5">
        <v>0.03</v>
      </c>
      <c r="H8" s="59"/>
      <c r="I8" s="4" t="s">
        <v>7</v>
      </c>
      <c r="J8" s="5">
        <v>0.03</v>
      </c>
    </row>
    <row r="9" spans="1:10" x14ac:dyDescent="0.2">
      <c r="C9" s="7" t="s">
        <v>8</v>
      </c>
      <c r="D9" s="9">
        <f>MAX(((ABS(_xlfn.NORM.S.INV('0-1. critical z-values'!$D$7/ (2 * 1))))^2) * ((1/1) * (1 - (1/1)) /  (D8^2)), ((ABS(_xlfn.NORM.S.INV('0-1. critical z-values'!$D$7/ (2 * 2))))^2) * ((1/2) * (1 - (1/2)) /  (D8^2)), ((ABS(_xlfn.NORM.S.INV('0-1. critical z-values'!$D$7/ (2 * 3))))^2) * ((1/3) * (1 - (1/3)) /  (D8^2)))</f>
        <v>1118.1670416635625</v>
      </c>
      <c r="E9" s="56"/>
      <c r="F9" s="7" t="s">
        <v>8</v>
      </c>
      <c r="G9" s="9">
        <f>MAX(((ABS(_xlfn.NORM.S.INV('0-1. critical z-values'!$D$8/ (2 * 1))))^2) * ((1/1) * (1 - (1/1)) /  (G8^2)), ((ABS(_xlfn.NORM.S.INV('0-1. critical z-values'!$D$8/ (2 * 2))))^2) * ((1/2) * (1 - (1/2)) /  (G8^2)), ((ABS(_xlfn.NORM.S.INV('0-1. critical z-values'!$D$8/ (2 * 3))))^2) * ((1/3) * (1 - (1/3)) /  (G8^2)))</f>
        <v>1415.0961189973009</v>
      </c>
      <c r="H9" s="59"/>
      <c r="I9" s="7" t="s">
        <v>8</v>
      </c>
      <c r="J9" s="9">
        <f>MAX(((ABS(_xlfn.NORM.S.INV('0-1. critical z-values'!$D$9/ (2 * 1))))^2) * ((1/1) * (1 - (1/1)) /  (J8^2)), ((ABS(_xlfn.NORM.S.INV('0-1. critical z-values'!$D$9/ (2 * 2))))^2) * ((1/2) * (1 - (1/2)) /  (J8^2)), ((ABS(_xlfn.NORM.S.INV('0-1. critical z-values'!$D$9/ (2 * 3))))^2) * ((1/3) * (1 - (1/3)) /  (J8^2)))</f>
        <v>2188.7329379506696</v>
      </c>
    </row>
    <row r="10" spans="1:10" x14ac:dyDescent="0.2">
      <c r="C10" s="61"/>
      <c r="D10" s="62"/>
      <c r="E10" s="56"/>
      <c r="F10" s="61"/>
      <c r="G10" s="62"/>
      <c r="H10" s="59"/>
      <c r="I10" s="61"/>
      <c r="J10" s="62"/>
    </row>
    <row r="11" spans="1:10" x14ac:dyDescent="0.2">
      <c r="C11" s="4" t="s">
        <v>7</v>
      </c>
      <c r="D11" s="5">
        <v>0.02</v>
      </c>
      <c r="E11" s="56"/>
      <c r="F11" s="4" t="s">
        <v>7</v>
      </c>
      <c r="G11" s="5">
        <v>0.02</v>
      </c>
      <c r="H11" s="59"/>
      <c r="I11" s="4" t="s">
        <v>7</v>
      </c>
      <c r="J11" s="5">
        <v>0.02</v>
      </c>
    </row>
    <row r="12" spans="1:10" x14ac:dyDescent="0.2">
      <c r="C12" s="7" t="s">
        <v>8</v>
      </c>
      <c r="D12" s="9">
        <f>MAX(((ABS(_xlfn.NORM.S.INV('0-1. critical z-values'!$D$7/ (2 * 1))))^2) * ((1/1) * (1 - (1/1)) /  (D11^2)), ((ABS(_xlfn.NORM.S.INV('0-1. critical z-values'!$D$7/ (2 * 2))))^2) * ((1/2) * (1 - (1/2)) /  (D11^2)), ((ABS(_xlfn.NORM.S.INV('0-1. critical z-values'!$D$7/ (2 * 3))))^2) * ((1/3) * (1 - (1/3)) /  (D11^2)))</f>
        <v>2515.8758437430151</v>
      </c>
      <c r="E12" s="56"/>
      <c r="F12" s="7" t="s">
        <v>8</v>
      </c>
      <c r="G12" s="9">
        <f>MAX(((ABS(_xlfn.NORM.S.INV('0-1. critical z-values'!$D$8/ (2 * 1))))^2) * ((1/1) * (1 - (1/1)) /  (G11^2)), ((ABS(_xlfn.NORM.S.INV('0-1. critical z-values'!$D$8/ (2 * 2))))^2) * ((1/2) * (1 - (1/2)) /  (G11^2)), ((ABS(_xlfn.NORM.S.INV('0-1. critical z-values'!$D$8/ (2 * 3))))^2) * ((1/3) * (1 - (1/3)) /  (G11^2)))</f>
        <v>3183.9662677439269</v>
      </c>
      <c r="H12" s="59"/>
      <c r="I12" s="7" t="s">
        <v>8</v>
      </c>
      <c r="J12" s="9">
        <f>MAX(((ABS(_xlfn.NORM.S.INV('0-1. critical z-values'!$D$9/ (2 * 1))))^2) * ((1/1) * (1 - (1/1)) /  (J11^2)), ((ABS(_xlfn.NORM.S.INV('0-1. critical z-values'!$D$9/ (2 * 2))))^2) * ((1/2) * (1 - (1/2)) /  (J11^2)), ((ABS(_xlfn.NORM.S.INV('0-1. critical z-values'!$D$9/ (2 * 3))))^2) * ((1/3) * (1 - (1/3)) /  (J11^2)))</f>
        <v>4924.6491103890066</v>
      </c>
    </row>
    <row r="13" spans="1:10" x14ac:dyDescent="0.2">
      <c r="C13" s="61"/>
      <c r="D13" s="62"/>
      <c r="E13" s="56"/>
      <c r="F13" s="61"/>
      <c r="G13" s="62"/>
      <c r="H13" s="59"/>
      <c r="I13" s="61"/>
      <c r="J13" s="62"/>
    </row>
    <row r="14" spans="1:10" x14ac:dyDescent="0.2">
      <c r="C14" s="4" t="s">
        <v>7</v>
      </c>
      <c r="D14" s="5">
        <v>0.01</v>
      </c>
      <c r="E14" s="56"/>
      <c r="F14" s="4" t="s">
        <v>7</v>
      </c>
      <c r="G14" s="5">
        <v>0.01</v>
      </c>
      <c r="H14" s="59"/>
      <c r="I14" s="4" t="s">
        <v>7</v>
      </c>
      <c r="J14" s="5">
        <v>0.01</v>
      </c>
    </row>
    <row r="15" spans="1:10" ht="17" thickBot="1" x14ac:dyDescent="0.25">
      <c r="C15" s="8" t="s">
        <v>8</v>
      </c>
      <c r="D15" s="10">
        <f>MAX(((ABS(_xlfn.NORM.S.INV('0-1. critical z-values'!$D$7/ (2 * 1))))^2) * ((1/1) * (1 - (1/1)) /  (D14^2)), ((ABS(_xlfn.NORM.S.INV('0-1. critical z-values'!$D$7/ (2 * 2))))^2) * ((1/2) * (1 - (1/2)) /  (D14^2)), ((ABS(_xlfn.NORM.S.INV('0-1. critical z-values'!$D$7/ (2 * 3))))^2) * ((1/3) * (1 - (1/3)) /  (D14^2)))</f>
        <v>10063.503374972061</v>
      </c>
      <c r="E15" s="57"/>
      <c r="F15" s="8" t="s">
        <v>8</v>
      </c>
      <c r="G15" s="10">
        <f>MAX(((ABS(_xlfn.NORM.S.INV('0-1. critical z-values'!$D$8/ (2 * 1))))^2) * ((1/1) * (1 - (1/1)) /  (G14^2)), ((ABS(_xlfn.NORM.S.INV('0-1. critical z-values'!$D$8/ (2 * 2))))^2) * ((1/2) * (1 - (1/2)) /  (G14^2)), ((ABS(_xlfn.NORM.S.INV('0-1. critical z-values'!$D$8/ (2 * 3))))^2) * ((1/3) * (1 - (1/3)) /  (G14^2)))</f>
        <v>12735.865070975708</v>
      </c>
      <c r="H15" s="60"/>
      <c r="I15" s="8" t="s">
        <v>8</v>
      </c>
      <c r="J15" s="10">
        <f>MAX(((ABS(_xlfn.NORM.S.INV('0-1. critical z-values'!$D$9/ (2 * 1))))^2) * ((1/1) * (1 - (1/1)) /  (J14^2)), ((ABS(_xlfn.NORM.S.INV('0-1. critical z-values'!$D$9/ (2 * 2))))^2) * ((1/2) * (1 - (1/2)) /  (J14^2)), ((ABS(_xlfn.NORM.S.INV('0-1. critical z-values'!$D$9/ (2 * 3))))^2) * ((1/3) * (1 - (1/3)) /  (J14^2)))</f>
        <v>19698.596441556027</v>
      </c>
    </row>
  </sheetData>
  <mergeCells count="16">
    <mergeCell ref="A1:B3"/>
    <mergeCell ref="C5:J5"/>
    <mergeCell ref="C6:D6"/>
    <mergeCell ref="E6:E15"/>
    <mergeCell ref="F6:G6"/>
    <mergeCell ref="H6:H15"/>
    <mergeCell ref="I6:J6"/>
    <mergeCell ref="C7:D7"/>
    <mergeCell ref="F7:G7"/>
    <mergeCell ref="I7:J7"/>
    <mergeCell ref="C10:D10"/>
    <mergeCell ref="F10:G10"/>
    <mergeCell ref="I10:J10"/>
    <mergeCell ref="C13:D13"/>
    <mergeCell ref="F13:G13"/>
    <mergeCell ref="I13: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0-1. critical z-values</vt:lpstr>
      <vt:lpstr>1-1. AAPL</vt:lpstr>
      <vt:lpstr>1-2. MSFT</vt:lpstr>
      <vt:lpstr>1-3. GOOG</vt:lpstr>
      <vt:lpstr>1-4. AMZN</vt:lpstr>
      <vt:lpstr>1-5. TSLA</vt:lpstr>
      <vt:lpstr>2-1. 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Obsaol Tesemma</dc:creator>
  <cp:lastModifiedBy>Obsaol Tesemma</cp:lastModifiedBy>
  <dcterms:created xsi:type="dcterms:W3CDTF">2023-03-22T10:05:03Z</dcterms:created>
  <dcterms:modified xsi:type="dcterms:W3CDTF">2024-02-05T08:17:23Z</dcterms:modified>
</cp:coreProperties>
</file>